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C:\Users\rfcv\Downloads\"/>
    </mc:Choice>
  </mc:AlternateContent>
  <xr:revisionPtr revIDLastSave="0" documentId="13_ncr:1_{CE846EA4-3E71-4116-A8CE-C74E1A5D6BE9}" xr6:coauthVersionLast="47" xr6:coauthVersionMax="47" xr10:uidLastSave="{00000000-0000-0000-0000-000000000000}"/>
  <bookViews>
    <workbookView xWindow="-120" yWindow="-120" windowWidth="29040" windowHeight="15720" tabRatio="901" firstSheet="26" activeTab="26" xr2:uid="{00000000-000D-0000-FFFF-FFFF00000000}"/>
  </bookViews>
  <sheets>
    <sheet name="City Attorney &amp; HR" sheetId="3" state="hidden" r:id="rId1"/>
    <sheet name="City Clerk" sheetId="8" state="hidden" r:id="rId2"/>
    <sheet name="Parks and Rec." sheetId="12" state="hidden" r:id="rId3"/>
    <sheet name="Fire" sheetId="14" state="hidden" r:id="rId4"/>
    <sheet name="Fire-old" sheetId="10" state="hidden" r:id="rId5"/>
    <sheet name="Neighborhood Empowerment" sheetId="1" state="hidden" r:id="rId6"/>
    <sheet name="CSD" sheetId="2" state="hidden" r:id="rId7"/>
    <sheet name="Planning and Development" sheetId="11" state="hidden" r:id="rId8"/>
    <sheet name="Police" sheetId="7" state="hidden" r:id="rId9"/>
    <sheet name="Revenue &amp; Finance" sheetId="37" state="hidden" r:id="rId10"/>
    <sheet name="Local Option Fuel Tax (6-cent)" sheetId="24" r:id="rId11"/>
    <sheet name="Ninth Cent Fuel" sheetId="25" r:id="rId12"/>
    <sheet name="Property Taxes" sheetId="27" r:id="rId13"/>
    <sheet name="Electric Franchise" sheetId="22" r:id="rId14"/>
    <sheet name="Community Investment Tax" sheetId="31" r:id="rId15"/>
    <sheet name="Local Business Tax" sheetId="29" r:id="rId16"/>
    <sheet name="State Revenue Sharing" sheetId="30" r:id="rId17"/>
    <sheet name="Half-Cent Sales Tax" sheetId="28" r:id="rId18"/>
    <sheet name="Fines &amp; Civil Penalties" sheetId="41" r:id="rId19"/>
    <sheet name="Utilities Services Taxes" sheetId="23" r:id="rId20"/>
    <sheet name="Electric Utility Taxes" sheetId="57" r:id="rId21"/>
    <sheet name="Water Utility Taxes" sheetId="39" r:id="rId22"/>
    <sheet name="Communications Service Tax" sheetId="32" r:id="rId23"/>
    <sheet name="PILOT-PILOF" sheetId="35" r:id="rId24"/>
    <sheet name="Departmental Rates" sheetId="45" r:id="rId25"/>
    <sheet name="Fire Medicaid" sheetId="44" state="hidden" r:id="rId26"/>
    <sheet name="CSD New Constructions" sheetId="51" r:id="rId27"/>
    <sheet name="Tampa Convention Center" sheetId="50" r:id="rId28"/>
    <sheet name="Mobility Fees" sheetId="36" r:id="rId29"/>
    <sheet name="Transportation Charges" sheetId="49" r:id="rId30"/>
    <sheet name="Stormwater Assessments" sheetId="17" r:id="rId31"/>
    <sheet name="Parking Rates" sheetId="63" r:id="rId32"/>
    <sheet name="Water Rates" sheetId="52" r:id="rId33"/>
    <sheet name="Future Water Rates-Don't Print" sheetId="54" state="hidden" r:id="rId34"/>
    <sheet name="Water Developer" sheetId="13" r:id="rId35"/>
    <sheet name="Wastewater Collection" sheetId="47" r:id="rId36"/>
    <sheet name="Wastewater Developer" sheetId="16" state="hidden" r:id="rId37"/>
    <sheet name="Future Wastewater-Don't Print" sheetId="55" state="hidden" r:id="rId38"/>
    <sheet name="Old - Wastewater Capacity Fees" sheetId="59" state="hidden" r:id="rId39"/>
    <sheet name="Water-Wastewater Capacity Fees" sheetId="64" r:id="rId40"/>
    <sheet name="Solid Waste - Old" sheetId="15" state="hidden" r:id="rId41"/>
    <sheet name="Solid Waste - Old FY24" sheetId="34" state="hidden" r:id="rId42"/>
    <sheet name="Golf Course" sheetId="43" state="hidden" r:id="rId43"/>
    <sheet name="Solid Waste" sheetId="65" r:id="rId44"/>
    <sheet name="Special Service Districts" sheetId="42" r:id="rId45"/>
    <sheet name="Risk - Insurance" sheetId="66" r:id="rId46"/>
    <sheet name="Public Art" sheetId="53" r:id="rId47"/>
    <sheet name="Appendix" sheetId="38" r:id="rId48"/>
  </sheets>
  <definedNames>
    <definedName name="_xlnm.Print_Area" localSheetId="26">'CSD New Constructions'!$A$1:$AQ$291</definedName>
    <definedName name="_xlnm.Print_Area" localSheetId="24">'Departmental Rates'!$A$1:$G$846</definedName>
    <definedName name="_xlnm.Print_Area" localSheetId="4">'Fire-old'!$A$1:$G$17</definedName>
    <definedName name="_xlnm.Print_Area" localSheetId="37">'Future Wastewater-Don''t Print'!$A$1:$Q$109</definedName>
    <definedName name="_xlnm.Print_Area" localSheetId="28">'Mobility Fees'!$A$1:$E$66</definedName>
    <definedName name="_xlnm.Print_Area" localSheetId="5">'Neighborhood Empowerment'!$A$1:$G$43</definedName>
    <definedName name="_xlnm.Print_Area" localSheetId="38">'Old - Wastewater Capacity Fees'!$A$1:$J$24</definedName>
    <definedName name="_xlnm.Print_Area" localSheetId="31">'Parking Rates'!$A$1:$C$211</definedName>
    <definedName name="_xlnm.Print_Area" localSheetId="2">'Parks and Rec.'!$A$2:$H$168</definedName>
    <definedName name="_xlnm.Print_Area" localSheetId="7">'Planning and Development'!$A$2:$G$109</definedName>
    <definedName name="_xlnm.Print_Area" localSheetId="8">Police!$A$1:$G$36</definedName>
    <definedName name="_xlnm.Print_Area" localSheetId="43">'Solid Waste'!$A$1:$F$790</definedName>
    <definedName name="_xlnm.Print_Area" localSheetId="27">'Tampa Convention Center'!$A$1:$N$203</definedName>
    <definedName name="_xlnm.Print_Area" localSheetId="35">'Wastewater Collection'!$A$1:$J$86</definedName>
    <definedName name="_xlnm.Print_Area" localSheetId="34">'Water Developer'!$D$1:$I$159</definedName>
    <definedName name="_xlnm.Print_Area" localSheetId="32">'Water Rates'!$A$1:$J$167</definedName>
    <definedName name="_xlnm.Print_Area" localSheetId="39">'Water-Wastewater Capacity Fees'!$A$1:$J$23</definedName>
    <definedName name="_xlnm.Print_Titles" localSheetId="47">Appendix!$1:$1</definedName>
    <definedName name="_xlnm.Print_Titles" localSheetId="1">'City Clerk'!$3:$3</definedName>
    <definedName name="_xlnm.Print_Titles" localSheetId="6">CSD!$3:$3</definedName>
    <definedName name="_xlnm.Print_Titles" localSheetId="26">'CSD New Constructions'!$A:$C,'CSD New Constructions'!$1:$7</definedName>
    <definedName name="_xlnm.Print_Titles" localSheetId="24">'Departmental Rates'!$1:$1</definedName>
    <definedName name="_xlnm.Print_Titles" localSheetId="3">Fire!$3:$3</definedName>
    <definedName name="_xlnm.Print_Titles" localSheetId="28">'Mobility Fees'!$2:$2</definedName>
    <definedName name="_xlnm.Print_Titles" localSheetId="5">'Neighborhood Empowerment'!$3:$3</definedName>
    <definedName name="_xlnm.Print_Titles" localSheetId="31">'Parking Rates'!$5:$5</definedName>
    <definedName name="_xlnm.Print_Titles" localSheetId="2">'Parks and Rec.'!$3:$3</definedName>
    <definedName name="_xlnm.Print_Titles" localSheetId="7">'Planning and Development'!$3:$3</definedName>
    <definedName name="_xlnm.Print_Titles" localSheetId="8">Police!$3:$3</definedName>
    <definedName name="_xlnm.Print_Titles" localSheetId="45">'Risk - Insurance'!$1:$1</definedName>
    <definedName name="_xlnm.Print_Titles" localSheetId="43">'Solid Waste'!$33:$34</definedName>
    <definedName name="_xlnm.Print_Titles" localSheetId="40">'Solid Waste - Old'!$3:$3</definedName>
    <definedName name="_xlnm.Print_Titles" localSheetId="36">'Wastewater Developer'!$3:$3</definedName>
    <definedName name="_xlnm.Print_Titles" localSheetId="34">'Water Developer'!$1:$1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3" i="49" l="1"/>
  <c r="B39" i="49"/>
  <c r="B54" i="49"/>
  <c r="C71" i="49"/>
  <c r="B71" i="49"/>
  <c r="C54" i="49"/>
  <c r="C46" i="49"/>
  <c r="C34" i="49"/>
  <c r="C39" i="49" s="1"/>
  <c r="C25" i="49"/>
  <c r="C19" i="49"/>
  <c r="C73" i="49" l="1"/>
  <c r="C75" i="49" s="1"/>
  <c r="C24" i="17" l="1"/>
  <c r="D24" i="17"/>
  <c r="E24" i="17"/>
  <c r="F24" i="17"/>
  <c r="G24" i="17"/>
  <c r="I24" i="17"/>
  <c r="H24" i="17"/>
  <c r="I25" i="17"/>
  <c r="C25" i="17"/>
  <c r="D25" i="17"/>
  <c r="E25" i="17"/>
  <c r="F25" i="17"/>
  <c r="G25" i="17"/>
  <c r="H25" i="17"/>
  <c r="H23" i="17"/>
  <c r="H19" i="17"/>
  <c r="H18" i="17"/>
  <c r="H16" i="17"/>
  <c r="C23" i="17"/>
  <c r="D23" i="17"/>
  <c r="E23" i="17"/>
  <c r="F23" i="17"/>
  <c r="G23" i="17"/>
  <c r="I23" i="17"/>
  <c r="I19" i="17"/>
  <c r="C19" i="17"/>
  <c r="D19" i="17"/>
  <c r="E19" i="17"/>
  <c r="F19" i="17"/>
  <c r="G19" i="17"/>
  <c r="E18" i="17"/>
  <c r="D18" i="17"/>
  <c r="F18" i="17"/>
  <c r="G18" i="17"/>
  <c r="I18" i="17"/>
  <c r="C18" i="17"/>
  <c r="G16" i="17"/>
  <c r="F16" i="17"/>
  <c r="E16" i="17"/>
  <c r="D16" i="17"/>
  <c r="C16" i="17"/>
  <c r="I16" i="17"/>
  <c r="B99" i="50"/>
  <c r="C99" i="50"/>
  <c r="J99" i="50"/>
  <c r="I99" i="50"/>
  <c r="H99" i="50"/>
  <c r="G99" i="50"/>
  <c r="F99" i="50"/>
  <c r="E99" i="50"/>
  <c r="D99" i="50"/>
  <c r="M208" i="52" l="1"/>
  <c r="L208" i="52"/>
  <c r="M207" i="52"/>
  <c r="L207" i="52"/>
  <c r="M206" i="52"/>
  <c r="L206" i="52"/>
  <c r="M205" i="52"/>
  <c r="L205" i="52"/>
  <c r="M204" i="52"/>
  <c r="L204" i="52"/>
  <c r="M203" i="52"/>
  <c r="L203" i="52"/>
  <c r="M202" i="52"/>
  <c r="L202" i="52"/>
  <c r="M201" i="52"/>
  <c r="L201" i="52"/>
  <c r="M200" i="52"/>
  <c r="L200" i="52"/>
  <c r="M199" i="52"/>
  <c r="L199" i="52"/>
  <c r="M198" i="52"/>
  <c r="L198" i="52"/>
  <c r="M197" i="52"/>
  <c r="L197" i="52"/>
  <c r="M196" i="52"/>
  <c r="L196" i="52"/>
  <c r="M195" i="52"/>
  <c r="L195" i="52"/>
  <c r="M194" i="52"/>
  <c r="L194" i="52"/>
  <c r="M193" i="52"/>
  <c r="L193" i="52"/>
  <c r="M192" i="52"/>
  <c r="L192" i="52"/>
  <c r="M191" i="52"/>
  <c r="L191" i="52"/>
  <c r="M190" i="52"/>
  <c r="L190" i="52"/>
  <c r="M189" i="52"/>
  <c r="L189" i="52"/>
  <c r="M188" i="52"/>
  <c r="L188" i="52"/>
  <c r="L187" i="52"/>
  <c r="L186" i="52"/>
  <c r="L185" i="52"/>
  <c r="L184" i="52"/>
  <c r="L183" i="52"/>
  <c r="L182" i="52"/>
  <c r="L181" i="52"/>
  <c r="L180" i="52"/>
  <c r="L179" i="52"/>
  <c r="L178" i="52"/>
  <c r="L177" i="52"/>
  <c r="L176" i="52"/>
  <c r="L175" i="52"/>
  <c r="L174" i="52"/>
  <c r="L173" i="52"/>
  <c r="L172" i="52"/>
  <c r="B46" i="49" l="1"/>
  <c r="B34" i="49"/>
  <c r="B25" i="49"/>
  <c r="B19" i="49"/>
  <c r="F225" i="54"/>
  <c r="F226" i="54"/>
  <c r="F227" i="54"/>
  <c r="F228" i="54"/>
  <c r="F229" i="54"/>
  <c r="F230" i="54"/>
  <c r="F231" i="54"/>
  <c r="F232" i="54"/>
  <c r="F233" i="54"/>
  <c r="F234" i="54"/>
  <c r="F235" i="54"/>
  <c r="F236" i="54"/>
  <c r="F237" i="54"/>
  <c r="F238" i="54"/>
  <c r="F239" i="54"/>
  <c r="F240" i="54"/>
  <c r="F241" i="54"/>
  <c r="F242" i="54"/>
  <c r="F243" i="54"/>
  <c r="F244" i="54"/>
  <c r="F224" i="54"/>
  <c r="E209" i="54"/>
  <c r="E210" i="54"/>
  <c r="E211" i="54"/>
  <c r="E212" i="54"/>
  <c r="E213" i="54"/>
  <c r="E214" i="54"/>
  <c r="E215" i="54"/>
  <c r="E216" i="54"/>
  <c r="E217" i="54"/>
  <c r="E218" i="54"/>
  <c r="E219" i="54"/>
  <c r="E220" i="54"/>
  <c r="E221" i="54"/>
  <c r="E222" i="54"/>
  <c r="E223" i="54"/>
  <c r="E224" i="54"/>
  <c r="E225" i="54"/>
  <c r="E226" i="54"/>
  <c r="E227" i="54"/>
  <c r="E228" i="54"/>
  <c r="E229" i="54"/>
  <c r="E230" i="54"/>
  <c r="E231" i="54"/>
  <c r="E232" i="54"/>
  <c r="E233" i="54"/>
  <c r="E234" i="54"/>
  <c r="E235" i="54"/>
  <c r="E236" i="54"/>
  <c r="E237" i="54"/>
  <c r="E238" i="54"/>
  <c r="E239" i="54"/>
  <c r="E240" i="54"/>
  <c r="E241" i="54"/>
  <c r="E242" i="54"/>
  <c r="E243" i="54"/>
  <c r="E244" i="54"/>
  <c r="E208" i="54"/>
  <c r="B75" i="49" l="1"/>
  <c r="D159" i="13" l="1"/>
  <c r="D158" i="13"/>
  <c r="D157" i="13"/>
  <c r="D156" i="13"/>
  <c r="D155" i="13"/>
  <c r="D154" i="13"/>
  <c r="D153" i="13"/>
  <c r="D152" i="13"/>
  <c r="D151" i="13"/>
  <c r="D150" i="13"/>
  <c r="D149" i="13"/>
  <c r="D148" i="13"/>
  <c r="D147" i="13"/>
  <c r="D146" i="13"/>
  <c r="D145" i="13"/>
  <c r="D144" i="13"/>
  <c r="D143" i="13"/>
  <c r="D142" i="13"/>
  <c r="D141" i="13"/>
  <c r="D140" i="13"/>
  <c r="D139" i="13"/>
  <c r="D138" i="13"/>
  <c r="D137" i="13"/>
  <c r="D136" i="13"/>
  <c r="D135" i="13"/>
  <c r="D134" i="13"/>
  <c r="D133" i="13"/>
  <c r="D132" i="13"/>
  <c r="D131" i="13"/>
  <c r="D130" i="13"/>
  <c r="D129" i="13"/>
  <c r="D128" i="13"/>
  <c r="D127" i="13"/>
  <c r="D126" i="13"/>
  <c r="D125" i="13"/>
  <c r="D124" i="13"/>
  <c r="D123" i="13"/>
  <c r="D122" i="13"/>
  <c r="D121" i="13"/>
  <c r="D120" i="13"/>
  <c r="D119" i="13"/>
  <c r="D118" i="13"/>
  <c r="D117" i="13"/>
  <c r="D116" i="13"/>
  <c r="D115" i="13"/>
  <c r="D114" i="13"/>
  <c r="D113" i="13"/>
  <c r="D112" i="13"/>
  <c r="D111" i="13"/>
  <c r="D110" i="13"/>
  <c r="D109" i="13"/>
  <c r="D108" i="13"/>
  <c r="D107" i="13"/>
  <c r="D106" i="13"/>
  <c r="D105" i="13"/>
  <c r="D104" i="13"/>
  <c r="D103" i="13"/>
  <c r="D102" i="13"/>
  <c r="D101" i="13"/>
  <c r="D100" i="13"/>
  <c r="D99" i="13"/>
  <c r="E98" i="13"/>
  <c r="D98" i="13"/>
  <c r="D97" i="13"/>
  <c r="D96" i="13"/>
  <c r="D95" i="13"/>
  <c r="D94" i="13"/>
  <c r="D93" i="13"/>
  <c r="D92" i="13"/>
  <c r="D91" i="13"/>
  <c r="D90" i="13"/>
  <c r="D89" i="13"/>
  <c r="D88" i="13"/>
  <c r="D87" i="13"/>
  <c r="D86" i="13"/>
  <c r="D85" i="13"/>
  <c r="D84" i="13"/>
  <c r="D83" i="13"/>
  <c r="D82" i="13"/>
  <c r="D81" i="13"/>
  <c r="D80" i="13"/>
  <c r="D79" i="13"/>
  <c r="D78" i="13"/>
  <c r="D77" i="13"/>
  <c r="D76" i="13"/>
  <c r="D75" i="13"/>
  <c r="D74" i="13"/>
  <c r="D73" i="13"/>
  <c r="D72" i="13"/>
  <c r="D71" i="13"/>
  <c r="D70" i="13"/>
  <c r="D69" i="13"/>
  <c r="D68" i="13"/>
  <c r="D67" i="13"/>
  <c r="D66" i="13"/>
  <c r="D65" i="13"/>
  <c r="D64" i="13"/>
  <c r="D63" i="13"/>
  <c r="D62" i="13"/>
  <c r="D61" i="13"/>
  <c r="D60" i="13"/>
  <c r="D59" i="13"/>
  <c r="D58" i="13"/>
  <c r="D57" i="13"/>
  <c r="D56" i="13"/>
  <c r="D55" i="13"/>
  <c r="D54" i="13"/>
  <c r="D53" i="13"/>
  <c r="D52" i="13"/>
  <c r="D51" i="13"/>
  <c r="D50" i="13"/>
  <c r="D49" i="13"/>
  <c r="D48" i="13"/>
  <c r="D47" i="13"/>
  <c r="D46" i="13"/>
  <c r="D45" i="13"/>
  <c r="D44" i="13"/>
  <c r="D43" i="13"/>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D16" i="13"/>
  <c r="D15" i="13"/>
  <c r="D14" i="13"/>
  <c r="D13" i="13"/>
  <c r="D12" i="13"/>
  <c r="D11" i="13"/>
  <c r="D10" i="13"/>
  <c r="D9" i="13"/>
  <c r="D8" i="13"/>
  <c r="D7" i="13"/>
  <c r="D6" i="13"/>
  <c r="D5" i="13"/>
  <c r="D4" i="13"/>
  <c r="D3" i="13"/>
  <c r="D2" i="13"/>
  <c r="B14" i="10" l="1"/>
  <c r="B15" i="10"/>
  <c r="B13" i="10" l="1"/>
  <c r="B12" i="10"/>
  <c r="B11"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Adam Hanes</author>
  </authors>
  <commentList>
    <comment ref="A1" authorId="0" shapeId="0" xr:uid="{6C1FBDC6-A3E4-4649-AE2B-DACA685D9B29}">
      <text>
        <r>
          <rPr>
            <b/>
            <sz val="9"/>
            <color indexed="81"/>
            <rFont val="Tahoma"/>
            <family val="2"/>
          </rPr>
          <t>Adam Hanes:</t>
        </r>
        <r>
          <rPr>
            <sz val="9"/>
            <color indexed="81"/>
            <rFont val="Tahoma"/>
            <family val="2"/>
          </rPr>
          <t xml:space="preserve">
General Fund - (Traffic Safety Improvements &amp; Civil Penalties)</t>
        </r>
      </text>
    </comment>
  </commentList>
</comments>
</file>

<file path=xl/sharedStrings.xml><?xml version="1.0" encoding="utf-8"?>
<sst xmlns="http://schemas.openxmlformats.org/spreadsheetml/2006/main" count="7895" uniqueCount="2541">
  <si>
    <t>Name of Charge/Fee</t>
  </si>
  <si>
    <t>Resolution Number</t>
  </si>
  <si>
    <t>Resolution Date</t>
  </si>
  <si>
    <t>Last Increase Details</t>
  </si>
  <si>
    <t>Old Charge/Fee 
(rate, percent, or dollar)</t>
  </si>
  <si>
    <t>Multi-Year Change? 
(If yes, provide details by fiscal year)</t>
  </si>
  <si>
    <t>Current Charge/Fee 
(rate, percent, or dollar)</t>
  </si>
  <si>
    <t>Effective Date 
of last Increase</t>
  </si>
  <si>
    <t>Administrative Processing fee (Demo)</t>
  </si>
  <si>
    <t>2010-303</t>
  </si>
  <si>
    <t>Business Tax Administrative Handling fee</t>
  </si>
  <si>
    <t>1991-1025</t>
  </si>
  <si>
    <t>2011-98</t>
  </si>
  <si>
    <t>Plan Review</t>
  </si>
  <si>
    <t>2008-1165</t>
  </si>
  <si>
    <t>Inspections</t>
  </si>
  <si>
    <t>Records</t>
  </si>
  <si>
    <t>Search Fee for Conduit</t>
  </si>
  <si>
    <t>2015-857</t>
  </si>
  <si>
    <t>Current Charge/Fee 
(average rate) 1/1/2010</t>
  </si>
  <si>
    <t>Old Charge/Fee 
(average rate) 1/1/2009</t>
  </si>
  <si>
    <t>2007-1134</t>
  </si>
  <si>
    <t>Current Charge/Fee Average (2011) (rate, percent, or dollar)</t>
  </si>
  <si>
    <t>Old Charge/Fee Average (2009) (rate, percent, or dollar)</t>
  </si>
  <si>
    <t>2012-765</t>
  </si>
  <si>
    <t>Lifeguard Fees</t>
  </si>
  <si>
    <t>Special Event Fees based on attendance</t>
  </si>
  <si>
    <t>RecCards</t>
  </si>
  <si>
    <t>Open Swim &amp; Lap Swim Non-Rec Card Holder</t>
  </si>
  <si>
    <t>Lap Swim Pass</t>
  </si>
  <si>
    <t>Lifeguard Training</t>
  </si>
  <si>
    <t>Athletic Leagues</t>
  </si>
  <si>
    <t>Camps &amp; Out of School Time</t>
  </si>
  <si>
    <t>Department Sponsored Activities</t>
  </si>
  <si>
    <t>Miscellaneous Fees</t>
  </si>
  <si>
    <t>Tennis Membership</t>
  </si>
  <si>
    <t>Overnight Transient Slips</t>
  </si>
  <si>
    <t>Short-Term Transient Slips</t>
  </si>
  <si>
    <t>Special Event Fees</t>
  </si>
  <si>
    <t>Miscellaneous Marina Fees</t>
  </si>
  <si>
    <t>Cemeteries</t>
  </si>
  <si>
    <t>Monument/Marker Placement</t>
  </si>
  <si>
    <t>PROPERTY - Mail fee</t>
  </si>
  <si>
    <t>$40.00 per tow</t>
  </si>
  <si>
    <t>PROPERTY - Storage fee</t>
  </si>
  <si>
    <t>$25.00 per day</t>
  </si>
  <si>
    <t>EXTRA DUTY - Admin fee</t>
  </si>
  <si>
    <t>$7.00/hour</t>
  </si>
  <si>
    <t>$4.00/hour</t>
  </si>
  <si>
    <t>RECORDS -  Inspection Fee(Vehicle Safety Equip Violation)</t>
  </si>
  <si>
    <t>RECORDS -  Name Checks - Job/Housing</t>
  </si>
  <si>
    <t>RECORDS -  Name Check - Adoption</t>
  </si>
  <si>
    <t>RECORDS -  Traffic Reports - in person</t>
  </si>
  <si>
    <t xml:space="preserve">$0.15 cents per page </t>
  </si>
  <si>
    <t>RECORDS -  Traffic Reports - by mail</t>
  </si>
  <si>
    <t>$23.00 an hour</t>
  </si>
  <si>
    <t>$19.00 an hour</t>
  </si>
  <si>
    <t>RECORDS -  Video (fee based on person copying)</t>
  </si>
  <si>
    <t>$20-40.00</t>
  </si>
  <si>
    <t>RECORDS -  Grid/Address Search</t>
  </si>
  <si>
    <t>RECORDS -  Photos</t>
  </si>
  <si>
    <t>NO</t>
  </si>
  <si>
    <t>RECORDS - Other Reports - in person</t>
  </si>
  <si>
    <t>.15 cents a page</t>
  </si>
  <si>
    <t>RECORDS -  Other Reports - by mail</t>
  </si>
  <si>
    <t>RECORDS -  Civil Citations</t>
  </si>
  <si>
    <t>Varies depending on offense (1st, 2nd, etc.) and other details</t>
  </si>
  <si>
    <t>RECORDS -  Fingerprints</t>
  </si>
  <si>
    <t>RECORDS -  Certification</t>
  </si>
  <si>
    <t>RECORDS -  Audio CDs</t>
  </si>
  <si>
    <t>$24.50/hour</t>
  </si>
  <si>
    <t>RECORDS - Internal Affairs and Personnel files</t>
  </si>
  <si>
    <t>RECORDS - Mobile Dispatch Transactions</t>
  </si>
  <si>
    <t>$20.00-$30.00</t>
  </si>
  <si>
    <t>DISTRICTS 1,2, 3 - Fix it Tickets</t>
  </si>
  <si>
    <t>Extra Duty - Regular Supervisor</t>
  </si>
  <si>
    <t>Extra Duty - Special/Holiday Rate for Officer</t>
  </si>
  <si>
    <t>Extra Duty - Special/Holiday Rate for Supervisor</t>
  </si>
  <si>
    <t>Extra Duty - Specialty Team Officer</t>
  </si>
  <si>
    <t>$34.00/hour</t>
  </si>
  <si>
    <t>$42.00/hour</t>
  </si>
  <si>
    <t>$52.00/hour</t>
  </si>
  <si>
    <t>Petition for Review - Decision of the Variance Review Board</t>
  </si>
  <si>
    <t>$200.00 per Resolution No. 2001-0615</t>
  </si>
  <si>
    <t xml:space="preserve"> 2007-1134 </t>
  </si>
  <si>
    <t>Petition for Review - Decision of the Barrio Latino Commission</t>
  </si>
  <si>
    <t xml:space="preserve">No changes </t>
  </si>
  <si>
    <t xml:space="preserve"> 96-1315 </t>
  </si>
  <si>
    <t>Petition for Review - Decision of the Architectural Review Commission</t>
  </si>
  <si>
    <t>Petition for Review - Decision of the Zoning Administrator or Historic Preservation Manager</t>
  </si>
  <si>
    <t>$150.00 per Resolution No. 2001-0615</t>
  </si>
  <si>
    <t>Petition for Review - Formal decision of the Zoning Administrator</t>
  </si>
  <si>
    <t xml:space="preserve"> 2010-1092 </t>
  </si>
  <si>
    <t>Copy Charges</t>
  </si>
  <si>
    <t>Same as fees listed for Public Records Fee</t>
  </si>
  <si>
    <t>Public Records Fee</t>
  </si>
  <si>
    <t>$00.15 - single-sided pages</t>
  </si>
  <si>
    <t>$00.20 - two-sided pages</t>
  </si>
  <si>
    <t>Oversized documents - actual copy charge</t>
  </si>
  <si>
    <t>CDs/DVDs   $1.00 each</t>
  </si>
  <si>
    <t>Thumb Drives - Actual Cost</t>
  </si>
  <si>
    <t>Research - Over 30 minutes</t>
  </si>
  <si>
    <t>Postage Cost - Actual cost for postage if records are to be mailed</t>
  </si>
  <si>
    <t>Certified Copy - $1.00 per document including copy charges</t>
  </si>
  <si>
    <t xml:space="preserve"> $2,000.00
If the City Attorney determines that the fee retainer is insufficient, that the applicant shall pay an additional fee retainer at a rate of $135.00 of estimated Hearing Officer time, prior to the scheduling of the review hearing.</t>
  </si>
  <si>
    <t>Hourly wage of lowest paid person capable 
of completing the work, excluding benefits)</t>
  </si>
  <si>
    <t>Union Service Fees</t>
  </si>
  <si>
    <t>2009-653</t>
  </si>
  <si>
    <t>Routine Inspections - Normal Fee</t>
  </si>
  <si>
    <t>Routine Inspections - Reinspection Fee</t>
  </si>
  <si>
    <t>Site Inspections</t>
  </si>
  <si>
    <t>Charges for all Occupancies Fire Sprinkler Systems</t>
  </si>
  <si>
    <t>Permit Fees for Users or Processes</t>
  </si>
  <si>
    <t>Public Education Activities Fees</t>
  </si>
  <si>
    <t>Administrative/Operations Fees</t>
  </si>
  <si>
    <t>Current Charge/Fee Average
(rate, percent, or dollar)</t>
  </si>
  <si>
    <t>City Attorney</t>
  </si>
  <si>
    <t>Human Resources</t>
  </si>
  <si>
    <t>2016-TBD</t>
  </si>
  <si>
    <t>ALS and BLS Fees</t>
  </si>
  <si>
    <t>$750 + $12.00 per Mile</t>
  </si>
  <si>
    <t>$600 + $10.00 per Mile</t>
  </si>
  <si>
    <t>Extra Duty Cost for Medical Services - Staff - Per Hour</t>
  </si>
  <si>
    <t>Extra Duty Cost for Medical Services - Equipment/Supplies</t>
  </si>
  <si>
    <t>Extra Duty Cost for Medical Services - Staff - Holiday - Per Hour</t>
  </si>
  <si>
    <t>Extra Duty Fire Watch Services - Employee Rate</t>
  </si>
  <si>
    <t>Extra Duty Fire Watch Services - Venue Rate</t>
  </si>
  <si>
    <t>Current Charge/Fee (2011)
(rate, percent, or dollar)</t>
  </si>
  <si>
    <t>Old Charge/Fee  (2009)
(rate, percent, or dollar)</t>
  </si>
  <si>
    <t>APPLICATION - ZONING</t>
  </si>
  <si>
    <t>Site Plan District</t>
  </si>
  <si>
    <t xml:space="preserve">plus fee per acre or portion thereof </t>
  </si>
  <si>
    <t xml:space="preserve">fee not to exceed </t>
  </si>
  <si>
    <t>Euclidean District</t>
  </si>
  <si>
    <t xml:space="preserve">Substantial Change Review (Administrative) </t>
  </si>
  <si>
    <t xml:space="preserve">PD-A Incremental Plan Review </t>
  </si>
  <si>
    <t>plus fee per acre or portion thereof</t>
  </si>
  <si>
    <t xml:space="preserve">Re-Submittal (all phases after 2nd submittal) </t>
  </si>
  <si>
    <t>25% of original fee</t>
  </si>
  <si>
    <t>APPLICATION - VARIANCE</t>
  </si>
  <si>
    <t xml:space="preserve">Design Exception-2 (Former Administrative Variance) </t>
  </si>
  <si>
    <t>Public Hearing</t>
  </si>
  <si>
    <t xml:space="preserve">Variance for completed work w/o permits </t>
  </si>
  <si>
    <t xml:space="preserve">ZA Variance Extension </t>
  </si>
  <si>
    <t>APPLICATION - SPECIAL USE</t>
  </si>
  <si>
    <t xml:space="preserve">S1 - (Home Occupation, Ext Family Res) </t>
  </si>
  <si>
    <t xml:space="preserve">S1 - Sidewalk Café AB Permit </t>
  </si>
  <si>
    <t xml:space="preserve">S1 - Residential &lt;19 units </t>
  </si>
  <si>
    <t xml:space="preserve">S1 - (Residential &gt;19 units, All other non-residential uses, AB Permit) </t>
  </si>
  <si>
    <t>S1 - Temporary Alcohol Sales</t>
  </si>
  <si>
    <t xml:space="preserve">if submitted 5 or more days prior to the event </t>
  </si>
  <si>
    <t xml:space="preserve">if submitted less than 5 days prior to the event </t>
  </si>
  <si>
    <t xml:space="preserve">S2 - Religious/Schools/Daycare </t>
  </si>
  <si>
    <t xml:space="preserve">S2 - Residential Uses </t>
  </si>
  <si>
    <t xml:space="preserve">S2 - (All other commercial uses, AB Permit) </t>
  </si>
  <si>
    <t xml:space="preserve">Adult Use permit </t>
  </si>
  <si>
    <t>VENDORS</t>
  </si>
  <si>
    <t xml:space="preserve">Vendor - Special Event/Sports/Entertainment (per site/per vendor) </t>
  </si>
  <si>
    <t xml:space="preserve">Temporary Sales (per site/per vendor) </t>
  </si>
  <si>
    <t xml:space="preserve">Annual Vendor - Private Property (per site/per vendor) </t>
  </si>
  <si>
    <t>PETITIONS FOR REVIEW ("APPEALS")</t>
  </si>
  <si>
    <t xml:space="preserve">Review of Special Use 1 by City Council </t>
  </si>
  <si>
    <t xml:space="preserve">Review of VRB by City Council </t>
  </si>
  <si>
    <t xml:space="preserve">Review of Formal Decision or other Review by Hearing Officer </t>
  </si>
  <si>
    <t>check with City Clerk / Legal</t>
  </si>
  <si>
    <t>MISC ZONING ACTIVITIES</t>
  </si>
  <si>
    <t xml:space="preserve">Advisory Opinions Letters </t>
  </si>
  <si>
    <t xml:space="preserve">Certification Letters </t>
  </si>
  <si>
    <t xml:space="preserve">Zoning only Sign-off for Site Plan Districts in Permitting </t>
  </si>
  <si>
    <t>Formal Decisions</t>
  </si>
  <si>
    <t xml:space="preserve">General Requests </t>
  </si>
  <si>
    <t xml:space="preserve">Nonconforming Status </t>
  </si>
  <si>
    <t xml:space="preserve">Vested Rights </t>
  </si>
  <si>
    <t xml:space="preserve">Pain Management Clinics </t>
  </si>
  <si>
    <t xml:space="preserve">Lot Split (Reconfiguration) </t>
  </si>
  <si>
    <t>Design Exception-1</t>
  </si>
  <si>
    <t xml:space="preserve">Zoning Buffer Waiver </t>
  </si>
  <si>
    <t xml:space="preserve">Reverse Fence Framing </t>
  </si>
  <si>
    <t xml:space="preserve">Setback Averaging / Yard Determination </t>
  </si>
  <si>
    <t xml:space="preserve">Overlay Review-Alternative Compliance </t>
  </si>
  <si>
    <t xml:space="preserve">Alternative Parking </t>
  </si>
  <si>
    <t xml:space="preserve">Commercial Tent Review </t>
  </si>
  <si>
    <t xml:space="preserve">Commercial Tent Renewal </t>
  </si>
  <si>
    <t>Dog-friendly Restaurant Permit (assessed each July 1)</t>
  </si>
  <si>
    <t xml:space="preserve">per month </t>
  </si>
  <si>
    <t xml:space="preserve">per year (pro-rated) </t>
  </si>
  <si>
    <t>Text Amendments</t>
  </si>
  <si>
    <t xml:space="preserve">Amendment to an Active Application </t>
  </si>
  <si>
    <t>Alcohol Sales State Application Sign-Off</t>
  </si>
  <si>
    <t>SUBDIVISION ACTIVITIES</t>
  </si>
  <si>
    <t xml:space="preserve">Preliminary Plat </t>
  </si>
  <si>
    <t xml:space="preserve">Final Plat </t>
  </si>
  <si>
    <t xml:space="preserve">Vacating of Plat </t>
  </si>
  <si>
    <t xml:space="preserve">Construction Plat &lt;19 units </t>
  </si>
  <si>
    <t xml:space="preserve">Construction Plat &gt;19 units </t>
  </si>
  <si>
    <t xml:space="preserve">**plus fee per acre or portion thereof </t>
  </si>
  <si>
    <t xml:space="preserve">Filing &amp; Reproduction </t>
  </si>
  <si>
    <t xml:space="preserve">Re-Submittal, all phases </t>
  </si>
  <si>
    <t>RIGHT-OF-WAY ACTIVITIES</t>
  </si>
  <si>
    <t>Vacating</t>
  </si>
  <si>
    <t xml:space="preserve">unimproved alleys/ROW </t>
  </si>
  <si>
    <t xml:space="preserve">improved alleys/ROW </t>
  </si>
  <si>
    <t xml:space="preserve">fee per alley/ROW after 1st </t>
  </si>
  <si>
    <t>Encroachment</t>
  </si>
  <si>
    <t xml:space="preserve">existing </t>
  </si>
  <si>
    <t xml:space="preserve">new </t>
  </si>
  <si>
    <t xml:space="preserve">fee per encroachment after 1st </t>
  </si>
  <si>
    <t>Release of Easement</t>
  </si>
  <si>
    <t xml:space="preserve">one (1) utility only </t>
  </si>
  <si>
    <t xml:space="preserve">all general utilities </t>
  </si>
  <si>
    <t>Change of Address</t>
  </si>
  <si>
    <t xml:space="preserve">1st address </t>
  </si>
  <si>
    <t xml:space="preserve">fee for each additional address </t>
  </si>
  <si>
    <t xml:space="preserve">Address Assignment (per address over 19th) </t>
  </si>
  <si>
    <t>DEVELOPMENT OF REGIONAL IMPACT ACTIVITIES</t>
  </si>
  <si>
    <t xml:space="preserve">Application for Development Approval </t>
  </si>
  <si>
    <t>fee not to exceed</t>
  </si>
  <si>
    <t>Notice of Proposed Change</t>
  </si>
  <si>
    <t xml:space="preserve">Essentially Built-Out Agreement </t>
  </si>
  <si>
    <t xml:space="preserve">Continuance Request </t>
  </si>
  <si>
    <t>Annual Report</t>
  </si>
  <si>
    <t>Clearance Letter Review</t>
  </si>
  <si>
    <t xml:space="preserve">Binding Letter Review </t>
  </si>
  <si>
    <t>MISCELLANEOUS AGREEMENTS</t>
  </si>
  <si>
    <t xml:space="preserve">Community Development District </t>
  </si>
  <si>
    <t>Deposit</t>
  </si>
  <si>
    <t>Park Shelter and Open Space Rentals</t>
  </si>
  <si>
    <t>Rate per Day</t>
  </si>
  <si>
    <t>1-30 capacity</t>
  </si>
  <si>
    <t>31-50 capacity</t>
  </si>
  <si>
    <t>51-75 capacity</t>
  </si>
  <si>
    <t>76-99 capacity</t>
  </si>
  <si>
    <t>100-149 capacity</t>
  </si>
  <si>
    <t>150-199 capacity</t>
  </si>
  <si>
    <t>Lowry Park Band Shell</t>
  </si>
  <si>
    <t>Gazebo</t>
  </si>
  <si>
    <t>Community Center, Building &amp; Room Rentals</t>
  </si>
  <si>
    <t>Rate per Hour</t>
  </si>
  <si>
    <t>During non-operating hours, all community center/building rentals require a minimum 2-hour rental. Rentals during regular operating hours require a minimum 1-hour rental, attendant fee required during non-operating hours. Community center/building rentals are offered on an hourly basis only.</t>
  </si>
  <si>
    <t>Small Meeting Space*</t>
  </si>
  <si>
    <t>Multi-Purpose**</t>
  </si>
  <si>
    <t>$50-$125</t>
  </si>
  <si>
    <t xml:space="preserve">*Small meeting space consists of a classroom, craft room, conference room, reading room, activity room, small multi-purpose, game room, stage (only), or teen room.  **Multi-purpose rental fees vary between facilities based on square foot and available amenities at the location. </t>
  </si>
  <si>
    <t>Special Facility Rentals</t>
  </si>
  <si>
    <t>Seminole Garden Center (Peak: Fri-Sun)</t>
  </si>
  <si>
    <t>Ragan Center (Peak: Fri-Sun)</t>
  </si>
  <si>
    <t>Seminole Garden Center (Non Peak: Mon-Thurs)</t>
  </si>
  <si>
    <t>Ragan Center  (Non Peak: Mon-Thurs)</t>
  </si>
  <si>
    <t>No attendant fee required during non-peak hours. Rentals at the above listed facilities require a minimum 2 hour rental.</t>
  </si>
  <si>
    <t>Athletic Practice Field Rentals</t>
  </si>
  <si>
    <t>Softball/Baseball/Football/Soccer/Lacrosse Practice Fields</t>
  </si>
  <si>
    <t>Hockey Rink</t>
  </si>
  <si>
    <t>Practice Court (Nonstaffed)</t>
  </si>
  <si>
    <t>Gymnasium</t>
  </si>
  <si>
    <t>Tournament, Clinic, Spec Activity Game Rental &amp; Services</t>
  </si>
  <si>
    <t>Rate</t>
  </si>
  <si>
    <t xml:space="preserve">Deposit fee is paid at time of reservation, and applied to the usage fees. </t>
  </si>
  <si>
    <t>Softball/Baseball/Football/Soccer/Lacrosse Fields</t>
  </si>
  <si>
    <t>$50 day</t>
  </si>
  <si>
    <t>Basketball Gymnasium</t>
  </si>
  <si>
    <t>$100 hour/$500 day</t>
  </si>
  <si>
    <t>$125/hour with 4 hour min.</t>
  </si>
  <si>
    <t>Tennis/Racquetball/Handball/Basketball/Volleyball</t>
  </si>
  <si>
    <t>$10 hour/$50 day</t>
  </si>
  <si>
    <t>Softball &amp; Baseball Field Lining</t>
  </si>
  <si>
    <t>$25 per field</t>
  </si>
  <si>
    <t>Soccer &amp; Lacrosse Field Lining</t>
  </si>
  <si>
    <t xml:space="preserve">$75 per field </t>
  </si>
  <si>
    <t>Football Field Lining</t>
  </si>
  <si>
    <t>$100 per field</t>
  </si>
  <si>
    <t>Athletic Field Lighting</t>
  </si>
  <si>
    <t>$25 day per field</t>
  </si>
  <si>
    <t>Includes initial field set up including dragging and marking of baseball or softball field per day. Additional field maintenance including dragging and marking is the responsibility of the user or at additional fee. Employee charges shall be assessed at the approved attendant rate where applicable.</t>
  </si>
  <si>
    <t>Sandra Freedman Tennis Complex</t>
  </si>
  <si>
    <t>Rate - Per Person  Per Hour</t>
  </si>
  <si>
    <t>Soft Court Adult (Prime Time)</t>
  </si>
  <si>
    <t>Soft Court Adult (Non Prime Time)</t>
  </si>
  <si>
    <t>Soft Court Child/Senior (Prime Time)</t>
  </si>
  <si>
    <t>Soft Court Child/Senior (Non Prime Time)</t>
  </si>
  <si>
    <t>Tournament, Clinic &amp; Special Event Rentals</t>
  </si>
  <si>
    <t>Rate - Per Court</t>
  </si>
  <si>
    <t>Reservation deposit is non-refundable, is paid at time of reservation, and applied to the usage fees.</t>
  </si>
  <si>
    <t>Soft Court Day</t>
  </si>
  <si>
    <t>Soft Court Half Day</t>
  </si>
  <si>
    <t>Does not include lights and/or attendant fees.</t>
  </si>
  <si>
    <t>Pool Rentals (Non Operating Hours Only)</t>
  </si>
  <si>
    <t>Rate  - Per Hour</t>
  </si>
  <si>
    <t>Pool rental 25 meter pool</t>
  </si>
  <si>
    <t>Pool rental family/leisure pool</t>
  </si>
  <si>
    <t>Pool rental 50 meter pool</t>
  </si>
  <si>
    <t>Pool rental Dive well</t>
  </si>
  <si>
    <t>Pool Rental - Activity pool (Shallow Pool at Hicks &amp; Del Rio)</t>
  </si>
  <si>
    <t>didn't have shallow pools</t>
  </si>
  <si>
    <t xml:space="preserve">Required </t>
  </si>
  <si>
    <t>Rate Per Hour Per Guard</t>
  </si>
  <si>
    <t>When pool is utilized, lifeguards shall be provided by the City based on the number of participants and the facility. The fee shall be the approved attendant rate.</t>
  </si>
  <si>
    <t>1-25 participants</t>
  </si>
  <si>
    <t>26-75 participants</t>
  </si>
  <si>
    <t>76 or more participants</t>
  </si>
  <si>
    <t>Pool Group Practices</t>
  </si>
  <si>
    <t>Per Lane Per Hour</t>
  </si>
  <si>
    <t>25 meter pool</t>
  </si>
  <si>
    <t xml:space="preserve">50 meter pool </t>
  </si>
  <si>
    <t>Daily Rate</t>
  </si>
  <si>
    <t>Fees are per day, and include electricity, amplified sound allowance and vending permission. The director and/or designee reserves the right to charge an additional deposit.</t>
  </si>
  <si>
    <t>200-499</t>
  </si>
  <si>
    <t>didn't have flat fee</t>
  </si>
  <si>
    <t>500-999</t>
  </si>
  <si>
    <t>1000-2499</t>
  </si>
  <si>
    <t>2500-4999</t>
  </si>
  <si>
    <t>5000 and more</t>
  </si>
  <si>
    <t>Misc.  Special Event Fees</t>
  </si>
  <si>
    <t>Fees</t>
  </si>
  <si>
    <t>Special Event Application Fee</t>
  </si>
  <si>
    <t>Refund Processing Fee</t>
  </si>
  <si>
    <t>Move In &amp; Out 1/2 day (5 hrs or less)</t>
  </si>
  <si>
    <t>Move In &amp; Out full day (6 hrs or more until sunset)</t>
  </si>
  <si>
    <t>Street Closure - No Coordination Required</t>
  </si>
  <si>
    <t>Street Closure - FDOT Coordination Required</t>
  </si>
  <si>
    <t>Street Closure - Coordination Required With Additional Agency</t>
  </si>
  <si>
    <t>$50.00 per agency</t>
  </si>
  <si>
    <t>Fireworks Display Fee</t>
  </si>
  <si>
    <t>$125.00 per event</t>
  </si>
  <si>
    <t>Amended Application</t>
  </si>
  <si>
    <t>Valet Parking</t>
  </si>
  <si>
    <t>Reschedule Fee (First reschedule has no charge)</t>
  </si>
  <si>
    <t>no fee</t>
  </si>
  <si>
    <t>Banner Permit (May require additional installation costs)</t>
  </si>
  <si>
    <t>$12.50 per banner, per event</t>
  </si>
  <si>
    <t>Static Display</t>
  </si>
  <si>
    <t>$0.10 per square foot</t>
  </si>
  <si>
    <t>Showmobile Deposit</t>
  </si>
  <si>
    <t>$325.00 per event</t>
  </si>
  <si>
    <t>Showmobile (Delivered on Friday and Picked up on Monday. Additional attendant, material and mileage fees may apply.</t>
  </si>
  <si>
    <t>Showmobile Additional Days</t>
  </si>
  <si>
    <t>$250.00 each additional day</t>
  </si>
  <si>
    <t>Age Categories</t>
  </si>
  <si>
    <t>Age</t>
  </si>
  <si>
    <t>Space available on first come first served basis based on City resident priority registration policy. Scholarships and/or reduced fees may be available for youth programs based on need.</t>
  </si>
  <si>
    <t>Youth</t>
  </si>
  <si>
    <t>0 through 12</t>
  </si>
  <si>
    <t>Teen</t>
  </si>
  <si>
    <t>13 through 19</t>
  </si>
  <si>
    <t>Adult</t>
  </si>
  <si>
    <t>20 through 49</t>
  </si>
  <si>
    <t>Senior</t>
  </si>
  <si>
    <t>50 and up</t>
  </si>
  <si>
    <t xml:space="preserve">Annual RecCards are valid 1 year from date of purchase. Includes designated times for: open gym, fitness room use, computer lab use, open swim sessions, and volunteer led club activities. Materials/Supplies, Camps, Clinics, Lessons, Leagues, classes, and/or Instructor Led Programs not included. </t>
  </si>
  <si>
    <t>Individual Teen</t>
  </si>
  <si>
    <t>No charge</t>
  </si>
  <si>
    <t>NA</t>
  </si>
  <si>
    <t>Resident Individual</t>
  </si>
  <si>
    <t>Resident Family*</t>
  </si>
  <si>
    <t>Non-Resident Individual Youth/Adult</t>
  </si>
  <si>
    <t>Non-Resident Individual Senior</t>
  </si>
  <si>
    <t>new</t>
  </si>
  <si>
    <t>Non-Resident Individual Disability**</t>
  </si>
  <si>
    <t>Non-Resident Family*</t>
  </si>
  <si>
    <t>Single Day Guest Pass - Junior/Senior</t>
  </si>
  <si>
    <t>Single Day Guest Pass - Adult</t>
  </si>
  <si>
    <t>Non-Card Holder Registration Pass</t>
  </si>
  <si>
    <t>*Family is defined as a maximum of 2 adults and dependent children under 18 residing in the same household.      **Must provide documentation of a permanent disability.</t>
  </si>
  <si>
    <t>Session Fee</t>
  </si>
  <si>
    <t>Junior/Senior</t>
  </si>
  <si>
    <t>Seasonal Fee</t>
  </si>
  <si>
    <t>Swim Pass Individual</t>
  </si>
  <si>
    <t>Swim Pass Family*</t>
  </si>
  <si>
    <t>*Family is defined as a maximum of 2 adults and dependent children under 18 residing in the same household. A valid RecCard is required to purchase Lap Swim Passes.</t>
  </si>
  <si>
    <t>32 Hour Course (Includes pool certification, card fee, and book. Additional components can be added at no additional charge for the following: Waterfront, Blood Born Pathogens &amp; Oxygen Administration.)</t>
  </si>
  <si>
    <t>Rate Per Player</t>
  </si>
  <si>
    <t>Including but not limited to baseball, basketball, football, kickball, roller hockey, soccer, softball, volleyball, wheelchair rugby, and tennis. Uniform not included. Additional costs may apply. Fees vary by league based on additional costs and number of games.</t>
  </si>
  <si>
    <t>Youth Leagues</t>
  </si>
  <si>
    <t>$6.00 - $60.00 per player</t>
  </si>
  <si>
    <t>Adult Leagues</t>
  </si>
  <si>
    <t>$15.00 - $60.00 per player</t>
  </si>
  <si>
    <t>Afterschool (Youth)</t>
  </si>
  <si>
    <t>$25 per week</t>
  </si>
  <si>
    <t>Follows HCSB School Calendar. A valid RecCard is required. Additional activity and/or material fees may be required.</t>
  </si>
  <si>
    <t>Summer Camp</t>
  </si>
  <si>
    <t>$80.00 per session</t>
  </si>
  <si>
    <t>$55 per week</t>
  </si>
  <si>
    <t>A valid RecCard is required. Additional activity, field trip and/or material fees may be required. Includes $10 material fee for summer reading program. Financial Assistance will be provided to those families in financial need with a child or children who desire to attend City of Tampa Parks and Recreation after school and/or summer programs. No child whose family exhibits financial need shall be denied participation in a City of Tampa Parks and Recreation after school or summer program based on Hillsborough County School system's free and reduced lunch program.</t>
  </si>
  <si>
    <t>Specialty Camp</t>
  </si>
  <si>
    <t>$5.00 - $25.00 per day</t>
  </si>
  <si>
    <t>Creative Activity Movement Program (C.A.M.P.)</t>
  </si>
  <si>
    <t>$45.00 per week</t>
  </si>
  <si>
    <t>unknown</t>
  </si>
  <si>
    <t>Lessons &amp; Classes</t>
  </si>
  <si>
    <t>Youth/Senior Group Activity</t>
  </si>
  <si>
    <t>$1.50 - $15.00</t>
  </si>
  <si>
    <t>Adult Group Activity</t>
  </si>
  <si>
    <t>$2.50 - $25.00</t>
  </si>
  <si>
    <t>Individual Activity</t>
  </si>
  <si>
    <t>$25.00 - $50.00</t>
  </si>
  <si>
    <t>Rate Per Person</t>
  </si>
  <si>
    <t>Tournaments, Special Activities, Clinics, Workshops and/or Events</t>
  </si>
  <si>
    <t>$1.00 - $150.00</t>
  </si>
  <si>
    <t>Fees vary by program based on direct costs, instructor fees, and minimum enrollment. No RecCard is required.</t>
  </si>
  <si>
    <t>Contracted Instructors</t>
  </si>
  <si>
    <t>Percentage</t>
  </si>
  <si>
    <t>Contracted Instructor Use of Indoor Facilities (Includes Fine Arts, Aquatics &amp; Athletics.)</t>
  </si>
  <si>
    <t>70%/30%</t>
  </si>
  <si>
    <t>Contracted Instructor Use of Outdoor Facilities (Includes Tennis, Programming, Aquatics &amp; Athletics.)</t>
  </si>
  <si>
    <t>80%/20%</t>
  </si>
  <si>
    <t>Attendant Fee (Holiday and overtime rates may be assessed when applicable.)</t>
  </si>
  <si>
    <t>$25.00 per hour</t>
  </si>
  <si>
    <t>Utility Fees</t>
  </si>
  <si>
    <t>Pottery &amp; Ceramics Firing Fee</t>
  </si>
  <si>
    <t>$8.00 per month</t>
  </si>
  <si>
    <t>Creative Arts Theater Production</t>
  </si>
  <si>
    <t>Point of Sale Items</t>
  </si>
  <si>
    <t>Direct costs + 15%</t>
  </si>
  <si>
    <t>Contracted Services &amp; Vendors</t>
  </si>
  <si>
    <t>$15.00 - $150.00</t>
  </si>
  <si>
    <t>Table Space</t>
  </si>
  <si>
    <t>Miscellaneous Recreation Equipment</t>
  </si>
  <si>
    <t>$10.00 - $50.00 per day</t>
  </si>
  <si>
    <t>Key Issue Deposit</t>
  </si>
  <si>
    <t>$25.00 per key</t>
  </si>
  <si>
    <t>Fitness Membership</t>
  </si>
  <si>
    <t>Monthly</t>
  </si>
  <si>
    <t>Annual</t>
  </si>
  <si>
    <t>Joe Abraham Fitness Center</t>
  </si>
  <si>
    <t>RecCard not required for memberships. Includes selected instructional classes and staffed fitness center use. Some group and/or individual fitness classes, clinics, and/or lessons not included.</t>
  </si>
  <si>
    <t>required RecCard</t>
  </si>
  <si>
    <t>2012-765 (for RecCard not required)</t>
  </si>
  <si>
    <t>Adult/Family*</t>
  </si>
  <si>
    <t>Senior/Youth**</t>
  </si>
  <si>
    <t>Sandra Freedman Tennis Complex - Annual</t>
  </si>
  <si>
    <t>$460/$700</t>
  </si>
  <si>
    <t>RecCard is not required for memberships. *Family is defined as a maximum of 2 adults and dependent children under 18 residing in the same household.  **Valid during non-prime time only.</t>
  </si>
  <si>
    <t>Skate Park Membership</t>
  </si>
  <si>
    <t>Session Admission</t>
  </si>
  <si>
    <t>Annual Individual Skate Membership*</t>
  </si>
  <si>
    <t>Monthly Slips</t>
  </si>
  <si>
    <t>Rate Per Boat Foot, Per Month</t>
  </si>
  <si>
    <t>Majorie Park Monthly Slips Residents (Includes dock box and potable water)</t>
  </si>
  <si>
    <t>Up to $12.00</t>
  </si>
  <si>
    <t>Majorie Park Monthly Slips Non-Residents (Includes dock box and potable water)</t>
  </si>
  <si>
    <t>Up to $13.00</t>
  </si>
  <si>
    <t>Majorie Park Monthly Slips Residents (Does not include dock box and potable water)</t>
  </si>
  <si>
    <t>Up to $10.50</t>
  </si>
  <si>
    <t>Majorie Park Monthly Slips Non-Residents (Does not include dock box and potable water)</t>
  </si>
  <si>
    <t>Up to $11.50</t>
  </si>
  <si>
    <t>Monthly Slip Deposit</t>
  </si>
  <si>
    <t>One Month's Permit Fee</t>
  </si>
  <si>
    <t>Late Fee</t>
  </si>
  <si>
    <t>$25.00 + $5.00 per day</t>
  </si>
  <si>
    <t>Wait List Fee ($25.00 non-refundable, $75.00 applied to first month's rent)</t>
  </si>
  <si>
    <t>$100.00 per slip</t>
  </si>
  <si>
    <t>Rate Per Boat Foot</t>
  </si>
  <si>
    <t>Daily (After 4 hours) Marjorie Park</t>
  </si>
  <si>
    <t>Daily (After 10 hours) Tampa Convention Center (Minimum $25.00 per day)</t>
  </si>
  <si>
    <t>$1.00, during non-events</t>
  </si>
  <si>
    <t>Weekly</t>
  </si>
  <si>
    <t>Rate Per Hour</t>
  </si>
  <si>
    <t>During Non-Events</t>
  </si>
  <si>
    <t>Marjorie Park (Up to 4 hours)</t>
  </si>
  <si>
    <t>Tampa Convention Center (Up to 10 hours)</t>
  </si>
  <si>
    <t>Does not include dock box and potable water. Includes, but not limited to, activities on the water, parades, and conventions.</t>
  </si>
  <si>
    <t>Special Event Administrative Fee</t>
  </si>
  <si>
    <t>Special Event Marjorie Park Transient Slip</t>
  </si>
  <si>
    <t>was not flat fee</t>
  </si>
  <si>
    <t>Tampa Convention Center Event Fee</t>
  </si>
  <si>
    <t>$40.00 per slip, per day</t>
  </si>
  <si>
    <t>Utility Fee - 30 amp service</t>
  </si>
  <si>
    <t>Utility Fee - 50 amp service</t>
  </si>
  <si>
    <t>Fuel &amp; Oil Sales</t>
  </si>
  <si>
    <t>Direct costs + min. 30%</t>
  </si>
  <si>
    <t>Retail Sales</t>
  </si>
  <si>
    <t>direct costs + min. 40%</t>
  </si>
  <si>
    <t>Pump Out</t>
  </si>
  <si>
    <t>$5.00 - $25.00</t>
  </si>
  <si>
    <t>Water Taxi Permit Fee</t>
  </si>
  <si>
    <t>$100.00 per year</t>
  </si>
  <si>
    <t>Cemetery Spaces</t>
  </si>
  <si>
    <t>Recording of Burial Permits/Cremation Certificates</t>
  </si>
  <si>
    <t>Interment or inurnment of human remains (Includes the staking of grave sites Monday thru Friday)</t>
  </si>
  <si>
    <t>Staking of grave sites - Weekends and Holidays</t>
  </si>
  <si>
    <t>Staking of grave sites - Monday thru Friday (Inclusive of headstone, burial, or identification for visits)</t>
  </si>
  <si>
    <t>Disinterment of human remains</t>
  </si>
  <si>
    <t>Temporary marker</t>
  </si>
  <si>
    <t>Based on current Market Rate</t>
  </si>
  <si>
    <t>Removal of excess dirt (which is not removed by a monument or vault company)</t>
  </si>
  <si>
    <t>Genealogical information</t>
  </si>
  <si>
    <t>Permit for Construction of Mausoleums or other above-ground structures intended to be used for interment or inurnment of human remains</t>
  </si>
  <si>
    <t>Percentage of Retail Price</t>
  </si>
  <si>
    <t>Granite</t>
  </si>
  <si>
    <t>25% of retail price</t>
  </si>
  <si>
    <t>Marble</t>
  </si>
  <si>
    <t>50% of retail price</t>
  </si>
  <si>
    <t>Marble or Granite Markers - Flat Markers Only</t>
  </si>
  <si>
    <t>Granite Monument</t>
  </si>
  <si>
    <t>$0.10 per square inch</t>
  </si>
  <si>
    <t>Marble Monument</t>
  </si>
  <si>
    <t>Veterans</t>
  </si>
  <si>
    <t xml:space="preserve">Water Department, </t>
  </si>
  <si>
    <t>Downtown and South Tampa CIAC fee per ERC</t>
  </si>
  <si>
    <t>No</t>
  </si>
  <si>
    <t>Northeast Area CIAC fee per ERC</t>
  </si>
  <si>
    <t>$2400 as of 3/5/08</t>
  </si>
  <si>
    <t>Northeast Subarea 2 CIAC fee per ERC</t>
  </si>
  <si>
    <t>$564 as of 3/5/08</t>
  </si>
  <si>
    <t>Utility Application Review 1, potable, water</t>
  </si>
  <si>
    <t>2005-1165</t>
  </si>
  <si>
    <t>Utility Application Review 2, potable, water</t>
  </si>
  <si>
    <t>Has been $70 since 1988 or earlier</t>
  </si>
  <si>
    <t>Reclaimed Water Application Review 1 (3/4" - 1")</t>
  </si>
  <si>
    <t>2004-602</t>
  </si>
  <si>
    <t>Reclaimed Water Application Review 2 (1.5"-2")</t>
  </si>
  <si>
    <t>City Installed 3/4" Potable Domestic, no extenuating circumstances</t>
  </si>
  <si>
    <t>City Installed 3/4" Reclaimed</t>
  </si>
  <si>
    <t>City Installed 1" Potable Domestic, no extenuating circumstances</t>
  </si>
  <si>
    <t>City Installed 1" Reclaimed</t>
  </si>
  <si>
    <t>City Installed 1.5" Potable Domestic, no extenuating circumstances</t>
  </si>
  <si>
    <t>City Installed 1.5" Reclaimed</t>
  </si>
  <si>
    <t>City Installed 2" Potable Domestic, no extenuating circumstances</t>
  </si>
  <si>
    <t>City Installed 2" Reclaimed</t>
  </si>
  <si>
    <t>5/8"x3/4" or 3/4" Meter Drop In</t>
  </si>
  <si>
    <t>1" Meter Drop In</t>
  </si>
  <si>
    <t>1.5" Meter Drop In</t>
  </si>
  <si>
    <t>2" Meter Drop In</t>
  </si>
  <si>
    <t>City furnished 3" turbine meter (material only)</t>
  </si>
  <si>
    <t>City furnished 3" compound meter (material only)</t>
  </si>
  <si>
    <t>City furnished 4" turbine meter (material only)</t>
  </si>
  <si>
    <t>City furnished 4" compound meter (material only)</t>
  </si>
  <si>
    <t>City furnished 6" turbine meter (material only)</t>
  </si>
  <si>
    <t>City furnished 6" compound meter (material only)</t>
  </si>
  <si>
    <t>City furnished 4"x1" fire meter (material only)</t>
  </si>
  <si>
    <t>City furnished 6"x1.5" fire meter (material only)</t>
  </si>
  <si>
    <t>City furnished 8"x2" fire meter (material only)</t>
  </si>
  <si>
    <t>Abandoned service renewal meter drop in</t>
  </si>
  <si>
    <t>City installed 3/4" meter relocation</t>
  </si>
  <si>
    <t>Floats based on current material costs, minimum charge is $255</t>
  </si>
  <si>
    <t>Has been static since 5/9/99 or earlier</t>
  </si>
  <si>
    <t>City installed 1" meter relocation</t>
  </si>
  <si>
    <t>Floats based on current material costs, minimum charge is $280</t>
  </si>
  <si>
    <t>City installed 1.5" meter relocation</t>
  </si>
  <si>
    <t>Floats based on current material costs, minimum charge is $404</t>
  </si>
  <si>
    <t>City installed 2" meter relocation</t>
  </si>
  <si>
    <t>Floats based on current material costs, minimum charge is $540</t>
  </si>
  <si>
    <t>Portable 2" meter install</t>
  </si>
  <si>
    <t>Portable 2" meter deposit</t>
  </si>
  <si>
    <t>Portable 2" meter daily rental</t>
  </si>
  <si>
    <t>Portable 2" meter relocation</t>
  </si>
  <si>
    <t>Water main inspection per foot</t>
  </si>
  <si>
    <t>Developer installed fire main inspection</t>
  </si>
  <si>
    <t xml:space="preserve">Has been static since 11/30/89 or earlier.  </t>
  </si>
  <si>
    <t>Fire hydrant installation inspection</t>
  </si>
  <si>
    <t>Developer installed large meter inspection</t>
  </si>
  <si>
    <t xml:space="preserve">Developer installed small meter inspection </t>
  </si>
  <si>
    <t>City performed wet tap &gt;=3"</t>
  </si>
  <si>
    <t xml:space="preserve">Has been static since 5/6/99 or earlier.  </t>
  </si>
  <si>
    <t>City installed, DEP Permit &gt;$10k, application fee pass through</t>
  </si>
  <si>
    <t>$460 as of 12/12/06, history may be incomplete between 12/12/06 and 12/5/16</t>
  </si>
  <si>
    <t>City installed, DEP Permit &lt;$10k, application fee pass through</t>
  </si>
  <si>
    <t>$310 as of 12/12/06, history may be incomplete between 12/12/06 and 12/5/16</t>
  </si>
  <si>
    <t>City installed, HCHD Permit, application fee pass through</t>
  </si>
  <si>
    <t>City installed, DEP/HCHD clearance fee pass through (applies to &gt;1 clearance per application)</t>
  </si>
  <si>
    <t>Fire Main, 0-50gpm connection fee</t>
  </si>
  <si>
    <t>Fire Main, 51-100gpm connection fee</t>
  </si>
  <si>
    <t>Fire Main, 101-150gpm connection fee</t>
  </si>
  <si>
    <t>Fire Main, 151-300gpm connection fee</t>
  </si>
  <si>
    <t>Fire Main, 301-500gpm connection fee</t>
  </si>
  <si>
    <t>Fire Main, 501-750gpm connection fee</t>
  </si>
  <si>
    <t>Fire Main, 751-1000gpm connection fee</t>
  </si>
  <si>
    <t>Fire Main, 1001-1500gpm connection fee</t>
  </si>
  <si>
    <t>Fire Main, 1501-2000gpm connection fee</t>
  </si>
  <si>
    <t>Fire Main, 2001-4500gpm connection fee</t>
  </si>
  <si>
    <t>Building Existing Prior to 10/1/97 inside City, 0-20gpm potable connection fee</t>
  </si>
  <si>
    <t>Building Existing Prior to 10/1/97 inside City, 21-50gpm potable connection fee</t>
  </si>
  <si>
    <t>Building Existing Prior to 10/1/97 inside City, 51-75gpm potable connection fee</t>
  </si>
  <si>
    <t>Building Existing Prior to 10/1/97 inside City, 76-100gpm potable connection fee</t>
  </si>
  <si>
    <t>Building Existing Prior to 10/1/97 inside City, 101-125gpm potable connection fee</t>
  </si>
  <si>
    <t>Building Existing Prior to 10/1/97 inside City, 126-150gpm potable connection fee</t>
  </si>
  <si>
    <t>Building Existing Prior to 10/1/97 inside City, 151-200gpm potable connection fee</t>
  </si>
  <si>
    <t>Building Existing Prior to 10/1/97 inside City, 201-300gpm potable connection fee</t>
  </si>
  <si>
    <t>Building Existing Prior to 10/1/97 inside City, 301-500gpm potable connection fee</t>
  </si>
  <si>
    <t>Building Existing Prior to 10/1/97 inside City, 501-750gpm potable connection fee</t>
  </si>
  <si>
    <t>Building Existing Prior to 10/1/97 inside City, 751-1000gpm potable connection fee</t>
  </si>
  <si>
    <t>Building Existing Prior to 10/1/97 inside City, 1001-1500gpm potable connection fee</t>
  </si>
  <si>
    <t>Building Existing Prior to 10/1/97 inside City, 1501-3000gpm potable connection fee</t>
  </si>
  <si>
    <t>New construction inside City or building existing prior to 10/1/97 outside City, 0-20gpm potable connection fee</t>
  </si>
  <si>
    <t>New construction inside City or building existing prior to 10/1/97 outside City, 21-50gpm potable connection fee</t>
  </si>
  <si>
    <t>New construction inside City or building existing prior to 10/1/97 outside City, 51-75gpm potable connection fee</t>
  </si>
  <si>
    <t>New construction inside City or building existing prior to 10/1/97 outside City, 76-100gpm potable connection fee</t>
  </si>
  <si>
    <t>New construction inside City or building existing prior to 10/1/97 outside City, 101-125gpm potable connection fee</t>
  </si>
  <si>
    <t>New construction inside City or building existing prior to 10/1/97 outside City, 126-150gpm potable connection fee</t>
  </si>
  <si>
    <t>New construction inside City or building existing prior to 10/1/97 outside City, 151-200gpm potable connection fee</t>
  </si>
  <si>
    <t>New construction inside City or building existing prior to 10/1/97 outside City, 201-300gpm potable connection fee</t>
  </si>
  <si>
    <t>New construction inside City or building existing prior to 10/1/97 outside City, 301-500gpm potable connection fee</t>
  </si>
  <si>
    <t>New construction inside City or building existing prior to 10/1/97 outside City, 501-750gpm potable connection fee</t>
  </si>
  <si>
    <t>New construction inside City or building existing prior to 10/1/97 outside City, 751-1000gpm potable connection fee</t>
  </si>
  <si>
    <t>New construction inside City or building existing prior to 10/1/97 outside City, 1001-1500gpm potable  connection fee</t>
  </si>
  <si>
    <t>New construction inside City or building existing prior to 10/1/97 outside City, 1501-3000gpm potable connection fee</t>
  </si>
  <si>
    <t>New construction outside City, 0-20gpm potable connection fee</t>
  </si>
  <si>
    <t>New construction outside City, 21-50gpm potable connection fee</t>
  </si>
  <si>
    <t>New construction outside City, 51-75gpm potable connection fee</t>
  </si>
  <si>
    <t>New construction outside City, 76-100gpm potable connection fee</t>
  </si>
  <si>
    <t>New construction outside City, 101-125gpm potable connection fee</t>
  </si>
  <si>
    <t>New construction outside City, 126-150gpm potable connection fee</t>
  </si>
  <si>
    <t>New construction outside City, 151-200gpm potable connection fee</t>
  </si>
  <si>
    <t>New construction outside City, 201-300gpm potable connection fee</t>
  </si>
  <si>
    <t>New construction outside City, 301-500gpm potable connection fee</t>
  </si>
  <si>
    <t>New construction outside City, 501-750gpm potable connection fee</t>
  </si>
  <si>
    <t>New construction outside City, 751-1000gpm potable connection fee</t>
  </si>
  <si>
    <t>New construction outside City, 1001-1500gpm potable connection fee</t>
  </si>
  <si>
    <t>New construction outside City, 1501-3000gpm potable connection fee</t>
  </si>
  <si>
    <t>Connection Fee Financing Agreement Recording Fee Pass Through</t>
  </si>
  <si>
    <t>NA (Ch 26 City Code)</t>
  </si>
  <si>
    <t>NA, see Reso 2014-485</t>
  </si>
  <si>
    <t xml:space="preserve">Minimum Monthly Charge, </t>
  </si>
  <si>
    <t>5/8" or 3/4" meter potable domestic, inside City</t>
  </si>
  <si>
    <t xml:space="preserve">Has been static since October 1988 or earlier.  </t>
  </si>
  <si>
    <t>1" meter potable domestic, inside City</t>
  </si>
  <si>
    <t>1.5" meter potable domestic, inside City</t>
  </si>
  <si>
    <t>2" meter potable domestic, inside City</t>
  </si>
  <si>
    <t>3", 4" FSM or 6" FSM potable domestic, inside City</t>
  </si>
  <si>
    <t>4", 8" FSM or 10" FSM potable domestic, inside City</t>
  </si>
  <si>
    <t>6" meter potable domestic, inside City</t>
  </si>
  <si>
    <t>8" meter potable domestic, inside City</t>
  </si>
  <si>
    <t>10" meter potable domestic, inside City</t>
  </si>
  <si>
    <t>12" meter potable domestic, inside City</t>
  </si>
  <si>
    <t>5/8" or 3/4" meter potable domestic, outside City</t>
  </si>
  <si>
    <t>1" meter potable domestic, outside City</t>
  </si>
  <si>
    <t>1.5" meter potable domestic, outside City</t>
  </si>
  <si>
    <t>2" meter potable domestic, outside City</t>
  </si>
  <si>
    <t>3", 4" FSM or 6" FSM potable domestic, outside City</t>
  </si>
  <si>
    <t>4", 8" FSM or 10" FSM potable domestic, outside City</t>
  </si>
  <si>
    <t>6" meter potable domestic, outside City</t>
  </si>
  <si>
    <t>8" meter potable domestic, outside City</t>
  </si>
  <si>
    <t>10" meter potable domestic, outside City</t>
  </si>
  <si>
    <t>12" meter potable domestic, outside City</t>
  </si>
  <si>
    <t xml:space="preserve">Deposit, </t>
  </si>
  <si>
    <t>3/4" potable meter</t>
  </si>
  <si>
    <t>2005-863</t>
  </si>
  <si>
    <t>1" potable meter</t>
  </si>
  <si>
    <t>1.5" potable meter</t>
  </si>
  <si>
    <t>2" potable meter</t>
  </si>
  <si>
    <t>3" potable meter</t>
  </si>
  <si>
    <t>4" potable meter</t>
  </si>
  <si>
    <t>6" potable meter</t>
  </si>
  <si>
    <t>8" potable meter</t>
  </si>
  <si>
    <t xml:space="preserve">Annual readiness to serve fee, </t>
  </si>
  <si>
    <t>2" fire main</t>
  </si>
  <si>
    <t xml:space="preserve">4" fire main </t>
  </si>
  <si>
    <t>6" fire main</t>
  </si>
  <si>
    <t>8" fire main</t>
  </si>
  <si>
    <t xml:space="preserve">10" fire main </t>
  </si>
  <si>
    <t>12" fire main</t>
  </si>
  <si>
    <t>Annual fire hydrant service charge,</t>
  </si>
  <si>
    <t>within City r.o.w.</t>
  </si>
  <si>
    <t>within streets outside the City</t>
  </si>
  <si>
    <t>within easements inside or outside the City</t>
  </si>
  <si>
    <t xml:space="preserve">Customer driven meter accuracy testing, </t>
  </si>
  <si>
    <t>potable, 5/8"x3/4" or 3/4"</t>
  </si>
  <si>
    <t>potable, 1"</t>
  </si>
  <si>
    <t>potable, 1.5"</t>
  </si>
  <si>
    <t>potable, 2"</t>
  </si>
  <si>
    <t>potable, 3"</t>
  </si>
  <si>
    <t>potable, 4"</t>
  </si>
  <si>
    <t xml:space="preserve">potable, 6" </t>
  </si>
  <si>
    <t xml:space="preserve">Worthless check fees per COT Banking Policy, </t>
  </si>
  <si>
    <t>&lt;=$50</t>
  </si>
  <si>
    <t>$15 or $45 if water turned off</t>
  </si>
  <si>
    <t>2010-896</t>
  </si>
  <si>
    <t>$50.01-$300.00</t>
  </si>
  <si>
    <t>$300.01-$800.00</t>
  </si>
  <si>
    <t>&gt;=800.01</t>
  </si>
  <si>
    <t>5% of value</t>
  </si>
  <si>
    <t>Valve box adjustment</t>
  </si>
  <si>
    <t>Temporary fire hydrant removal and reinstallation</t>
  </si>
  <si>
    <t>Day turn-on at curb lock and account startup</t>
  </si>
  <si>
    <t>Removal of curb lock</t>
  </si>
  <si>
    <t>Replace broken curb lock</t>
  </si>
  <si>
    <t>Delinquent account collection charge</t>
  </si>
  <si>
    <t>Delinquent account charge if cut off</t>
  </si>
  <si>
    <t>Emergency turn-on / off at owner's request, potable</t>
  </si>
  <si>
    <t xml:space="preserve">Reclaimed rate per ccf, </t>
  </si>
  <si>
    <t>Residential</t>
  </si>
  <si>
    <t>2007-752</t>
  </si>
  <si>
    <t>NA, the rate adjustment was a decrease not an increase</t>
  </si>
  <si>
    <t>Non-Residential</t>
  </si>
  <si>
    <t xml:space="preserve">Water rate at bulk watering fill station, </t>
  </si>
  <si>
    <t>1-2000 gallons (per truck fill)</t>
  </si>
  <si>
    <t>2001-5000 gallons (per truck fill)</t>
  </si>
  <si>
    <t>5001-10000 gallons (per truck fill)</t>
  </si>
  <si>
    <t>2008-628</t>
  </si>
  <si>
    <t>Permits</t>
  </si>
  <si>
    <t>Permit Reissuance Within Same Code Cycle</t>
  </si>
  <si>
    <t>50% of Permit Fee</t>
  </si>
  <si>
    <t>Permit Transfer</t>
  </si>
  <si>
    <t>10% of Permit Fee</t>
  </si>
  <si>
    <t>Permit Refund</t>
  </si>
  <si>
    <t>See Refund Policy</t>
  </si>
  <si>
    <t>General Plan Review</t>
  </si>
  <si>
    <t>40% of Permit Fee</t>
  </si>
  <si>
    <t>20% of Permit Fee, with a minimum of $99</t>
  </si>
  <si>
    <t>20% of Permit Fee, with a minimum of $116</t>
  </si>
  <si>
    <t xml:space="preserve">After-Hours Plan Review (Minimum 2.5 hours) - Residential </t>
  </si>
  <si>
    <t xml:space="preserve">After-Hours Plan Review (Minimum 2.5 hours) - Commercial </t>
  </si>
  <si>
    <t>Preliminary Plan Review Meeting - Commercial Site or Building</t>
  </si>
  <si>
    <t>Preliminary Plan Review Meeting - Commercial Site and Building</t>
  </si>
  <si>
    <t>Preliminary Plan Review Meeting - Residential Site and/or Building</t>
  </si>
  <si>
    <t>Private Provider Set-up and Review</t>
  </si>
  <si>
    <t>After-Hours Inspection (Minimum 2.5 hours per discipline)</t>
  </si>
  <si>
    <t>Appeal or Code Interpretation Request to Building Official</t>
  </si>
  <si>
    <t>Appeal to Hillsborough County Board of Adjustments, Appeals, and Examiners</t>
  </si>
  <si>
    <t>Certificate of Change of Use - site review only</t>
  </si>
  <si>
    <t>Certificate of Continued Use - Day Care/Congregate Living =&lt;6 people (fire &amp; site)</t>
  </si>
  <si>
    <t>Certificate of Continued Use - other (building &amp; site)</t>
  </si>
  <si>
    <t>Citation/Stop Work Order Release</t>
  </si>
  <si>
    <t>Inspection by Appointment</t>
  </si>
  <si>
    <t>Non-permitted After-the-fact (ATF) Code Compliance Rev/Insp</t>
  </si>
  <si>
    <t>Permitted After-the-fact (ATF) Inspection</t>
  </si>
  <si>
    <t>Pre-construction or Pre-final Meeting</t>
  </si>
  <si>
    <t>Re-Inspection per Discipline</t>
  </si>
  <si>
    <t>Temporary Certificate of Occupancy</t>
  </si>
  <si>
    <t>Temporary Use Authorization</t>
  </si>
  <si>
    <t>Contractor or Project File Update</t>
  </si>
  <si>
    <t xml:space="preserve">Flood Determination Letter </t>
  </si>
  <si>
    <t>Records for Residential Projects</t>
  </si>
  <si>
    <t>Records for Commercial Projects</t>
  </si>
  <si>
    <t>$134 + $2.00 per Page and $4.50 per Plan Sheet</t>
  </si>
  <si>
    <t>$267 + $2.00 per Page and $4.50 per Plan Sheet</t>
  </si>
  <si>
    <t>$114 + $2.00 per Page and $4.50 per Plan Sheet</t>
  </si>
  <si>
    <t>$228 + $2.00 per Page and $4.50 per Plan Sheet</t>
  </si>
  <si>
    <t>Building</t>
  </si>
  <si>
    <t>Manufactured Home Setup in Park or Private Property (Residential)</t>
  </si>
  <si>
    <t>Manufactured Home Setup in Park or Private Property (Commercial)</t>
  </si>
  <si>
    <t>Aluminum Screen Room/Pool Cage (Residential)</t>
  </si>
  <si>
    <t>Aluminum Sun Room or Carport (Residential)</t>
  </si>
  <si>
    <t>Aluminum Sun Room or Carport (Commercial)</t>
  </si>
  <si>
    <t>Signs</t>
  </si>
  <si>
    <t>Building Signs (&lt; 3 signs) (Commercial)</t>
  </si>
  <si>
    <t>Free Standing Signs (each) (Commercial)</t>
  </si>
  <si>
    <t>Temporary/Banner Signs (&lt; 3 signs) (Commercial)</t>
  </si>
  <si>
    <t>Electric</t>
  </si>
  <si>
    <t>Awning/Shutter (Residential)</t>
  </si>
  <si>
    <t>Awning/Shutter (Commercial)</t>
  </si>
  <si>
    <t>Photovoltaic Panel (Commercial)</t>
  </si>
  <si>
    <t>Fire</t>
  </si>
  <si>
    <t>Underground Fire Mains (Commercial)</t>
  </si>
  <si>
    <t>Fire Sprinkler or Suppression Systems (Commercial)</t>
  </si>
  <si>
    <t>Standpipe Systems - high rise (Commercial)</t>
  </si>
  <si>
    <t>Fire Alarm/Smoke Detector System (Commercial)</t>
  </si>
  <si>
    <t>Flammable and Combustible Storage Tanks &amp; Piping - Below Ground (Commercial)</t>
  </si>
  <si>
    <t>Flammable and Combustible Storage Tanks &amp; Piping - Above Ground (Commercial)</t>
  </si>
  <si>
    <t>Fire Alarm Monitoring/Supervision Device (Commercial)</t>
  </si>
  <si>
    <t>Fire Pumps (Commercial)</t>
  </si>
  <si>
    <t>New Dispensers, Piping Alteration (Commercial)</t>
  </si>
  <si>
    <t>Pool/Spa</t>
  </si>
  <si>
    <t>Above-Ground Pool/Spa (Residential)</t>
  </si>
  <si>
    <t>In-Ground Pool/Spa (Residential)</t>
  </si>
  <si>
    <t>In-Ground Pool/Spa (Commercial)</t>
  </si>
  <si>
    <t>Walls</t>
  </si>
  <si>
    <t>Dumpster Enclosure (Commercial)</t>
  </si>
  <si>
    <t>Privacy/Retaining Wall (Residential)</t>
  </si>
  <si>
    <t>Privacy/Retaining Wall (Commercial)</t>
  </si>
  <si>
    <t>Grease Trap (Commercial)</t>
  </si>
  <si>
    <t>Water, Wastewater, and Storm Drain Lines (Commercial)</t>
  </si>
  <si>
    <t>Medical Gas Piping (Commercial)</t>
  </si>
  <si>
    <t>Kitchen Hood (Commercial)</t>
  </si>
  <si>
    <t>Boiler Equipment (Commercial)</t>
  </si>
  <si>
    <t>Refrigeration/Cooler Equipment (Commercial)</t>
  </si>
  <si>
    <t>LP Gas Tank Set &amp; Piping (Commercial)</t>
  </si>
  <si>
    <t>Mechanical/Electrical/Plumbing</t>
  </si>
  <si>
    <t>Site</t>
  </si>
  <si>
    <t>Site Clearing - Less Than or Equal to 20,000 SF (Residential)</t>
  </si>
  <si>
    <t>Site Clearing - Less Than or Equal to 20,000 SF (Commercial)</t>
  </si>
  <si>
    <t>Site Clearing - More Than 20,000 SF (Residential)</t>
  </si>
  <si>
    <t>Site Clearing - More Than 20,000 SF (Commercial)</t>
  </si>
  <si>
    <t>Seawall - (Residential)</t>
  </si>
  <si>
    <t>Seawall - (Commercial)</t>
  </si>
  <si>
    <t>Boat Docks (Residential)</t>
  </si>
  <si>
    <t>Boat Docks (Commercial)</t>
  </si>
  <si>
    <t>Driveway, Patio Slab, Deck (Residential)</t>
  </si>
  <si>
    <t>Driveway, Patio Slab, Deck (Commercial)</t>
  </si>
  <si>
    <t>New Parking Lot (Commercial)</t>
  </si>
  <si>
    <t>Building Permits</t>
  </si>
  <si>
    <t>Building (general) for all building-related activities not addressed below or any other fee table (Residential)</t>
  </si>
  <si>
    <t>Building (general) for all building-related activities not addressed below or any other fee table (Commercial)</t>
  </si>
  <si>
    <t>Multi-family Building, base + $60 ea unit (Commercial</t>
  </si>
  <si>
    <t>Roofing (Residential)</t>
  </si>
  <si>
    <t>Roofing (Commercial)</t>
  </si>
  <si>
    <t>Skylight (Residential)</t>
  </si>
  <si>
    <t>Skylight (Commercial)</t>
  </si>
  <si>
    <t>Demolition (Residential)</t>
  </si>
  <si>
    <t>Demolition (Commercial)</t>
  </si>
  <si>
    <t>Exterior Door/Window/Garage Door Replacement - Same Size (Residential)</t>
  </si>
  <si>
    <t>Exterior Door/Window/Garage Door Replacement - Same Size (Commercial)</t>
  </si>
  <si>
    <t>Stucco &amp; Exterior plaster (Residential)</t>
  </si>
  <si>
    <t>Stucco &amp; Exterior plaster (Commercial)</t>
  </si>
  <si>
    <t>Electrical Permits</t>
  </si>
  <si>
    <t>Multi-family Building, base + $60 ea unit (Commercial)</t>
  </si>
  <si>
    <t>Generator (Residential)</t>
  </si>
  <si>
    <t>Mechanical Permits</t>
  </si>
  <si>
    <t>Mechanical (general) for all mechanical-related activities not addressed below or any other fee table (Residential)</t>
  </si>
  <si>
    <t>Mechanical (general) for all mechanical-related activities not addressed below or any other fee table (Commercial)</t>
  </si>
  <si>
    <t>HVAC Equal Change-outs (Residential)</t>
  </si>
  <si>
    <t>HVAC Equal Change-outs (Commercial)</t>
  </si>
  <si>
    <t>Solar Heat/Heat Recovery System (Residential)</t>
  </si>
  <si>
    <t>Solar Heat/Heat Recovery System (Commercial)</t>
  </si>
  <si>
    <t>Plumbing Permits</t>
  </si>
  <si>
    <t>Plumbing (general) for all plumbing-related activities not addressed below or any other fee table (Residential)</t>
  </si>
  <si>
    <t>Plumbing (general) for all plumbing-related activities not addressed below or any other fee table (Commercial)</t>
  </si>
  <si>
    <t>Water/Wastewater On-Site Piping (Residential)</t>
  </si>
  <si>
    <t>Irrigation System (Residential)</t>
  </si>
  <si>
    <t>Irrigation System (Commercial)</t>
  </si>
  <si>
    <t>Natural &amp; LP Gas Piping (Residential)</t>
  </si>
  <si>
    <t>Natural &amp; LP Gas Piping (Commercial)</t>
  </si>
  <si>
    <t>LP Gas Tank Set &amp; Piping (Residential)</t>
  </si>
  <si>
    <t>Solar Water Heater (Commercial)</t>
  </si>
  <si>
    <t>Solar Water Heater (Residential)</t>
  </si>
  <si>
    <t>Site Permits</t>
  </si>
  <si>
    <t>Site (general) for all site-related activities not addressed below or any other fee table (Residential)</t>
  </si>
  <si>
    <t>Site (general) for all site-related activities not addressed below or any other fee table (Commercial)</t>
  </si>
  <si>
    <t>Seawall Repair (Residential)</t>
  </si>
  <si>
    <t>Seawall Repair (Commercial)</t>
  </si>
  <si>
    <t>Protected Tree Removal/Evaluation - per Tree (Residential)</t>
  </si>
  <si>
    <t>Protected Tree Removal/Evaluation - per Tree (Commercial)</t>
  </si>
  <si>
    <t>Grand Tree Removal/Evaluation (non-hazard) (Residential)</t>
  </si>
  <si>
    <t>Grand Tree Removal/Evaluation (non-hazard) (Commercial)</t>
  </si>
  <si>
    <t>Grand Tree Removal/Evaluation (hazard) (Residential)</t>
  </si>
  <si>
    <t>Grand Tree Removal/Evaluation (hazard) (Commercial)</t>
  </si>
  <si>
    <t>Grand Tree Pruning Evaluation (Residential)</t>
  </si>
  <si>
    <t>Grand Tree Pruning Evaluation (Commercial)</t>
  </si>
  <si>
    <t>Routine Inspections - Square Footage (5,001 - 10,000) - Normal</t>
  </si>
  <si>
    <t>Routine Inspections - Square Footage (Up to 5,000) - Normal</t>
  </si>
  <si>
    <t>Routine Inspections - Square Footage (Up to 5,000) - Reinspection Fee</t>
  </si>
  <si>
    <t>Routine Inspections - Square Footage (5,001 - 10,000) - Reinspection Fee</t>
  </si>
  <si>
    <t>Routine Inspections - Square Footage (10,001 - 15,000) - Normal</t>
  </si>
  <si>
    <t>Routine Inspections - Square Footage (10,001 - 15,000) - Reinspection Fee</t>
  </si>
  <si>
    <t>Routine Inspections - Square Footage (15,001 - 20,000) - Normal</t>
  </si>
  <si>
    <t>Routine Inspections - Square Footage (20,001 to 25,000) - Normal</t>
  </si>
  <si>
    <t>Routine Inspections - Square Footage (20,001 to 25,000) - Reinspection Fee</t>
  </si>
  <si>
    <t>Routine Inspections - Square Footage (15,001 - 20,000) - Reinspection Fee</t>
  </si>
  <si>
    <t>Routine Inspections - Square Footage (25,001 to 30,000) - Normal</t>
  </si>
  <si>
    <t>Routine Inspections - Square Footage (25,001 to 30,000) - Reinspection Fee</t>
  </si>
  <si>
    <t>Routine Inspections - Square Footage (30,001 to 35,000) - Normal</t>
  </si>
  <si>
    <t>Routine Inspections - Square Footage (30,001 to 35,000) - Reinspection Fee</t>
  </si>
  <si>
    <t>Routine Inspections - Square Footage (35,001 to 40,000) - Normal</t>
  </si>
  <si>
    <t>Routine Inspections - Square Footage (35,001 to 40,000) - Reinspection Fee</t>
  </si>
  <si>
    <t>Routine Inspections - Square Footage (40,001 to 45,000) - Normal</t>
  </si>
  <si>
    <t>Routine Inspections - Square Footage (40,001 to 45,000) - Reinspection Fee</t>
  </si>
  <si>
    <t>Routine Inspections - Square Footage (45,001 to 50,000) - Normal</t>
  </si>
  <si>
    <t>Routine Inspections - Square Footage (45,001 to 50,000) - Reinspection Fee</t>
  </si>
  <si>
    <t>Routine Inspections - Square Footage (50,001 to 55,000) - Normal</t>
  </si>
  <si>
    <t>Routine Inspections - Square Footage (50,001 to 55,000) - Reinspection Fee</t>
  </si>
  <si>
    <t>Routine Inspections - Square Footage (55,001 to 60,000) - Normal</t>
  </si>
  <si>
    <t>Routine Inspections - Square Footage (55,001 to 60,000) - Reinspection Fee</t>
  </si>
  <si>
    <t>Routine Inspections - Square Footage (60,001 to 65,000) - Normal</t>
  </si>
  <si>
    <t>Routine Inspections - Square Footage (60,001 to 65,000) - Reinspection Fee</t>
  </si>
  <si>
    <t>Routine Inspections - Square Footage (65,001 to 70,000) - Normal</t>
  </si>
  <si>
    <t>Routine Inspections - Square Footage (65,001 to 70,000) - Reinspection Fee</t>
  </si>
  <si>
    <t>Routine Inspections - Square Footage (70,001 to 75,000) - Normal</t>
  </si>
  <si>
    <t>Routine Inspections - Square Footage (70,001 to 75,000) - Reinspection Fee</t>
  </si>
  <si>
    <t>Routine Inspections - Square Footage (75,001 to 80,000) - Normal</t>
  </si>
  <si>
    <t>Routine Inspections - Square Footage (75,001 to 80,000) - Reinspection Fee</t>
  </si>
  <si>
    <t>Routine Inspections - Square Footage (Above 80,000) - Normal</t>
  </si>
  <si>
    <t>Routine Inspections - Square Footage (Above 80,000) - Reinspection Fee</t>
  </si>
  <si>
    <t>$520.00 Plus $20 for each 5,000 sq ft &gt; 80,000</t>
  </si>
  <si>
    <t>$260.00 Plus $10 for each 5,000 sq ft &gt; 80,000</t>
  </si>
  <si>
    <t xml:space="preserve">Core Inspections </t>
  </si>
  <si>
    <t>$30.00 per floor (Plus any additional System charges listed below)</t>
  </si>
  <si>
    <t>No additional charge</t>
  </si>
  <si>
    <t>Twice the amount of the initial routine Inspection Fee</t>
  </si>
  <si>
    <t>Double previous Reinspection fee and referral to Code Review Board</t>
  </si>
  <si>
    <t>Fire Code Compliance Inspection Fees - Existing Commercial Occupancies (Based on square footage)</t>
  </si>
  <si>
    <t>Pre-Inspection:</t>
  </si>
  <si>
    <t>Site Inspections - Emergency vehicle access evaluation</t>
  </si>
  <si>
    <t>Founded Complaints</t>
  </si>
  <si>
    <t>Founded Serious Complaints</t>
  </si>
  <si>
    <t>Triple original Fee</t>
  </si>
  <si>
    <t>Repeat Complaints (Re-Inspections as above)</t>
  </si>
  <si>
    <t>Additional Charges for all Occupancies</t>
  </si>
  <si>
    <t>Fire Sprinkler Systems</t>
  </si>
  <si>
    <t>$30.00 (Plus an additional $10 per floor)</t>
  </si>
  <si>
    <t>Fire Pumps (for each fire pump with or without jockey)</t>
  </si>
  <si>
    <t>Hood Extinguishing Systems (per system)</t>
  </si>
  <si>
    <t>Life Safety Generator &amp; Emergency Lighting</t>
  </si>
  <si>
    <t>Other Extinguishing Systems</t>
  </si>
  <si>
    <t>Fire Alarm/Smoke Detector Systems</t>
  </si>
  <si>
    <t>Fire Alarm Monitoring/Supervision Device</t>
  </si>
  <si>
    <t>Occupant Load Calculation</t>
  </si>
  <si>
    <t>$100.00 (per floor)</t>
  </si>
  <si>
    <t>Liquefied Petroleum Gas, Annual Permit Includes: Sales Filling containers, Transporting, Storage, Handling &amp; Installations</t>
  </si>
  <si>
    <t>Assembly Permit</t>
  </si>
  <si>
    <t>Temporary Ten Permit: Tents or Air Supported Structures</t>
  </si>
  <si>
    <t>Temporary Ten Permit: Each additional Tent or Structure</t>
  </si>
  <si>
    <t>Blasting Permit</t>
  </si>
  <si>
    <t>Public Fireworks Display Permit</t>
  </si>
  <si>
    <t>Pyrotechnics Before Proximate Audience</t>
  </si>
  <si>
    <t>Retail Sales of Sparklers Permit</t>
  </si>
  <si>
    <t>Seasonal Sales of Sparklers Permit</t>
  </si>
  <si>
    <t>Wholesale Fireworks Permit</t>
  </si>
  <si>
    <t xml:space="preserve">Other Permits as Described in the Florida Fire Prevention Code: Temporary or Annual </t>
  </si>
  <si>
    <t>Other Permits as Described in the Florida Fire Prevention Code: Each Subsequent (not specified herein)</t>
  </si>
  <si>
    <t>Fire Extinguisher and In-service Training (5 to 30 people)</t>
  </si>
  <si>
    <t>Fire Extinguisher and In-service Training (31 to 60 people)</t>
  </si>
  <si>
    <t>Fire Drills</t>
  </si>
  <si>
    <t>Review of Fire Evacuation Plans and Procedures</t>
  </si>
  <si>
    <t xml:space="preserve">Review of Evac. Plans for Group Homes &amp; Adult Family Care Homes </t>
  </si>
  <si>
    <t>Fire Warden Speech or class</t>
  </si>
  <si>
    <t>Administrative/Operations Fees:</t>
  </si>
  <si>
    <t>Permit Reactivation Fee</t>
  </si>
  <si>
    <t>Hazardous Material Incident Cost Recovery</t>
  </si>
  <si>
    <t>Actual Costs</t>
  </si>
  <si>
    <t>Negotiated Rate</t>
  </si>
  <si>
    <t>Off-Duty Employment</t>
  </si>
  <si>
    <t>$50.00 plus Late fee</t>
  </si>
  <si>
    <t>Return Check Fee</t>
  </si>
  <si>
    <t>Priority Permit Fee (Less than 48 hours notice)</t>
  </si>
  <si>
    <t>Due Diligence Research</t>
  </si>
  <si>
    <t>$15 per half hour or portion thereof</t>
  </si>
  <si>
    <t>Fire Watch</t>
  </si>
  <si>
    <t>$38 per hour</t>
  </si>
  <si>
    <t>Fire Watch Supervisor</t>
  </si>
  <si>
    <t>$43 per hour</t>
  </si>
  <si>
    <t>Customers who need or desire inspections or plan reviews on an accelerated schedule may reimburse the city for an inspector, where available, to accomplish the inspection on overtime. The cost would be the inspector's overtime rate (time and one half pay) plus 30% for benefits. This additional work may occur after normal business hours or on the weekend.</t>
  </si>
  <si>
    <t>Extra Duty for Medical Services - Staff - Supervisor Hours</t>
  </si>
  <si>
    <t>Extra Duty for Medical Services - Staff - SMP Hours</t>
  </si>
  <si>
    <t>Extra Duty for Medical Services - Staff - Command Staff Hours</t>
  </si>
  <si>
    <t>Extra Duty for Medical Services - Equipment/Supplies - ALS Cart</t>
  </si>
  <si>
    <t>Extra Duty for Medical Services - Equipment/Supplies - F.A.S.T. BIKES (2)</t>
  </si>
  <si>
    <t>Extra Duty for Medical Services - Equipment/Supplies - Segway</t>
  </si>
  <si>
    <t>Extra Duty for Medical Services - Equipment/Supplies - ALS Transport Unit</t>
  </si>
  <si>
    <t>Extra Duty for Medical Services - Staff - Holiday Rate - Supervisor Hours</t>
  </si>
  <si>
    <t>Extra Duty for Medical Services - Staff - Holiday Rate - SMP Hours</t>
  </si>
  <si>
    <t>Extra Duty for Medical Services - Staff - Holiday Rate - Command Staff Hours</t>
  </si>
  <si>
    <t>Extra Duty for Medical Services - Equipment/Supplies - Holiday Rate - F.A.S.T. BIKES (2)</t>
  </si>
  <si>
    <t>Extra Duty for Medical Services - Equipment/Supplies - Holiday Rate - Segway</t>
  </si>
  <si>
    <t>Extra Duty for Medical Services - Equipment/Supplies - Holiday Rate - ALS Transport Unit</t>
  </si>
  <si>
    <t>2012-499</t>
  </si>
  <si>
    <t>Section 119.07(4)(d), F.S.</t>
  </si>
  <si>
    <t xml:space="preserve">Section 119.07(4)(a)1., F.S. </t>
  </si>
  <si>
    <t>Schedule of Fees for Basic And Advanced Life Support Medical Transportation Services</t>
  </si>
  <si>
    <t>Basic Life Support (BLS)</t>
  </si>
  <si>
    <t>Advanced Life Support (ALS 1)</t>
  </si>
  <si>
    <t>Advanced Life Support (ALS 2)</t>
  </si>
  <si>
    <t>Specialty Care Transport (SCT)</t>
  </si>
  <si>
    <t>Mileage</t>
  </si>
  <si>
    <t>Deposits</t>
  </si>
  <si>
    <t xml:space="preserve">(a) Residential </t>
  </si>
  <si>
    <t>(b) Commercial</t>
  </si>
  <si>
    <t>(c) Residential/Commercial (non-city water/sewer charge accounts)</t>
  </si>
  <si>
    <t>Twice the monthly service charge</t>
  </si>
  <si>
    <t>Three times the monthly service</t>
  </si>
  <si>
    <t>2012-134</t>
  </si>
  <si>
    <t>Monthly Rates and Service Charges</t>
  </si>
  <si>
    <t>1. Single and multi-family with curbside pick-up, per unit</t>
  </si>
  <si>
    <t>2. Single unit with curbside pick-up where customer is sixty-five (65) years of age or older</t>
  </si>
  <si>
    <t>(b) Commercial premises:</t>
  </si>
  <si>
    <t>(a) Residential premises:</t>
  </si>
  <si>
    <t>1. For each unit or trailer with curbside pick-up:</t>
  </si>
  <si>
    <t>2. (a) For commercial premises served by a commercial refuse bin, the rates shall be computed by the volumn of the bin and the frequency of the pick-up.Cubic yard rate based on the frequency of pick-up is as follows</t>
  </si>
  <si>
    <t>Rate per Cubic Yard - Frequency of Pick-up - 1</t>
  </si>
  <si>
    <t>Rate per Cubic Yard - Frequency of Pick-up - 2</t>
  </si>
  <si>
    <t>Rate per Cubic Yard - Frequency of Pick-up - 3</t>
  </si>
  <si>
    <t>Rate per Cubic Yard - Frequency of Pick-up - 4</t>
  </si>
  <si>
    <t>Rate per Cubic Yard - Frequency of Pick-up - 5</t>
  </si>
  <si>
    <t>Rate per Cubic Yard - Frequency of Pick-up - 6</t>
  </si>
  <si>
    <t>Rate per Cubic Yard - Frequency of Pick-up - 7</t>
  </si>
  <si>
    <t>2. (b) A monthly container maintenance charge based upon the size of the container shall by charged as per the following schedule</t>
  </si>
  <si>
    <t>Monthly Maintenance Charge - Container Size (cubic yard) - 2</t>
  </si>
  <si>
    <t>Monthly Maintenance Charge - Container Size (cubic yard) - 3</t>
  </si>
  <si>
    <t>Monthly Maintenance Charge - Container Size (cubic yard) - 4</t>
  </si>
  <si>
    <t>Monthly Maintenance Charge - Container Size (cubic yard) - 6</t>
  </si>
  <si>
    <t>Monthly Maintenance Charge - Container Size (cubic yard) - 8</t>
  </si>
  <si>
    <t>2.(c) Rates for return trips to refuse bins or extra lifts due to over-spillage are computed on the volume of the bin times the number of lifts, times a cubic yard rate of:</t>
  </si>
  <si>
    <t>with a minimum charge of:</t>
  </si>
  <si>
    <t>except that for commercial premises emplying a compactor, the rate shall be either three(3) or four (4) times the colume of the bin or the compacted material in bags, or the compaction ratio specified in the manufacturer's factory printed literature</t>
  </si>
  <si>
    <t>2.(d) Container used for recycling only shall be charged the maintenance fee according to the size of the container plus the pick-up fee per cubic yard as described in Section 2 (a), excluding disposal fee.</t>
  </si>
  <si>
    <t>3. For certain other commercial premises, monthly rate for bulk service shall be:</t>
  </si>
  <si>
    <t>per cubic yard, times the frequency of collection - 2</t>
  </si>
  <si>
    <t>per cubic yard, times the frequency of collection - 3</t>
  </si>
  <si>
    <t>per cubic yard, times the frequency of collection - 4</t>
  </si>
  <si>
    <t>per cubic yard, times the frequency of collection - 5</t>
  </si>
  <si>
    <t>per cubic yard, times the frequency of collection - 6</t>
  </si>
  <si>
    <t>4. For any commercial premises upon which or in which there shall be, in addition to the commercial establishment, one (1) or more living units, there shall be a charge of:</t>
  </si>
  <si>
    <t>5. Delivery and pick-up for each refuse bin placed for special events, weekend functions, and service less than thirty (30) days:</t>
  </si>
  <si>
    <t>6. Special service charge added to the utility bill for any specialized service such as rolling out bins prior to dumping or requiring the carrying ir refuse across private property with the exception of disabled residents receiving back door service:</t>
  </si>
  <si>
    <t>7 - Replacement fee. An appropriate replacement fee shall be charged to the owner, occupant or tenant of a premise for any damage incurred to department property above normal wear and tear, with a minimum charge of:</t>
  </si>
  <si>
    <t>8 - Specialized handling charges for unconventional loads that, because of their unusual bulk, mass, volume or weight which requires special handling shall be assessed by multiplying the number of non-compacted cubic yards times the current commercial collection rate plus the number of collected tons times the current tipping fee</t>
  </si>
  <si>
    <t>9 - Commercial and Construction Permit Application Fee:</t>
  </si>
  <si>
    <t>10 - Commercial and Construction Permit Fee</t>
  </si>
  <si>
    <t>11 - Special services not otherwise specifically provided for herein, including certain solid waste not normally picked up by the department, such as large amounts of loose garden trash not properly bundled or containerized, and logs and stumps in excess of four (4) feet or ecveding fifty (50) pounds</t>
  </si>
  <si>
    <t xml:space="preserve">12 - For all trash picked up in excess of four (4) cubic yards, an additional charge of </t>
  </si>
  <si>
    <t>III. Compactor/Roll-off Services</t>
  </si>
  <si>
    <t>(a) Front Loader Service</t>
  </si>
  <si>
    <t>1. Minimum charge (up to two (2) cubic yards compacted):</t>
  </si>
  <si>
    <t>2. Each additional cubic yard (compacted):</t>
  </si>
  <si>
    <t>(b) Compactor Service</t>
  </si>
  <si>
    <t>1. Pull charge (each pull)</t>
  </si>
  <si>
    <t>2. Emergency pull (less than 24 hr notice):</t>
  </si>
  <si>
    <t>3. Additional charge for turning around compactor for positioning as required</t>
  </si>
  <si>
    <t xml:space="preserve">4. Disposal charge (per ton): </t>
  </si>
  <si>
    <t>5. Compactor rental carges (per month) are as follows:</t>
  </si>
  <si>
    <t>Up to 20 cubic yard compactor:</t>
  </si>
  <si>
    <t>More than 20 and up to 30 yard compactor:</t>
  </si>
  <si>
    <t>More than 30 cubic yard compactor:</t>
  </si>
  <si>
    <t>6. Emergency repairs per hour:</t>
  </si>
  <si>
    <t>c Open-top Roll-Off Service</t>
  </si>
  <si>
    <t>2. Emergency pull (less than 24 hour notice):</t>
  </si>
  <si>
    <t>3. Additional charge for turning compactors arround for positioning as required</t>
  </si>
  <si>
    <t>a. Processible waste and/or mixed garbage:</t>
  </si>
  <si>
    <t>b. Non-processible waste contriction and demolition debris:</t>
  </si>
  <si>
    <t>c. Yard and wood waste:</t>
  </si>
  <si>
    <t>5. Roll-off rental charges (per month) are as follows:</t>
  </si>
  <si>
    <t>Up to 20 cubic yard roll-off container:</t>
  </si>
  <si>
    <t>More than 20 and up to 30 cubic yard roll-off container:</t>
  </si>
  <si>
    <t>More than 30 cubic yard roll-off container</t>
  </si>
  <si>
    <t>IV. Rates for using th eDisposal Complex (at McKay Bay) are as follows:</t>
  </si>
  <si>
    <t>1. Processible waste to refuse-to-energy facility, per ton:</t>
  </si>
  <si>
    <t>2. Processible waste and or mixed load of processible and non-processible waste to transfer station, per ton:</t>
  </si>
  <si>
    <t>3. Non-processible waste contriction and demolition debris, per ton</t>
  </si>
  <si>
    <t>4. Yard and wood waste to transfer station, per ton</t>
  </si>
  <si>
    <t>5. Citizen-residential customers (brush transfer site use at no charge if requirements under City if Tampa Code Section 26-175(g) are satisfied such as resident must be present, and prodice a current city utility bill, including a residential garbage charge and prood that the resident resides at the address listed on the bill.</t>
  </si>
  <si>
    <t>6. Special handled waste, $25.00 hadling fee, plus, per ton:</t>
  </si>
  <si>
    <t>7. Waste direct into furnace. $25.00 handling fee plus, per ton:</t>
  </si>
  <si>
    <t>8. Infectious waste, $25.00 handling fee, plus, per ton:</t>
  </si>
  <si>
    <t>Sec.26.410 - Requirement to execute a Franchise Agreement with the City; payment of Franchise fees</t>
  </si>
  <si>
    <t>c. Each Franchisee shall ay Franchise fees to the City as compensation for the rights and benefits granted hereunder, including but not limited to the right to collect Commercial Solid Waste in the City. The Franchise fee shall be equal to fifteen (15) percent of the Franchisee's Gross Revenues from the Commercial Solid Waste Collection Services provided by the Franchisee within the City.</t>
  </si>
  <si>
    <t>15% of Franchisee's Gross Revenues</t>
  </si>
  <si>
    <t>d. Franchise fee payments for Commercial Solid Waste Collection Service shall be due forty-five (45) days after the end of each month. Each payment shall be accompanied by a statement of the Franchisee's Gross Revenues, which shall be submitted on a form prescribed by the City's Department of Revenue and Finance. The Franchise fees shall be paid directly to the Department of Revenue and Finance. Statements and remittances sgall be acceoted as timely if postmarked within forty-five (45) days after the end of the month; if the forty-five (45th) day falls upon a Saturday, Sunday, or federal or state holiday, statements and remittances shall be accepted as timely if postmarked on the next succeeding workday. Payments not received by acceoted as timely if postmarked in the next succeeding workday. Payments not receibed by the due date shall be assessed (1) and administrative fee to reimburse the City for the reasonable administrative costs associated with collecting such monies and (2) interest for each day of delinquency at the rate of eighteen (18) percent per annum or the maximum allowed bt law, whichever is less, for each day of deliquency in accirdance with the City of Tampa Code Section 1-28 (:Collection charges; interest"), until the total unpaid amount due and owing is paid in full. The administrative fee shall be equal to six (6) percent of the amount owed by the Franchisee to the City or fifteen dollars ($15.00), whichever is greater</t>
  </si>
  <si>
    <t>2012-19</t>
  </si>
  <si>
    <t>Service Fees</t>
  </si>
  <si>
    <t>$7.00 per load</t>
  </si>
  <si>
    <t>2010-340</t>
  </si>
  <si>
    <t>Application for Sanitary Sewer Service Fees</t>
  </si>
  <si>
    <t>Single Family Residence or Single Duplex</t>
  </si>
  <si>
    <t>Single Family Residence-line Extension</t>
  </si>
  <si>
    <t xml:space="preserve">Sanitary Sewer Service Utility Deposits </t>
  </si>
  <si>
    <t>Meter Size - 3/4"</t>
  </si>
  <si>
    <t>Meter Size - 1"</t>
  </si>
  <si>
    <t>Meter Size - 1 1/2"</t>
  </si>
  <si>
    <t>Meter Size - 2"</t>
  </si>
  <si>
    <t>Meter Size - 3"</t>
  </si>
  <si>
    <t>Meter Size - 4"</t>
  </si>
  <si>
    <t>Meter Size - 6"</t>
  </si>
  <si>
    <t>Meter Size 8"</t>
  </si>
  <si>
    <t>Affidavit of domestic partnership</t>
  </si>
  <si>
    <t>Amendment to domestic partnership certificate</t>
  </si>
  <si>
    <t>Termination of registered domestic partnership</t>
  </si>
  <si>
    <t>Final Stormwater Improvement Resolution  2016-706</t>
  </si>
  <si>
    <t>Single Family</t>
  </si>
  <si>
    <t>FY2019</t>
  </si>
  <si>
    <t>FY2020</t>
  </si>
  <si>
    <t>FY2021</t>
  </si>
  <si>
    <t>FY2022</t>
  </si>
  <si>
    <t>Small Residence</t>
  </si>
  <si>
    <t>Medium Residence</t>
  </si>
  <si>
    <t>Large Residence</t>
  </si>
  <si>
    <t>Extra Large Residence</t>
  </si>
  <si>
    <t>Multi-Family</t>
  </si>
  <si>
    <t>Small Multi-Family</t>
  </si>
  <si>
    <t>Medium Multi-Family</t>
  </si>
  <si>
    <t>Large Multi-Family</t>
  </si>
  <si>
    <t>Stormwater Service Assessment Resolution  2015-723</t>
  </si>
  <si>
    <t>FY2013</t>
  </si>
  <si>
    <t>FY2014</t>
  </si>
  <si>
    <t>FY2015</t>
  </si>
  <si>
    <t>FY2016</t>
  </si>
  <si>
    <t>Fort Brooke Garage</t>
  </si>
  <si>
    <t>Whiting Street Garage</t>
  </si>
  <si>
    <t>Twiggs Street Garage</t>
  </si>
  <si>
    <t>Tampa Convention Center Garage</t>
  </si>
  <si>
    <t>Centro Ybor Garage</t>
  </si>
  <si>
    <t>Pierce Street Lot</t>
  </si>
  <si>
    <t>Zack Street Lot</t>
  </si>
  <si>
    <t>SPECIAL EVENT (PRE-COLLECTION) PARKING RATES</t>
  </si>
  <si>
    <t>SHUTTLE SERVICE</t>
  </si>
  <si>
    <t>IMMOBILIZATION FEE</t>
  </si>
  <si>
    <t>Immobilization (Vehicle Release) Fee</t>
  </si>
  <si>
    <t>Ballroom A</t>
  </si>
  <si>
    <t>Ballroom A-D</t>
  </si>
  <si>
    <t>Ballroom B</t>
  </si>
  <si>
    <t>Ballroom B-C</t>
  </si>
  <si>
    <t>Ballroom C</t>
  </si>
  <si>
    <t>Ballroom D</t>
  </si>
  <si>
    <t>Ballroom A-B or C-D</t>
  </si>
  <si>
    <t>Ballroom A-C or B-D</t>
  </si>
  <si>
    <t>Riverwalk (Zones 1-3)</t>
  </si>
  <si>
    <t>Riverwalk (Zones 1-2)</t>
  </si>
  <si>
    <t>Riverwalk (Zones 2-7)</t>
  </si>
  <si>
    <t>Riverwalk (Zones 2-6)</t>
  </si>
  <si>
    <t>Riverwalk (Zones 2-4)</t>
  </si>
  <si>
    <t>Riverwalk (Zones 2-3)</t>
  </si>
  <si>
    <t>Riverwalk (Zone 2)</t>
  </si>
  <si>
    <t>Riverwalk (Zones 3-7)</t>
  </si>
  <si>
    <t>Riverwalk (Zones 3-6)</t>
  </si>
  <si>
    <t>Riverwalk (Zones 3-5)</t>
  </si>
  <si>
    <t>Riverwalk (Zones 3-4)</t>
  </si>
  <si>
    <t>Riverwalk (Zones 4-7)</t>
  </si>
  <si>
    <t>Riverwalk (Zones 4-6)</t>
  </si>
  <si>
    <t>Riverwalk (Zones 4-5)</t>
  </si>
  <si>
    <t>Riverwalk (Zone 4)</t>
  </si>
  <si>
    <t>Riverwalk (Zones 5-7)</t>
  </si>
  <si>
    <t>Riverwalk (Zones 5-6)</t>
  </si>
  <si>
    <t>Riverwalk (Zones 6-7)</t>
  </si>
  <si>
    <t>Riverwalk (Zone 6)</t>
  </si>
  <si>
    <t>Riverwalk (Zone 7)</t>
  </si>
  <si>
    <t>Riverwalk (Zone 3)</t>
  </si>
  <si>
    <t>Riverwalk (Zone 5)</t>
  </si>
  <si>
    <t>Riverwalk (Zones 1-6)</t>
  </si>
  <si>
    <t>Riverwalk (Zones 1-4)</t>
  </si>
  <si>
    <t>Riverwalk (Zone 1)</t>
  </si>
  <si>
    <t>Riverwalk (Zones 2-5)</t>
  </si>
  <si>
    <t>Pre-Function BR B, C</t>
  </si>
  <si>
    <t>Pre-Function BR B-C</t>
  </si>
  <si>
    <t>Riverwalk (Zones 1-7)</t>
  </si>
  <si>
    <t>Riverwalk (Zones 1-5)</t>
  </si>
  <si>
    <t>Pre-Function BR A, D</t>
  </si>
  <si>
    <t>Electric Franchise Fees - City of Tampa Code of Ordinances Chapter 22, Article I, Division 1, Section 22-4</t>
  </si>
  <si>
    <t>Gross Revenues - Sale of Electricity</t>
  </si>
  <si>
    <t>Utilities Services Taxes - Florida Statutes Section 166.231 and City of Tampa Code of Ordinances, Chapter 24, Article II</t>
  </si>
  <si>
    <t>Sale of Utility Services (see below)</t>
  </si>
  <si>
    <t>Six-Cent Local Option Fuel Tax - Florida Statute 336.025 &amp; Hillsborough County Ordinance 86-22 and 13-12</t>
  </si>
  <si>
    <t>Fuel Tax (per gallon)</t>
  </si>
  <si>
    <t>Ninth-Cent Local Option Fuel Tax - Florida Statute 336.021 &amp; Hillsborough County Ordinance 11-9</t>
  </si>
  <si>
    <t>The Lesser of $0.30 or 1% of union dues per member</t>
  </si>
  <si>
    <t>Millage Rate</t>
  </si>
  <si>
    <t>Half-Cent Sales Taxes</t>
  </si>
  <si>
    <t>Occupational Licenses Tax/ Local Business Tax - Florida Statutes Section Sections 205.042 and 205.0535</t>
  </si>
  <si>
    <t>Occupational Licenses Tax/ Local Business Tax</t>
  </si>
  <si>
    <r>
      <rPr>
        <b/>
        <sz val="11"/>
        <color theme="1"/>
        <rFont val="Calibri"/>
        <family val="2"/>
        <scheme val="minor"/>
      </rPr>
      <t>Uses and restrictions:</t>
    </r>
    <r>
      <rPr>
        <sz val="11"/>
        <color theme="1"/>
        <rFont val="Calibri"/>
        <family val="2"/>
        <scheme val="minor"/>
      </rPr>
      <t xml:space="preserve"> Revenues are available for any general governmental purpose</t>
    </r>
  </si>
  <si>
    <r>
      <rPr>
        <b/>
        <sz val="11"/>
        <color theme="1"/>
        <rFont val="Calibri"/>
        <family val="2"/>
        <scheme val="minor"/>
      </rPr>
      <t>Uses and restrictions</t>
    </r>
    <r>
      <rPr>
        <sz val="11"/>
        <color theme="1"/>
        <rFont val="Calibri"/>
        <family val="2"/>
        <scheme val="minor"/>
      </rPr>
      <t xml:space="preserve">: Revenues are available for any general governmental purpose. </t>
    </r>
  </si>
  <si>
    <t>State Revenue Sharing</t>
  </si>
  <si>
    <r>
      <rPr>
        <b/>
        <sz val="11"/>
        <color theme="1"/>
        <rFont val="Calibri"/>
        <family val="2"/>
        <scheme val="minor"/>
      </rPr>
      <t>Source:</t>
    </r>
    <r>
      <rPr>
        <sz val="11"/>
        <color theme="1"/>
        <rFont val="Calibri"/>
        <family val="2"/>
        <scheme val="minor"/>
      </rPr>
      <t xml:space="preserve"> Levied against the assessed value of property within the City limits.</t>
    </r>
  </si>
  <si>
    <r>
      <rPr>
        <b/>
        <sz val="11"/>
        <color theme="1"/>
        <rFont val="Calibri"/>
        <family val="2"/>
        <scheme val="minor"/>
      </rPr>
      <t>Uses and restrictions:</t>
    </r>
    <r>
      <rPr>
        <sz val="11"/>
        <color theme="1"/>
        <rFont val="Calibri"/>
        <family val="2"/>
        <scheme val="minor"/>
      </rPr>
      <t xml:space="preserve"> Uses are generally restricted to purposes for which they were authorized, such as funding public safety, parks, and various other general governmental purposes. </t>
    </r>
  </si>
  <si>
    <t>Community Investment Taxes - Florida Statutes Section 212.055(2), Hillsborough County Codes and Ordinances, Article 46, Section 46-240</t>
  </si>
  <si>
    <t>Community Investment Taxes</t>
  </si>
  <si>
    <r>
      <rPr>
        <b/>
        <sz val="11"/>
        <color theme="1"/>
        <rFont val="Calibri"/>
        <family val="2"/>
        <scheme val="minor"/>
      </rPr>
      <t>Uses and restrictions:</t>
    </r>
    <r>
      <rPr>
        <sz val="11"/>
        <color theme="1"/>
        <rFont val="Calibri"/>
        <family val="2"/>
        <scheme val="minor"/>
      </rPr>
      <t xml:space="preserve"> Community Investment Taxes are used to fund the acquisition, reconstruction, and improvement of various capital improvement projects.  </t>
    </r>
  </si>
  <si>
    <t>Current Charge/Fee 
(rate, percent, or dollar) (2012)</t>
  </si>
  <si>
    <t>Old Charge/Fee 
(rate, percent, or dollar) (2009)</t>
  </si>
  <si>
    <t>Communication Services Tax</t>
  </si>
  <si>
    <r>
      <rPr>
        <b/>
        <sz val="11"/>
        <color theme="1"/>
        <rFont val="Calibri"/>
        <family val="2"/>
        <scheme val="minor"/>
      </rPr>
      <t>Uses and restrictions:</t>
    </r>
    <r>
      <rPr>
        <sz val="11"/>
        <color theme="1"/>
        <rFont val="Calibri"/>
        <family val="2"/>
        <scheme val="minor"/>
      </rPr>
      <t xml:space="preserve"> Revenues are available for any general governmental purpose.</t>
    </r>
  </si>
  <si>
    <t>Solid Waste Resolution 2012-134</t>
  </si>
  <si>
    <t>Residential Premises</t>
  </si>
  <si>
    <t>Single &amp; Multi-Family</t>
  </si>
  <si>
    <t>Unit or Trailer w/Curbside Pickup</t>
  </si>
  <si>
    <t>Frequency of Pick-Up</t>
  </si>
  <si>
    <t>Monthly Maintenance Charge</t>
  </si>
  <si>
    <t>Container Size (cubic yard)</t>
  </si>
  <si>
    <t>Return Trips Charge</t>
  </si>
  <si>
    <t>Number of lifts X Cubic Yard Rate</t>
  </si>
  <si>
    <t>Minimum Charge</t>
  </si>
  <si>
    <t>Monthly Rate</t>
  </si>
  <si>
    <t>Weekly Service Days (minimum rate)</t>
  </si>
  <si>
    <t>Additional Living Units, per unit</t>
  </si>
  <si>
    <t>Special Events, Weekend Functions, Service Less than 30 Days</t>
  </si>
  <si>
    <t>Deliver/Pick-up For each refuse bins</t>
  </si>
  <si>
    <t>Specialized Service (Residential)</t>
  </si>
  <si>
    <t>Replacement Fee (Above Normal Wear and Tear)</t>
  </si>
  <si>
    <t>Each Occurrence</t>
  </si>
  <si>
    <t>Non-Compacted Cubic Yard X Current Collection Rate Plus Collected Tons X Tipping Fee</t>
  </si>
  <si>
    <t>Commercial and Construction Permit</t>
  </si>
  <si>
    <t>Application Fee</t>
  </si>
  <si>
    <t>Permit Fee</t>
  </si>
  <si>
    <t>Special Services</t>
  </si>
  <si>
    <t>In Excess of 4 cubic yards, per cubic yard</t>
  </si>
  <si>
    <t>Compactor/Roll-off Services - Front Loader Services</t>
  </si>
  <si>
    <t>Minimum Charge (up to 2 cubic yards)</t>
  </si>
  <si>
    <t>Each Additional Cubic Yard</t>
  </si>
  <si>
    <t>Compactor/Roll-off Services - Compactor Service</t>
  </si>
  <si>
    <t>Each Pull</t>
  </si>
  <si>
    <t>Emergency Pull (less than 24 hrs notice)</t>
  </si>
  <si>
    <t>Additional Charge for turning around compactor for positioning as required</t>
  </si>
  <si>
    <t>Disposal Charge per Ton</t>
  </si>
  <si>
    <t>Compactor Rental per Month</t>
  </si>
  <si>
    <t>Up to 20 cubic yard compactor</t>
  </si>
  <si>
    <t>Between 20 to 30 cubic yard comp</t>
  </si>
  <si>
    <t>Emergency Repairs per hours</t>
  </si>
  <si>
    <t>Open Top Roll-Off Service</t>
  </si>
  <si>
    <t>Pull Charge</t>
  </si>
  <si>
    <t>Disposal Charge (per ton):</t>
  </si>
  <si>
    <t>Non-Processible waste construction and demolition debris</t>
  </si>
  <si>
    <t>Yard and Wood Waste</t>
  </si>
  <si>
    <t>Roll-Off Rental per Month</t>
  </si>
  <si>
    <t>Disposal Rates at McKay Bay</t>
  </si>
  <si>
    <t>Processible Waste to WTE, per ton</t>
  </si>
  <si>
    <t>Processible Waste and/or Mixed Load or Processible and Non-Processible WTF, per ton</t>
  </si>
  <si>
    <t>Non-Processible Waste Construction and Demolition Debris, per ton</t>
  </si>
  <si>
    <t>Yard and Wood Waste to Transfer Station, per ton</t>
  </si>
  <si>
    <t xml:space="preserve">Citizen-Residential </t>
  </si>
  <si>
    <t>Special Handling Waste</t>
  </si>
  <si>
    <t>Handling Fee</t>
  </si>
  <si>
    <t>Per Ton</t>
  </si>
  <si>
    <t>Waste Direct in Furnace</t>
  </si>
  <si>
    <t>Infectious Waste</t>
  </si>
  <si>
    <r>
      <rPr>
        <b/>
        <sz val="11"/>
        <color theme="1"/>
        <rFont val="Calibri"/>
        <family val="2"/>
        <scheme val="minor"/>
      </rPr>
      <t>Source:</t>
    </r>
    <r>
      <rPr>
        <sz val="11"/>
        <color theme="1"/>
        <rFont val="Calibri"/>
        <family val="2"/>
        <scheme val="minor"/>
      </rPr>
      <t xml:space="preserve"> Occupational Licenses Tax/Local Business Tax revenues are paid by individuals or businesses for the right to engage in certain trades, professions, and occupations within City limits. </t>
    </r>
  </si>
  <si>
    <t>PILOT/PILOF</t>
  </si>
  <si>
    <r>
      <rPr>
        <b/>
        <sz val="11"/>
        <color theme="1"/>
        <rFont val="Calibri"/>
        <family val="2"/>
        <scheme val="minor"/>
      </rPr>
      <t>Uses and restrictions:</t>
    </r>
    <r>
      <rPr>
        <sz val="11"/>
        <color theme="1"/>
        <rFont val="Calibri"/>
        <family val="2"/>
        <scheme val="minor"/>
      </rPr>
      <t xml:space="preserve"> Revenues may be used for any general governmental purpose. </t>
    </r>
  </si>
  <si>
    <t>Vary by Occupation</t>
  </si>
  <si>
    <t>2.) Gross multi-model transportation impact fee</t>
  </si>
  <si>
    <t>Construction cost $/lane miles - Central Business</t>
  </si>
  <si>
    <t>Construction cost $/lane miles - Central East</t>
  </si>
  <si>
    <t>Construction cost $/lane miles - Inter-Bay</t>
  </si>
  <si>
    <t>Construction cost $/lane miles - North Central</t>
  </si>
  <si>
    <t>Construction cost $/lane miles - University North</t>
  </si>
  <si>
    <t>Construction cost $/lane miles - Westshore</t>
  </si>
  <si>
    <t>Right-of-way costs $/lane miles - Central Business</t>
  </si>
  <si>
    <t>Right-of-way costs $/lane miles - Central East</t>
  </si>
  <si>
    <t>Right-of-way costs $/lane miles - Inter-Bay</t>
  </si>
  <si>
    <t>Right-of-way costs $/lane miles - North Central</t>
  </si>
  <si>
    <t>Right-of-way costs $/lane miles - University North</t>
  </si>
  <si>
    <t>Right-of-way costs $/lane miles - Westshore</t>
  </si>
  <si>
    <t>4.) Net multi-modal transportation impact fee</t>
  </si>
  <si>
    <t>gross multi-modal transportation impact fee - (gas tax credit + license credit).</t>
  </si>
  <si>
    <t>Traffic Signals</t>
  </si>
  <si>
    <t>Pedestrian Flashing Beacon</t>
  </si>
  <si>
    <t>City of Tampa Ordinances Sec.25-69</t>
  </si>
  <si>
    <t>1.) New Lane Miles</t>
  </si>
  <si>
    <t>Financing Fee</t>
  </si>
  <si>
    <t>From $5M to &lt; $10M</t>
  </si>
  <si>
    <t>Less than $5M</t>
  </si>
  <si>
    <t>From $10M to &lt; $25M</t>
  </si>
  <si>
    <t>From $25M to &lt; $50M</t>
  </si>
  <si>
    <t>From $50M to &lt; $100M</t>
  </si>
  <si>
    <t>Greater than $100M</t>
  </si>
  <si>
    <t xml:space="preserve">Other Fees </t>
  </si>
  <si>
    <t>Other  Fee</t>
  </si>
  <si>
    <t>$10,000 fee if the deal is not closed but work has been performed</t>
  </si>
  <si>
    <t>Sidewalk Maintenance</t>
  </si>
  <si>
    <t>FDOT Agreement</t>
  </si>
  <si>
    <t>Intersection Control Beacon</t>
  </si>
  <si>
    <t>Emergency Fire/Dept. Signal</t>
  </si>
  <si>
    <t>Speed Activated Warning Displays</t>
  </si>
  <si>
    <t>Traffic Warning Beacon</t>
  </si>
  <si>
    <t>Logistics and Asset Management</t>
  </si>
  <si>
    <t>The Logistics and Asset Management Department provides a variety of services directly to citizens, such as providing safe, reliable and efficient public parking and provides services to other city departments; i.e. the coordination of city-wide public facility maintenance and contract construction, city-wide vehicle maintenance and repairs. The department is comprised of the following divisions: Facility Management, Fleet Maintenance, and Parking. The management and administrative costs of the Logistics and Asset Management Department are included in this schedule. These costs have been allocated to the divisions comprising the Department using the total salaries recorded to each Fund/Center.</t>
  </si>
  <si>
    <t>The Facility Management Division carries the responsibility for maintaining and repairing facilities and facility-related infrastructure systems for the City of Tampa in a cost-effective and professional manner. The Facility Management Division processes 10,000+ annual work orders including preventive maintenance tasks and other various major upgrade projects. The Division’s staffs operate with an authorized budget of $9.3 million within multiple city facilities comprised of more than 6.6 million square feet in 500+ buildings. The Facility Management Division provides routine maintenance such as painting, roof repairs, and repairs made to the windows, floors, ceilings and fences of City facilities for City-owned buildings. Labor and supplies for each building are accounted for through a job-cost sub-system; labor and supplies are identified through job-tickets. Division expenditures are identified by building and further allocated to the departments occupying the respective buildings based on the occupied square footage per department. Certain costs have been identified to individual sole-occupant buildings and these costs have been directly assigned to the benefiting Fund/Center.</t>
  </si>
  <si>
    <t>Building Maintenance</t>
  </si>
  <si>
    <t>Cable</t>
  </si>
  <si>
    <t>The Office of Cable Communication provides Tampa residents with quality programming, on the City of Tampa Television channel, covering a broad range of government information. City of Tampa Television produces and cablecasts a vast array of diverse programming including monthly series, live public meetings, news conferences and groundbreakings of city projects, election coverage and candidate forums, public service announcements and special event programs. For cost allocation purposes, the costs recorded to Cable (Center 210800) have been allocated city-wide using the number of employees identified to each Fund/Center.</t>
  </si>
  <si>
    <t>Chief Of Staff</t>
  </si>
  <si>
    <t>The Chief of Staff for the City of Tampa is responsible for coordinating and integrating the efforts of all departments and agencies to implement the programs directed by the mayor and the policies developed by the City Council. The Chief of Staff also has direct supervisory responsibility for the Human Resources, Parks &amp; Recreation, Purchasing, and Technology &amp; Innovation Departments, as well as the Minority Business Development Division. The costs recorded for Chief of Staff Administration have been allocated based on the number of employees by Fund/Center reporting directly to the Chief of Staff.</t>
  </si>
  <si>
    <t>The City Attorney is the official legal representative for the City. The City Attorney's Office is cognizant of all legal affairs of the City of Tampa. In the capacity as the official legal representative of the City, it is the City Attorney's responsibility to take the management, charge and control of all the legal business of the City and to be, in regard to all municipal affairs, the legal advisor to the Mayor, the City Council and the committees thereof, and all of the department heads, officers and boards of the City. When required, the City Attorney provides written or verbal opinions of law to the aforesaid, upon any subject in which the City is interested. In addition, the City Attorney prosecutes and defends the interest of the City before courts of law and boards. The City Attorney's office is composed of the City Attorney, Chief Assistant City Attorneys, Senior Assistant City Attorneys, and both full and part time Assistant City Attorneys, Paralegals, Legal Secretaries, and a Fiscal and Personnel Coordinator. The costs of the City Attorney and Staff have been allocated based on the City Attorney Staff time identified to each Fund/Center. The costs of General Outside Counsel have been allocated directly to the Insurance Fund (Fund 01200). The costs for Labor Outside Counsel have been allocated city-wide based on the number of employees in each Fund/Center.</t>
  </si>
  <si>
    <t>City Clerk</t>
  </si>
  <si>
    <t xml:space="preserve">The Office of the City Clerk is responsible for the maintenance of all official records for the City of Tampa. The City Clerk bears witness to all official city records, including, but not limited to, official actions of the city council, oaths of office and records of appointments to city boards and committees. For cost allocation purposes, the costs of the City Council Support and Administration have been allocated based on the number of agenda items identified to each Fund/Center. Archives &amp; Records Service is a division of the City Clerk. Archives and Records is responsible for the archiving and disposal of all city department records in all formats. It also serves as a research center for the history and development of the City of Tampa municipal government. The costs of the Archives &amp; Records Division have been functionalized between Records Management and Micrographics based on the staff responsibilities. Records Management costs have been allocated using the number of boxes stored, added and disposed of by Fund/Center. Micrographics costs have been allocated using the number of images lmed/scanned by benefiting Fund/Center.  </t>
  </si>
  <si>
    <t>City Council</t>
  </si>
  <si>
    <t>The Tampa City Council is a legislative branch of City Government and operates in accordance with the provisions of the 1974 Revised Charter of the City of Tampa. The City Council is responsible for enacting ordinances and resolutions that the Mayor of Tampa administers as chief executive officer. The costs of City Council Administration have been allocated city-wide using the number of employees in each
Fund/Center.</t>
  </si>
  <si>
    <t>Contract Administration</t>
  </si>
  <si>
    <t>Contract Administration prepares and manages contracts for professional and construction services, including but not limited to, planning and design, contract execution, and construction phase administration, for City of Tampa capital construction projects. For cost allocation purposes, the costs of Contract Administration have been allocated to benefiting Funds based on the total expenditures recorded within the respective funds by burdened object code. The projected costs for New Employees have been included in this schedule and allocated directly to Water – Operations (Fund 40400). The cost of Primavera Software has also been included in this schedule and allocated to benefiting funds using the total expenditures recorded to the respective funds.</t>
  </si>
  <si>
    <t>Internal Audit</t>
  </si>
  <si>
    <t>Mayor's Office</t>
  </si>
  <si>
    <t>Minority Business Development</t>
  </si>
  <si>
    <t>The Women/Minority Business Enterprise Program (WMBE) was established in 1991 to provide women and minority businesses equal contract opportunities in construction, professional services, and goods and non-professional services. On a continuous basis the Minority Business Development (MBD) Office conducts outreach efforts to identify and register women and minority businesses interested in supplying goods and services to the City. On June 5, 2008 Ordinance No. 2008-89 enacted the Small Business Enterprise (SBE) Program. This program is a race and gender neutral program. The Small Business Enterprise Program is based on opportunity, diversity, and equity in contracting. This program will increase fair and equal opportunities for a more diversified group of small businesses. The City has a compelling interest in implementing small business participation in city contracting and procurement activities. For cost allocation purposes, the costs of Minority Business Development have been allocated to benefiting Centers based on the number of items administered during the fiscal year.</t>
  </si>
  <si>
    <t>Non Departmental</t>
  </si>
  <si>
    <t>GE Pension</t>
  </si>
  <si>
    <t>The General Employee Pension Fund is to fulfill the state-mandated, fiduciary responsibilities through the proper operation of the pension system. The mission is to comply with Chapter 23559, Laws of Florida of 1945, as amended and any other applicable laws or administrative rulings. For cost allocation purposes, the net costs recorded to GE Pension Admin have been allocated city-wide using the total retirement contributions recorded for each Fund/Center.</t>
  </si>
  <si>
    <t>Public Affairs</t>
  </si>
  <si>
    <t>The Public Affairs Division works behind the scenes to develop City messaging and programs that effectively communicate the City's goals, accomplishments, and projects with a unique emphasis on the City's six strategic focus areas. The division has extensive government experience and works to bring fresh ideas and new perspectives to City initiatives and programs while providing support to all City departments. Additionally, the Public Affairs Division includes Design &amp; Publications, the city's in-house graphics team, and the Office of Cable Communication. For cost allocation purposes, the costs recorded to Public Affairs Communication (233800) and Publications (235400) have been allocated city-wide using the number of employees identified to each Fund/Center.</t>
  </si>
  <si>
    <t>Public Works</t>
  </si>
  <si>
    <t>The Public Works and Utility Services Administrator supports the administration's commitment to overseeing functional aspects of public works and utilities. This office is responsible for coordinating and directing five city departments: Contract Administration, Solid Waste &amp; Environmental Program Management, Transportation &amp; Stormwater Services, Wastewater, and the Water departments. For cost allocation purposes, the costs recorded for the Public Works and Utility Services Administrator have been allocated to the benefiting departments based on the total salaries recorded to each Fund/Center.</t>
  </si>
  <si>
    <t>Purchasing</t>
  </si>
  <si>
    <t>Revenue &amp; Finance</t>
  </si>
  <si>
    <t>Technology &amp; Innovation</t>
  </si>
  <si>
    <t>Maximus Cost Allocation - Contra-Revenue</t>
  </si>
  <si>
    <r>
      <rPr>
        <b/>
        <sz val="11"/>
        <color theme="1"/>
        <rFont val="Calibri"/>
        <family val="2"/>
        <scheme val="minor"/>
      </rPr>
      <t>Uses and restrictions:</t>
    </r>
    <r>
      <rPr>
        <sz val="11"/>
        <color theme="1"/>
        <rFont val="Calibri"/>
        <family val="2"/>
        <scheme val="minor"/>
      </rPr>
      <t xml:space="preserve">  Revenues are available for any general governmental purpose.</t>
    </r>
  </si>
  <si>
    <t>Worker's Compensation</t>
  </si>
  <si>
    <t>Property Damage</t>
  </si>
  <si>
    <t>General Liability Insurance</t>
  </si>
  <si>
    <t>Total Budget is agreed upon with Risk Management</t>
  </si>
  <si>
    <t>Insured Value of Department Property * Percent of total budget</t>
  </si>
  <si>
    <t>Life Insurance</t>
  </si>
  <si>
    <t>Rates set per contract with provider</t>
  </si>
  <si>
    <t>Unemployment</t>
  </si>
  <si>
    <t>Set by the State of Florida</t>
  </si>
  <si>
    <t xml:space="preserve">Health Insurance - City </t>
  </si>
  <si>
    <t>Health Insurance - Retiree - Medicare</t>
  </si>
  <si>
    <t>Health Insurance - Retiree - NonMedicare</t>
  </si>
  <si>
    <t xml:space="preserve">Health Insurance - Family </t>
  </si>
  <si>
    <t>Long Term Disability</t>
  </si>
  <si>
    <t xml:space="preserve">Accidental Death &amp; Dismemberment </t>
  </si>
  <si>
    <t>Authorization</t>
  </si>
  <si>
    <t>Section 443.131(2), F.S.</t>
  </si>
  <si>
    <t>$10,000 Plus Admin Fee</t>
  </si>
  <si>
    <t>Administrative Fee</t>
  </si>
  <si>
    <t>$20,000 Plus Admin Fee</t>
  </si>
  <si>
    <t>$30,000 Plus Admin Fee</t>
  </si>
  <si>
    <t>$40,000 Plus Admin Fee</t>
  </si>
  <si>
    <t>$50,000 Plus Admin Fee</t>
  </si>
  <si>
    <t>Water Utility Taxes</t>
  </si>
  <si>
    <t>Electrical (general) for all electrical-related activities not addressed below or any other fee table (Residential)</t>
  </si>
  <si>
    <t>Multi-family Building, base + $60 each unit (Commercial)</t>
  </si>
  <si>
    <t>Additional Plan Review or Plan Revision</t>
  </si>
  <si>
    <t>Modular Building Installation (Residential)</t>
  </si>
  <si>
    <t>Modular Building Installation (Commercial)</t>
  </si>
  <si>
    <t>House/Building Relocation (Residential)</t>
  </si>
  <si>
    <t>House/Building Relocation (Commercial)</t>
  </si>
  <si>
    <t>Generator (Commercial)</t>
  </si>
  <si>
    <t>Electrical (general) for all electrical-related activities not addressed below or any other fee table (Commercial)</t>
  </si>
  <si>
    <t>Reinspections : Satisfactory Reinspection</t>
  </si>
  <si>
    <t>Reinspections : Unsatisfactory Reinspection</t>
  </si>
  <si>
    <t>Reinspections : Fourth Reinspection</t>
  </si>
  <si>
    <t>Standpipe Systems (for each standpipe)</t>
  </si>
  <si>
    <t>False/Automatic Alarm Fee (per response after three false alarms per calendar year)</t>
  </si>
  <si>
    <t>False/Automatic Alarm Fee (after six false alarms per calendar year)</t>
  </si>
  <si>
    <t>Equipment Rentals</t>
  </si>
  <si>
    <t>That beginning each fiscal year, and annually thereafter, the fees authorized herein may be adjusted up to the percentage change in the average cost-of-living index in the period January 1 through December 31 of the immediate prior year compared with the same period for the year prior to that year of 3% whichever is more. In the case where the increases for a particular fee is less than one dollar the increase would be rounded up to the nearest dollar. In all other cases the increases should be rounded to the nearest dollar. The decision as to imposing this increase shall be made each year by the Fire Chief</t>
  </si>
  <si>
    <t>Extra Duty for Medical Services - Staff - Paramedic Hours</t>
  </si>
  <si>
    <t>Extra Duty for Medical Services - Equipment/Supplies - Suppression Cart</t>
  </si>
  <si>
    <t>Extra Duty for Medical Services - Staff - Holiday Rate - Paramedic Hours</t>
  </si>
  <si>
    <t>Extra Duty for Medical Services - Equipment/Supplies - Holiday Rate - Suppression Cart</t>
  </si>
  <si>
    <t>Administrative Processing fee (Mowing &amp; Debris Clean-up)</t>
  </si>
  <si>
    <t>Administrative Processing fee (securing of structures)</t>
  </si>
  <si>
    <t>Foreclosure registration processing fee</t>
  </si>
  <si>
    <t>Including but not limited to Aquatic, Athletics, Dance, Fine Arts and/or Holiday Camps. A valid RecCard is required. Additional activity, filed trip, before and after care and/or material fees may be required. Sibling/Multiple Child Discount of $5 per full week will be applied of reach additional full paid sibling in household registering in same program. Reduced fees do not apply.</t>
  </si>
  <si>
    <t>A valid RecCard is required. Additional activity, field trip and/or material fees may be required. Sibling/Multiple Child Discount of $5 per full week will be applied of reach additional full paid sibling in household registering in same program. Reduced fees do not apply.</t>
  </si>
  <si>
    <t>Including but not limited to personal instruction in Fine Arts, Crafts, Computer, Dance, Athletics, Fitness, Home Arts, Music, Aquatics, Tennis, Gymnastics, Enrichment, Cooking, Nutrition. Contracted instructor fees do not apply. A valid RecCard or No-Card Holder Registration Pass is required. Additional activity and/or material fees may be required.</t>
  </si>
  <si>
    <t>Instructors are responsible for direct costs, including but not limited to, attendant fees, utilities, supplies. Instructor percentage is less these costs if applicable. A valid RecCard or No-Card Holder Registration Pass is required to participate in all programs offered in indoor and/or aquatic facilities.</t>
  </si>
  <si>
    <t>*Includes regular session admissions. Non-transferable, cannot be shared. Special events, clinics, camps, lessons, programs, activities and/or sessions not included. Hillsborough County reciprocal skate pass is valid at New Tampa Community Skate Park per agreement.</t>
  </si>
  <si>
    <t>Fees are based on attendance, per the capacity guidelines. Shelter reservations, up to 199 people, do not require a deposit. Special Event Permit is required if anticipated attendance is 200 or more. First reschedule or change is no charge, $15 each additional reschedule. Any damages incurred will be billed to the person or organization responsible for the reservation. Security deposit may be required for shelter rentals, dependent on the scope of the event.</t>
  </si>
  <si>
    <t>Practice rentals are for non-officiated activities only. Does not include field prep, dragging, lining, lights, attendant and/or employee fees. Minimum 2 hours.</t>
  </si>
  <si>
    <t>Rates are per person. Sessions are one hour for singles and one and a half hours for doubles.</t>
  </si>
  <si>
    <t>RECORDS -  Name Check - Immigration</t>
  </si>
  <si>
    <t>RECORDS -  Traffic Reports - by Internet</t>
  </si>
  <si>
    <t>RECORDS -  Analytical/Extensive Clerk Fee</t>
  </si>
  <si>
    <t>$20.00 first card, $10.00 each additional card</t>
  </si>
  <si>
    <t>Application Fees - Conduit Debt</t>
  </si>
  <si>
    <t>65 Years or Older</t>
  </si>
  <si>
    <t>Commercial Premises - Refuse Bin</t>
  </si>
  <si>
    <t>Commercial Premises - Bulk Service</t>
  </si>
  <si>
    <t>More than 30 cubic yard compactor</t>
  </si>
  <si>
    <t>Processible waste and/or mixed garbage</t>
  </si>
  <si>
    <t xml:space="preserve">Authorization </t>
  </si>
  <si>
    <t>3.) Multi-model transportation impact fee district capacity and cost capacities</t>
  </si>
  <si>
    <t>The fee payer shall, at the time the independent fee calculation study is submitted, pay to the city three (3) percent of the amount of the fee identified on the fee schedule for the most nearly comparable type of land use up to a maximum of four thousand dollars ($4,000.00). These funds shall be used for review and processing the study. This amount shall not be credited against the multi-modal transportation impact fee payment.</t>
  </si>
  <si>
    <t>Multi-Family Residence, Commercial Industrial, Etc.</t>
  </si>
  <si>
    <t>ESU*</t>
  </si>
  <si>
    <t>* Equivalent Stormwater Unit</t>
  </si>
  <si>
    <t>[(generation rate of external trips * average trip length * % new trips)/2]/(lane service volume at level of service D).</t>
  </si>
  <si>
    <t>new lane miles * (district cost of construction + district cost of right-of-way)</t>
  </si>
  <si>
    <t>Cost Allocation - City Central Services Costs</t>
  </si>
  <si>
    <t>Cost Allocation - Insurance</t>
  </si>
  <si>
    <t>Traffic enginering studies:</t>
  </si>
  <si>
    <t>This documentation shall be prepared and certified by a registered professional engineer. The official shall review the data presented and accept the data if he determines that it meets sound engineering principles. The following formula shall be used by the official to determine the multi-modal transportation impact fee for the development:</t>
  </si>
  <si>
    <t>Extra Duty - Regular Officer</t>
  </si>
  <si>
    <t>$30.00/hour</t>
  </si>
  <si>
    <t>$36.00/hour</t>
  </si>
  <si>
    <t>Fines &amp; Civil Penalties - Florida Statutes Section Sections 34.191, 316.007, and 316.0083</t>
  </si>
  <si>
    <t>Fines &amp; Civil Penalties</t>
  </si>
  <si>
    <r>
      <rPr>
        <b/>
        <sz val="11"/>
        <color theme="1"/>
        <rFont val="Calibri"/>
        <family val="2"/>
        <scheme val="minor"/>
      </rPr>
      <t>Source:</t>
    </r>
    <r>
      <rPr>
        <sz val="11"/>
        <color theme="1"/>
        <rFont val="Calibri"/>
        <family val="2"/>
        <scheme val="minor"/>
      </rPr>
      <t xml:space="preserve"> Revenue derived from payments associated with City ordinance violations. </t>
    </r>
  </si>
  <si>
    <r>
      <rPr>
        <b/>
        <sz val="11"/>
        <color theme="1"/>
        <rFont val="Calibri"/>
        <family val="2"/>
        <scheme val="minor"/>
      </rPr>
      <t>Uses and restrictions</t>
    </r>
    <r>
      <rPr>
        <sz val="11"/>
        <color theme="1"/>
        <rFont val="Calibri"/>
        <family val="2"/>
        <scheme val="minor"/>
      </rPr>
      <t>: Revenues are available for any general governmental purpose such as public safety, infrastructure improvements, or community outreach.</t>
    </r>
  </si>
  <si>
    <t>$25 - $50</t>
  </si>
  <si>
    <t>$75 - 150</t>
  </si>
  <si>
    <t>$12.00/ foot per month</t>
  </si>
  <si>
    <t>$13.00/ foot per month</t>
  </si>
  <si>
    <t>$10.50/ foot per month</t>
  </si>
  <si>
    <t>$11.50/ foot per month</t>
  </si>
  <si>
    <t>2017-170</t>
  </si>
  <si>
    <t>Archives $25.00/roll, Digital $20.00/CD, individual $7.00+</t>
  </si>
  <si>
    <t>Westshore SSD</t>
  </si>
  <si>
    <t>Tampa Downtown SSD</t>
  </si>
  <si>
    <t>$1.10 per $1,000 of assessed value of each property</t>
  </si>
  <si>
    <t>Streetcar SSD</t>
  </si>
  <si>
    <t>$0.33 per $1,000 of assessed value of each property</t>
  </si>
  <si>
    <t>Lighting District SSD</t>
  </si>
  <si>
    <t>Weekend Summer - Roger Park Senior - AM</t>
  </si>
  <si>
    <t>Weekend Summer - Roger Park Senior - PM</t>
  </si>
  <si>
    <t>Weekend Summer - Roger Park Senior - Twilight</t>
  </si>
  <si>
    <t>Weekday Summer - Roger Park Senior - AM</t>
  </si>
  <si>
    <t>Weekday Summer - Roger Park Senior - PM</t>
  </si>
  <si>
    <t>Weekday Summer - Roger Park Senior - Twilight</t>
  </si>
  <si>
    <t>Weekend Seasonal - Roger Park Senior - AM</t>
  </si>
  <si>
    <t>Weekend Seasonal - Roger Park Senior - PM</t>
  </si>
  <si>
    <t>Weekend Seasonal - Roger Park Senior - Twilight</t>
  </si>
  <si>
    <t>Weekday Seasonal - Roger Park Senior - AM</t>
  </si>
  <si>
    <t>Weekday Seasonal - Roger Park Senior - PM</t>
  </si>
  <si>
    <t>Weekday Seasonal - Roger Park Senior - Twilight</t>
  </si>
  <si>
    <t>Weekend Summer - Rocky Point Senior - PM</t>
  </si>
  <si>
    <t>Weekend Summer - Rocky Point Senior - Twilight</t>
  </si>
  <si>
    <t>Weekday Summer - Rocky Point Senior - AM</t>
  </si>
  <si>
    <t>Weekday Summer - Rocky Point Senior - PM</t>
  </si>
  <si>
    <t>Weekday Summer - Rocky Point Senior - Twilight</t>
  </si>
  <si>
    <t>Weekend Seasonal - Rocky Point Senior - AM</t>
  </si>
  <si>
    <t>Weekend Seasonal - Rocky Point Senior - PM</t>
  </si>
  <si>
    <t>Weekend Seasonal - Rocky Point Senior - Twilight</t>
  </si>
  <si>
    <t>Weekday Seasonal - Rocky Point Senior - AM</t>
  </si>
  <si>
    <t>Weekday Seasonal - Rocky Point Senior - PM</t>
  </si>
  <si>
    <t>Weekday Seasonal - Rocky Point Senior - Twilight</t>
  </si>
  <si>
    <t>Set By Tampa Sports Authority</t>
  </si>
  <si>
    <t>Weekend Summer - Babe Zaharias Senior - AM</t>
  </si>
  <si>
    <t>Weekend Summer - Babe Zaharias Senior - PM</t>
  </si>
  <si>
    <t>Weekend Summer - Babe Zaharias Senior - Twilight</t>
  </si>
  <si>
    <t>Weekday Summer - Babe Zaharias Senior - AM</t>
  </si>
  <si>
    <t>Weekday Summer - Babe Zahariast Senior - PM</t>
  </si>
  <si>
    <t>Weekday Summer - Babe Zahariast Senior - Twilight</t>
  </si>
  <si>
    <t>Weekend Seasonal - Babe Zaharias Senior - AM</t>
  </si>
  <si>
    <t>Weekend Seasonal - Babe Zaharias Senior - PM</t>
  </si>
  <si>
    <t>Weekend Seasonal - Babe Zaharias Senior - Twilight</t>
  </si>
  <si>
    <t>Weekday Seasonal - Babe Zaharias Senior - AM</t>
  </si>
  <si>
    <t>Weekday Seasonal - Babe Zaharias Senior - PM</t>
  </si>
  <si>
    <t>Weekday Seasonal - Babe Zaharias Senior - Twilight</t>
  </si>
  <si>
    <t>Weekend Summer - Rocky Point Senior - AM</t>
  </si>
  <si>
    <t>Weekend Summer - Roger Park TSA - AM</t>
  </si>
  <si>
    <t>Weekend Summer - Roger Park TSA - PM</t>
  </si>
  <si>
    <t>Weekend Summer - Roger Park TSA - Twilight</t>
  </si>
  <si>
    <t>Weekday Summer - Roger Park TSA - AM</t>
  </si>
  <si>
    <t>Weekday Summer - Roger Park TSA - PM</t>
  </si>
  <si>
    <t>Weekday Summer - Roger Park TSA - Twilight</t>
  </si>
  <si>
    <t>Weekend Seasonal - Roger Park TSA - AM</t>
  </si>
  <si>
    <t>Weekend Seasonal - Roger Park TSA - PM</t>
  </si>
  <si>
    <t>Weekend Seasonal - Roger Park TSA - Twilight</t>
  </si>
  <si>
    <t>Weekday Seasonal - Roger Park TSA - AM</t>
  </si>
  <si>
    <t>Weekday Seasonal - Roger Park TSA - PM</t>
  </si>
  <si>
    <t>Weekday Seasonal - Roger Park TSA - Twilight</t>
  </si>
  <si>
    <t>Weekend Summer - Rocky Point  TSA - AM</t>
  </si>
  <si>
    <t>Weekend Summer - Rocky Point  TSA - PM</t>
  </si>
  <si>
    <t>Weekend Summer - Rocky Point  TSA - Twilight</t>
  </si>
  <si>
    <t>Weekday Summer - Rocky Point  TSA - AM</t>
  </si>
  <si>
    <t>Weekday Summer - Rocky Point  TSA - PM</t>
  </si>
  <si>
    <t>Weekday Summer - Rocky Point  TSA - Twilight</t>
  </si>
  <si>
    <t>Weekend Seasonal - Rocky Point  TSA - AM</t>
  </si>
  <si>
    <t>Weekend Seasonal - Rocky Point  TSA - PM</t>
  </si>
  <si>
    <t>Weekend Seasonal - Rocky Point  TSA - Twilight</t>
  </si>
  <si>
    <t>Weekday Seasonal - Rocky Point  TSA - AM</t>
  </si>
  <si>
    <t>Weekday Seasonal - Rocky Point  TSA - PM</t>
  </si>
  <si>
    <t>Weekday Seasonal - Rocky Point  TSA - Twilight</t>
  </si>
  <si>
    <t>Weekend Summer - Babe Zaharias  TSA - AM</t>
  </si>
  <si>
    <t>Weekend Summer - Babe Zaharias  TSA - PM</t>
  </si>
  <si>
    <t>Weekend Summer - Babe Zaharias  TSA - Twilight</t>
  </si>
  <si>
    <t>Weekday Summer - Babe Zaharias  TSA - AM</t>
  </si>
  <si>
    <t>Weekday Summer - Babe Zahariast  TSA - PM</t>
  </si>
  <si>
    <t>Weekday Summer - Babe Zahariast  TSA - Twilight</t>
  </si>
  <si>
    <t>Weekend Seasonal - Babe Zaharias  TSA - AM</t>
  </si>
  <si>
    <t>Weekend Seasonal - Babe Zaharias  TSA - PM</t>
  </si>
  <si>
    <t>Weekend Seasonal - Babe Zaharias  TSA - Twilight</t>
  </si>
  <si>
    <t>Weekday Seasonal - Babe Zaharias  TSA - AM</t>
  </si>
  <si>
    <t>Weekday Seasonal - Babe Zaharias  TSA - PM</t>
  </si>
  <si>
    <t>Weekday Seasonal - Babe Zaharias  TSA - Twilight</t>
  </si>
  <si>
    <t>Weekend Summer - Roger Park Regular - AM</t>
  </si>
  <si>
    <t>Weekend Summer - Roger Park Regular - PM</t>
  </si>
  <si>
    <t>Weekend Summer - Roger Park Regular - Twilight</t>
  </si>
  <si>
    <t>Weekday Summer - Roger Park Regular - AM</t>
  </si>
  <si>
    <t>Weekday Summer - Roger Park Regular - PM</t>
  </si>
  <si>
    <t>Weekday Summer - Roger Park Regular - Twilight</t>
  </si>
  <si>
    <t>Weekend Seasonal - Roger Park Regular - AM</t>
  </si>
  <si>
    <t>Weekend Seasonal - Roger Park Regular - PM</t>
  </si>
  <si>
    <t>Weekend Seasonal - Roger Park Regular - Twilight</t>
  </si>
  <si>
    <t>Weekday Seasonal - Roger Park Regular - AM</t>
  </si>
  <si>
    <t>Weekday Seasonal - Roger Park Regular - PM</t>
  </si>
  <si>
    <t>Weekday Seasonal - Roger Park Regular - Twilight</t>
  </si>
  <si>
    <t>Weekend Summer - Rocky Point Regular - AM</t>
  </si>
  <si>
    <t>Weekend Summer - Rocky Point Regular - PM</t>
  </si>
  <si>
    <t>Weekend Summer - Rocky Point Regular - Twilight</t>
  </si>
  <si>
    <t>Weekday Summer - Rocky Point Regular - AM</t>
  </si>
  <si>
    <t>Weekday Summer - Rocky Point Regular - PM</t>
  </si>
  <si>
    <t>Weekday Summer - Rocky Point Regular - Twilight</t>
  </si>
  <si>
    <t>Weekend Seasonal - Rocky Point Regular - AM</t>
  </si>
  <si>
    <t>Weekend Seasonal - Rocky Point Regular - PM</t>
  </si>
  <si>
    <t>Weekend Seasonal - Rocky Point Regular - Twilight</t>
  </si>
  <si>
    <t>Weekday Seasonal - Rocky Point Regular - AM</t>
  </si>
  <si>
    <t>Weekday Seasonal - Rocky Point Regular - PM</t>
  </si>
  <si>
    <t>Weekday Seasonal - Rocky Point Regular - Twilight</t>
  </si>
  <si>
    <t>Weekend Summer - Babe Zaharias Regular - AM</t>
  </si>
  <si>
    <t>Weekend Summer - Babe Zaharias Regular - PM</t>
  </si>
  <si>
    <t>Weekend Summer - Babe Zaharias Regular - Twilight</t>
  </si>
  <si>
    <t>Weekday Summer - Babe Zaharias Regular - AM</t>
  </si>
  <si>
    <t>Weekday Summer - Babe Zahariast Regular - PM</t>
  </si>
  <si>
    <t>Weekday Summer - Babe Zahariast Regular - Twilight</t>
  </si>
  <si>
    <t>Weekend Seasonal - Babe Zaharias Regular - AM</t>
  </si>
  <si>
    <t>Weekend Seasonal - Babe Zaharias Regular - PM</t>
  </si>
  <si>
    <t>Weekend Seasonal - Babe Zaharias Regular - Twilight</t>
  </si>
  <si>
    <t>Weekday Seasonal - Babe Zaharias Regular - AM</t>
  </si>
  <si>
    <t>Weekday Seasonal - Babe Zaharias Regular - PM</t>
  </si>
  <si>
    <t>Weekday Seasonal - Babe Zaharias Regular - Twilight</t>
  </si>
  <si>
    <t>N/A</t>
  </si>
  <si>
    <t>Current Charge/Fee 
(rate, percent, or dollar) (2017</t>
  </si>
  <si>
    <t>Old Charge/Fee 
(rate, percent, or dollar) (2017)</t>
  </si>
  <si>
    <t>EMS -  FY17-18</t>
  </si>
  <si>
    <t>Vehicle - FY17-18</t>
  </si>
  <si>
    <t>2017-134</t>
  </si>
  <si>
    <t>Yes,
FY 18-19 - $1,048,492
FY 19-20 - $1,099,432
FY 20-21 - $1,152,870
FY 21-22 - $1,209,816
FY22 - $622,338</t>
  </si>
  <si>
    <t>Yes,
FY 18-19 - $40,600
FY 19-20 - $81,200
FY 20-21 - $81,200
FY 21-22 - $81,200
FY22 - $40,600</t>
  </si>
  <si>
    <t>Pebble Creek Agreement with Hillsborough County</t>
  </si>
  <si>
    <t>Fire Rescue Services</t>
  </si>
  <si>
    <t>$217,928.87 adjusted each succeeding year by the proceeding year's  Consumer Price Index (CPI)</t>
  </si>
  <si>
    <t>$168,046.55 adjusted each succeeding year by the proceeding year's  Consumer Price Index (CPI)</t>
  </si>
  <si>
    <t>2013-438</t>
  </si>
  <si>
    <t>Section 932.705(1)(b)1., F.S.</t>
  </si>
  <si>
    <t>Funds are confiscated by local agencies, funds are held in State LETF until criminal proceedings or forfeiture proceedings are complete. When those funds are forfeited, the transfer of funds to TPD for their participation on the case.</t>
  </si>
  <si>
    <t>Funds are confiscated by agencies with the Justice Department. When those funds are forfeited, the agencies will transfer funds to TPD for their participation on the case..</t>
  </si>
  <si>
    <t>Funds are confiscated by agencies with the Treasury Department. When those funds are forfeited, the agencies will transfer funds to TPD for their participation on the case.</t>
  </si>
  <si>
    <t>LETF - Federal Forfeiture - Justice Department</t>
  </si>
  <si>
    <t>LETF - Federal Forfeiture - Treasury</t>
  </si>
  <si>
    <t>LETF - State Forefeiture</t>
  </si>
  <si>
    <t>Section 932.705(1)(a), F.S.</t>
  </si>
  <si>
    <t>MacDill Air Force Base Contract - From March 2017 to August 2022</t>
  </si>
  <si>
    <t>Set by Hillsborough PTC</t>
  </si>
  <si>
    <t>Fee For Services</t>
  </si>
  <si>
    <t>Approx. $8k-$10k/month. Last payment Nov, 2015. Retropay Dec, 2015 through Jan, 2017 est at $140,000</t>
  </si>
  <si>
    <t>Public Emergency Medical Transportation (PEMT)</t>
  </si>
  <si>
    <t>Approx. $200,000 for Oct and Nov 2015 transport data once State certifies City and allows particpation in program. Approx. $900,000 if State allows participation for full nine month report period.</t>
  </si>
  <si>
    <t>Managed Care Providers (MCO)</t>
  </si>
  <si>
    <t>Approximately $1,000,000 annually.</t>
  </si>
  <si>
    <t xml:space="preserve">Fire </t>
  </si>
  <si>
    <t>Neighborhood Services</t>
  </si>
  <si>
    <t>Construction Service Center</t>
  </si>
  <si>
    <t>Police</t>
  </si>
  <si>
    <t>Revenue and Finance</t>
  </si>
  <si>
    <t xml:space="preserve">Tier  </t>
  </si>
  <si>
    <t>Next 8 ccf per month, per ccf</t>
  </si>
  <si>
    <t>Next 13 ccf per month, per ccf</t>
  </si>
  <si>
    <t>Next 20 ccf per month, per ccf</t>
  </si>
  <si>
    <t>In excess of 46 ccf per month, per ccf</t>
  </si>
  <si>
    <t>Water Meter Size inches</t>
  </si>
  <si>
    <t>5/8"</t>
  </si>
  <si>
    <t>1"</t>
  </si>
  <si>
    <t>1 1/2"</t>
  </si>
  <si>
    <t>2"</t>
  </si>
  <si>
    <t>3"</t>
  </si>
  <si>
    <t>4"</t>
  </si>
  <si>
    <t>6"</t>
  </si>
  <si>
    <t>8"</t>
  </si>
  <si>
    <t>10"</t>
  </si>
  <si>
    <t>Sewer District</t>
  </si>
  <si>
    <t>Interbay</t>
  </si>
  <si>
    <t>West River</t>
  </si>
  <si>
    <t>Causeway</t>
  </si>
  <si>
    <t>Southeast</t>
  </si>
  <si>
    <t>Main Outlet</t>
  </si>
  <si>
    <t>Downtown</t>
  </si>
  <si>
    <t>Central</t>
  </si>
  <si>
    <t>Application for Sanitary Sewer Services Fees</t>
  </si>
  <si>
    <t>Service Type</t>
  </si>
  <si>
    <t>Fee</t>
  </si>
  <si>
    <t>Multi-Family Residence, Commercial Industrial, Ect.</t>
  </si>
  <si>
    <t>Sanitary Sewer Service Utility (Account) Deposits</t>
  </si>
  <si>
    <t>Meter Size</t>
  </si>
  <si>
    <t>Deposit Amount</t>
  </si>
  <si>
    <t>3/4"</t>
  </si>
  <si>
    <t xml:space="preserve"> Franchise Fee </t>
  </si>
  <si>
    <t xml:space="preserve"> UTAX </t>
  </si>
  <si>
    <t>Customer Charge</t>
  </si>
  <si>
    <t>Yes</t>
  </si>
  <si>
    <t>Non Fuel Charge</t>
  </si>
  <si>
    <t>Fuel Rate</t>
  </si>
  <si>
    <t>Yes - Different</t>
  </si>
  <si>
    <t>Subtotal - Electric Service Cost</t>
  </si>
  <si>
    <t>$</t>
  </si>
  <si>
    <t>Gross Receipts Tax Revenue</t>
  </si>
  <si>
    <t>Franchise Fee Revenue</t>
  </si>
  <si>
    <t>Subtotal Recoverable Tax &amp; Fee</t>
  </si>
  <si>
    <t>Total</t>
  </si>
  <si>
    <t>2014-650</t>
  </si>
  <si>
    <t>Effective Date 
of Latest Increase</t>
  </si>
  <si>
    <t>The vision of Human Resources is to partner with employees and departments to ensure the department relationship supports the administration's goals and objectives. Human Resources' mission is to develop, communicate, and administer policies and procedures that ensure the City's workforce is comprised of the highest quality employees. The costs recorded for these functions have been included in this schedule and are allocated as follows:
- Human Resources: allocated city-wide based on the number of employees per Fund/Center;
- Human Resources Fire (219300): allocated directly to Fire;
- Human Resources General Employee (219400): allocated based on the number of employees per Fund/Center
(excluding Fire and Police).
- Human Resources Mail Room (219500): allocated based on the number of employees by Fund/Center; and
- Human Resources Police (219600): allocated directly to Police.</t>
  </si>
  <si>
    <t>The Mayor's Office provides services required of the executive branch of City government including administrative functions and public relations. The Office is responsible for providing direction to department heads, administering ordinances and resolutions of City Council, meeting the public and providing information on matters of community concern. The Mayor, as Chief Executive Officer, provides guidance and executive approval of the annual budget and long range planning for the City. The costs associated with the operation of the Mayor’s Office are allocated based upon the number of employees citywide by Fund/Center.</t>
  </si>
  <si>
    <t>The non-departmental budget contains funds for a variety of programs that are not related to traditional department functions. This includes funds budgeted for outside agencies that provide service to the community for special operations or services provided by City departments. For cost allocation purposes, the costs recorded for Memberships have been allocated city-wide using the number of employees identified to each Fund/Center, and the costs identified to Accounting &amp; Auditing have been allocated city-wide based on the number of accounting transactions recorded for each Fund/Center. Other costs have not been included or allocated within this cost allocation plan.</t>
  </si>
  <si>
    <t>The Technology and Innovation (T&amp;I) Department provides technology consulting and support services to all city departments. T&amp;I is also responsible for maintaining the city's complex infrastructure of networks, data, applications, desktops, and mobile devices. The Department is comprised of the following divisions:
- Business Applications
- Infrastructure Services
- Information Assurance Office
- Enterprise Change Management
- Geographic Information Systems
- Web Services
For cost allocation purposes, the costs have been functionalized and allocated as follows:
- Technology and Innovation: these costs have been allocated city-wide based on the number of computers
supported by Fund/Center.
- Business Applications (242600): these costs have been allocated using the number of support center tickets
administered by Fund/Center during the fiscal year.
- Electronics (242900): this function has been allocated using the radio work order costs by benefiting Fund/Center.
- Direct Costs: this cost pool includes costs incurred on behalf or directly benefiting specific departments and has been allocated directly to the benefiting Fund/Center.</t>
  </si>
  <si>
    <t>The Purchasing Department, as provided for in the City Charter, is responsible for all aspects of the City's centralized procurement process. Its objective is to acquire needed goods and services as efficiently and as inexpensively as possible, while assuring fair and equal opportunity to all qualified vendors. The Purchasing Department's primary function is to assist other City Departments in their procurement efforts, securing materials and services which meet necessary standards. Concurrently, the Purchasing Department monitors all procurement to ascertain compliance with applicable laws. Department personnel prepare the City's procurement program; establish standards for quality assurance; purchase products and services; and administer contracts. Staff prepares specifications and schedule purchases; develop advantageous contractual terms; solicit and evaluate bids; award and administer contracts; place legal advertisements; prepare contract documents; maintain procurement records for all City departments; and formulate policy for the disposition of excess and/or obsolete material. Additionally, the department performs specialized specification writing functions for acquisition of all automotive vehicles, heavy equipment and related service contracts. The Inventory and Stores Section provides the materials necessary to support City operations in an efficient manner utilizing mechanisms to guide, control, and account for its inventories. The costs of Purchasing have been allocated city-wide based on the number of purchase orders processed by benefiting Fund/Center. The costs of Inventory have been allocated using the Inventory Issues by Fund/Center.</t>
  </si>
  <si>
    <t>The Department of Revenue and Finance ensures the financial stability of the City by managing all financial functions in an efficient, cost-effective and responsive manner. The Director oversees long range strategic financial planning and provides City departments and the public with timely and accurate financial information, while assuring clarity and accountability. To accomplish this, the primary functions of budgeting, grants management, accounting, investment, debt management, utility accounting and pension administration are divided among the Director and two divisions - Accounting and the Budget Office. Another function that falls under Revenue and Finance is administration of certain locally assessed taxes and fees, such as municipal public services tax and franchise fees. The Accounting Division of the Department of Revenue and Finance administers the general ledger; processes payroll records; maintains accounts receivable and payable; controls reimbursements and interdepartmental billings; and is responsible for investing City funds as well as negotiating bond issues. Additionally its personnel are responsible for balancing utility accounts; providing property control and central cashiering services; producing financial reports; and administering the City's pension fund. The Budget Division of the Revenue and Finance Department prepares revenue and expenditures projections, budget instructions and target budgets. The division controls expenditures within approved appropriations, prepares budget resolutions, adjustments, budget-related briefings and summaries, and administers the Community Development Block Grant program. For cost allocation purposes, the costs associated with Accounting have been allocated city-wide based on the number of accounting transactions processed by each benefiting Fund/Center. The costs of the Budget Division have been allocated city-wide to all Funds/Centers using the number of budget transactions.</t>
  </si>
  <si>
    <t>The Internal Audit Department provides an independent assessment function within the City of Tampa that assists the management team. The Internal Audit Department conducts performance and compliance audits in order to provide accountability to the public and promote the efficient and effective use of city resources and operations. Reporting directly to the Mayor, the Internal Audit Department performs value-added, risk-based audits, designed to independently review, test, and evaluate the City's operations. Internal audits involve a systematic review of an area's activities and the development of objectives to evaluate performance and identify opportunities for improvements in their effectiveness and efficiency. Audits are conducted in accordance with generally accepted government auditing standards. Those standards require that audits be planned and performed to ensure a reasonable basis for judgments and conclusions regarding the organization, program, activity, or function under audit. An audit also includes assessments of applicable internal controls and compliance with requirements of laws and regulations when appropriate to satisfy the audit objectives. The costs of Internal Audit have been allocated based on the number of direct audit hours identified to benefiting Funds/Centers during the fiscal year.</t>
  </si>
  <si>
    <t xml:space="preserve">The County has imposed the Ninth Cent Local Option Fuel Tax against motor fuel sold within the County pursuant to Ordinance No. 11-9 enacted by the County on June 17, 2011.  Counties are not required to, but may share the revenue received from the Ninth Cent Local Option Fuel Tax with municipalities.  The distribution among the County and the municipalities within the County is determined pursuant to an Interlocal Agreement dated August 25, 2011 (the "Ninth Cent Interlocal Agreement").  The Ninth Cent Interlocal Agreement provides that the County shall retain the first eight percent (8%) of the Ninth Cent Fuel Tax proceeds.  The remaining proceeds are distributed to the municipalities and the unincorporated Hillsborough County according to its population and determined by the University of Florida's Bureau of Economic Research.  The formula for distribution of the Ninth Cent Fuel Tax is adjusted annually on October 1 using the most current available population figures.  </t>
  </si>
  <si>
    <r>
      <rPr>
        <b/>
        <sz val="11"/>
        <color theme="1"/>
        <rFont val="Calibri"/>
        <family val="2"/>
        <scheme val="minor"/>
      </rPr>
      <t>Source:</t>
    </r>
    <r>
      <rPr>
        <sz val="11"/>
        <color theme="1"/>
        <rFont val="Calibri"/>
        <family val="2"/>
        <scheme val="minor"/>
      </rPr>
      <t xml:space="preserve"> The Community Investment Taxes are a 0.5% sales tax on every dollar spent on eligible transactions throughout Hillsborough County. Revenues are based on eligible taxable sales within Hillsborough County and distributed in accordance with the governing interlocal agreement. Through the agreement, the City of Tampa receives approximately 22% of revenue remaining from the CIT fund after revenue has been distributed to various other projects.</t>
    </r>
  </si>
  <si>
    <t>The Six Cent Local Option Gas Tax may be levied by an ordinance adopted by a majority vote of the governing body or upon approval by referendum and is distributed according to distribution factors provided by interlocal agreement.  Pursuant to Ordinance Nos. 86-22 and 13-12, enacted on August 14, 1986 and May 1, 2013, respectively, the County has imposed the Six Cent Local Option Gas Tax in the County.</t>
  </si>
  <si>
    <t>The distribution among the County and the municipalities within the County is determined pursuant to an Interlocal Agreement dated March 31, 2013 (the "Six Cent Interlocal Agreement").  Pursuant to the Six Cent Interlocal Agreement, the distribution to the City is based on the population of the respective municipalities and the unincorporated area of Hillsborough County with the distribution being adjusted annually each September 1, based on the latest population figures as compiled by the University of Florida's Bureau of Economic and Business Research.</t>
  </si>
  <si>
    <t>Property Taxes - Florida Constitution and Florida Statutes, Title XIV, Chapters 192-197 and 200, Florida Statutes</t>
  </si>
  <si>
    <t>Capacity Fees</t>
  </si>
  <si>
    <t>Capacity fees are assessed on a one time basis when a customer desires to connect to the Sanitary Sewers system. These fees pay for capital improvements associated with the Wastewater Treatment Plant and large pipelines. Capacity fees areas follows: The City's wastewater capacity fee is determined by the size and numbers of water meters providing domestic water supply (excluding irrigation and fire flow meters). SCHEDULE "A" - For premises which received initial C/O after September 30, 1987, or for premises which replace a meter with a larger meter, the capacity fee is based on a corresponding fee schedule.</t>
  </si>
  <si>
    <t>Firearms Training Facility
*Schedule I = local &amp; partner agencies
*Schedule II = all other LE agencies
*Schedule III = private contractors to teach LEO only course                                                     *4 hour minimum*</t>
  </si>
  <si>
    <t>FY2012
(April 2012)</t>
  </si>
  <si>
    <t>FY2012
(Oct 2011)</t>
  </si>
  <si>
    <t>Softball/Baseball/Football/Soccer/
Lacrosse Fields</t>
  </si>
  <si>
    <t>Softball/Baseball/Football/Soccer/
Lacrosse Practice Fields</t>
  </si>
  <si>
    <t>Tennis/Racquetball/Handball/
Basketball/Volleyball</t>
  </si>
  <si>
    <t>By resolution</t>
  </si>
  <si>
    <t>Automatic annual increase</t>
  </si>
  <si>
    <t>Annual increase</t>
  </si>
  <si>
    <t>Annual increase decided by Fire Chief</t>
  </si>
  <si>
    <t>No increase since resolution</t>
  </si>
  <si>
    <t>Parks and Recreation</t>
  </si>
  <si>
    <t>2015-674</t>
  </si>
  <si>
    <t>Temporary Certificate of Occupancy (Residential)</t>
  </si>
  <si>
    <r>
      <t>Aluminum Screen Room/Pool Cage</t>
    </r>
    <r>
      <rPr>
        <sz val="14"/>
        <rFont val="Calibri"/>
        <family val="2"/>
        <scheme val="minor"/>
      </rPr>
      <t>/Porch</t>
    </r>
    <r>
      <rPr>
        <sz val="14"/>
        <color rgb="FFFF0000"/>
        <rFont val="Calibri"/>
        <family val="2"/>
        <scheme val="minor"/>
      </rPr>
      <t xml:space="preserve"> </t>
    </r>
    <r>
      <rPr>
        <sz val="14"/>
        <color theme="1"/>
        <rFont val="Calibri"/>
        <family val="2"/>
        <scheme val="minor"/>
      </rPr>
      <t>(Residential)</t>
    </r>
  </si>
  <si>
    <t>Aluminum Sun Room or Carport/Residential Addition &lt; 500 SF (Commercial)</t>
  </si>
  <si>
    <t>Aluminum Sun Room or Carport/Residential Addition &lt; 500 SF (Residential)</t>
  </si>
  <si>
    <t>During Non-Events per hour</t>
  </si>
  <si>
    <t>Joe Abraham Fitness Center (Monthly)</t>
  </si>
  <si>
    <t>Joe Abraham Fitness Center (Annual)</t>
  </si>
  <si>
    <t>Sandra Freedman Tennis Complex - Annual (Adult)</t>
  </si>
  <si>
    <t>Sandra Freedman Tennis Complex - Annual (Family)</t>
  </si>
  <si>
    <t>Sandra Freedman Tennis Complex - Annual (Senior/Youth)</t>
  </si>
  <si>
    <t>Unconventional Handling Charges</t>
  </si>
  <si>
    <r>
      <rPr>
        <b/>
        <sz val="11"/>
        <color rgb="FF000000"/>
        <rFont val="Calibri"/>
        <family val="2"/>
        <scheme val="minor"/>
      </rPr>
      <t>Source</t>
    </r>
    <r>
      <rPr>
        <sz val="11"/>
        <color rgb="FF000000"/>
        <rFont val="Calibri"/>
        <family val="2"/>
        <scheme val="minor"/>
      </rPr>
      <t>:  The county may impose a tax of one cent per net gallon of motor fuel sold within such county's jurisdiction.  The tax may be levied by either an extraordinary vote of the membership of a county's governing body or pursuant to voter approval in a county-wide election.  In addition, a tax of one cent per gallon is required to be levied in each county on every net gallon of diesel fuel sold within the county regardless of whether such county is levying the tax on motor fuel.  These taxes are collectively referred to as the "Ninth Cent Local Option Fuel Tax."</t>
    </r>
  </si>
  <si>
    <r>
      <rPr>
        <b/>
        <sz val="11"/>
        <color rgb="FF000000"/>
        <rFont val="Calibri"/>
        <family val="2"/>
        <scheme val="minor"/>
      </rPr>
      <t>Uses and restrictions</t>
    </r>
    <r>
      <rPr>
        <sz val="11"/>
        <color rgb="FF000000"/>
        <rFont val="Calibri"/>
        <family val="2"/>
        <scheme val="minor"/>
      </rPr>
      <t>: The Ninth Cent Local Option Gas Tax revenues may only be used for transportation related items (i.e. road construction/repairs, bridge maintenance, traffic signs, and right-of-way maintenance).</t>
    </r>
  </si>
  <si>
    <r>
      <rPr>
        <b/>
        <sz val="11"/>
        <color rgb="FF000000"/>
        <rFont val="Calibri"/>
        <family val="2"/>
        <scheme val="minor"/>
      </rPr>
      <t>Uses and restrictions</t>
    </r>
    <r>
      <rPr>
        <sz val="11"/>
        <color rgb="FF000000"/>
        <rFont val="Calibri"/>
        <family val="2"/>
        <scheme val="minor"/>
      </rPr>
      <t>: Revenues are available for any general governmental purpose.</t>
    </r>
  </si>
  <si>
    <t>Public Records Fees</t>
  </si>
  <si>
    <t>Hourly wage of lowest paid person capable 
of completing the work, excluding benefits</t>
  </si>
  <si>
    <t>Oversized documents- copy charge</t>
  </si>
  <si>
    <t>Copy Charges (for all copies, public records and not)</t>
  </si>
  <si>
    <t>Special Event Fees (Attendance Based)</t>
  </si>
  <si>
    <t>Misc. Special Event Fees</t>
  </si>
  <si>
    <t>Open Swim &amp; Non-Lap Swim Pass</t>
  </si>
  <si>
    <t>Monthly Slips (Per Boat Foot)</t>
  </si>
  <si>
    <t>Overnight Transient Fees (Per Boat Foot)</t>
  </si>
  <si>
    <t>Short-Term Transient Fees</t>
  </si>
  <si>
    <t>Monument/Marker Replacement</t>
  </si>
  <si>
    <t>Application- Zoning</t>
  </si>
  <si>
    <t>Application- Variance</t>
  </si>
  <si>
    <t>Application- Special Use</t>
  </si>
  <si>
    <t>Vendors</t>
  </si>
  <si>
    <t>Petitions for Review ("Appeals")</t>
  </si>
  <si>
    <t>Misc Zoning Activities</t>
  </si>
  <si>
    <t>Subdivision Activities</t>
  </si>
  <si>
    <t>Right-of-Way Activities</t>
  </si>
  <si>
    <t>Development of Regional Impact Activities</t>
  </si>
  <si>
    <t>Miscellaneous Agreements</t>
  </si>
  <si>
    <t>Architectural Review Commission &amp; Barrio Latino Commission</t>
  </si>
  <si>
    <t>Certificate of Appropriateness</t>
  </si>
  <si>
    <t>Variance</t>
  </si>
  <si>
    <t>Administrative Appeal</t>
  </si>
  <si>
    <t>Tax Exempt Application</t>
  </si>
  <si>
    <t>Balconies over Right of Way (BLC)</t>
  </si>
  <si>
    <t>Encroachment Signs (BLC)</t>
  </si>
  <si>
    <t>Exterior Painting (BLC)</t>
  </si>
  <si>
    <t>New Construction or Addition &gt;40% - Residential</t>
  </si>
  <si>
    <t>$250 + $0.01/sq.ft</t>
  </si>
  <si>
    <t>$250 +$0.02/sq.ft</t>
  </si>
  <si>
    <t>New Construction or Addition &gt;40% - Commercial</t>
  </si>
  <si>
    <t>2000-0378</t>
  </si>
  <si>
    <t>2000-0379</t>
  </si>
  <si>
    <t>Demolition of Contributing Structure - Residential</t>
  </si>
  <si>
    <t>Demolition of Contributing Structure - Commercial</t>
  </si>
  <si>
    <t>$750 +$0.02/sq.ft</t>
  </si>
  <si>
    <t>Historic Preservation Commission</t>
  </si>
  <si>
    <t>Initial Determination of Historic Significance - Residential</t>
  </si>
  <si>
    <t>Initial Determination of Historic Significance - Commercial</t>
  </si>
  <si>
    <t>Historic Designation National and Local</t>
  </si>
  <si>
    <t>Staff Activities</t>
  </si>
  <si>
    <t>Continuance Request</t>
  </si>
  <si>
    <t>Extension of Time Requests</t>
  </si>
  <si>
    <t>Revisions of Previous Approvals</t>
  </si>
  <si>
    <t>Determination Letter</t>
  </si>
  <si>
    <t>Staff Approval - Residential</t>
  </si>
  <si>
    <t>Staff Approval - Commercial</t>
  </si>
  <si>
    <t>Sidewalk Closure</t>
  </si>
  <si>
    <t>Residential Driveway</t>
  </si>
  <si>
    <t>Commercial Driveway</t>
  </si>
  <si>
    <t>Transportation and Right-of-Way (ROW) Permits</t>
  </si>
  <si>
    <t>Maintenance in City ROW</t>
  </si>
  <si>
    <t>Permanent Structures in ROW - (1-3)</t>
  </si>
  <si>
    <t>Permanent Structures in ROW - (&gt;4)</t>
  </si>
  <si>
    <t>No roadway crossings (&lt;10 inches)</t>
  </si>
  <si>
    <t>No roadway crossings (&gt;10 inches)</t>
  </si>
  <si>
    <t>Open trench roadway encroachment</t>
  </si>
  <si>
    <t>Trench less roadway (&lt;2 inches)</t>
  </si>
  <si>
    <t>Trench less roadway (&gt;2 inches)</t>
  </si>
  <si>
    <t>Supplemental Large Facility Project</t>
  </si>
  <si>
    <t>Lane Closure (Not arterial or collector)</t>
  </si>
  <si>
    <t>Lane Closure (Arterial or collector)</t>
  </si>
  <si>
    <t>Sidewalk Café</t>
  </si>
  <si>
    <t>Queuing Lines</t>
  </si>
  <si>
    <t>House Moves (City to City)</t>
  </si>
  <si>
    <t>House Moves (City to County)</t>
  </si>
  <si>
    <t>Non Motorized Vehicles (First)</t>
  </si>
  <si>
    <t>Non Motorized Vehicles (Additional)</t>
  </si>
  <si>
    <t>Benches (New)</t>
  </si>
  <si>
    <t>Benches (Annual Renewal)</t>
  </si>
  <si>
    <t>Banners</t>
  </si>
  <si>
    <t>Temporary Structure in ROW</t>
  </si>
  <si>
    <t>Permit Extension</t>
  </si>
  <si>
    <t>$150.00/lane</t>
  </si>
  <si>
    <t>$5/banner</t>
  </si>
  <si>
    <t>Tire Disposal Rates at McKay Bay</t>
  </si>
  <si>
    <t>FY2018
(June 2018)</t>
  </si>
  <si>
    <t>FY2018
(October 2018)</t>
  </si>
  <si>
    <t>Solid Waste Resolution 2018-432</t>
  </si>
  <si>
    <t>Tires w/ Rims (&lt;18 inches)</t>
  </si>
  <si>
    <t>Tires w/o Rims (&lt;18 inches)</t>
  </si>
  <si>
    <t>Oversized Tires (&gt;18 inches)</t>
  </si>
  <si>
    <t>Streetlights</t>
  </si>
  <si>
    <t>Travel Time Detection</t>
  </si>
  <si>
    <t>SPACE RENTAL RATES</t>
  </si>
  <si>
    <t>FY2023</t>
  </si>
  <si>
    <t>FY2024</t>
  </si>
  <si>
    <t>FY2025</t>
  </si>
  <si>
    <t>FY2026</t>
  </si>
  <si>
    <t>FY2027</t>
  </si>
  <si>
    <t>FY2028</t>
  </si>
  <si>
    <t>FY2029</t>
  </si>
  <si>
    <t xml:space="preserve">East, Central &amp; West Halls </t>
  </si>
  <si>
    <t>East and Central Halls</t>
  </si>
  <si>
    <t xml:space="preserve">East Hall </t>
  </si>
  <si>
    <t xml:space="preserve">West and Central Halls </t>
  </si>
  <si>
    <t xml:space="preserve">West Hall </t>
  </si>
  <si>
    <t xml:space="preserve">Central Hall </t>
  </si>
  <si>
    <t>Pre-Function BR A-B OR C-D</t>
  </si>
  <si>
    <t>Pre-Function BR A-C OR B-D</t>
  </si>
  <si>
    <t>Pre-Function BR A-D; Rotunda</t>
  </si>
  <si>
    <t>MOVE-IN/OUT RATES</t>
  </si>
  <si>
    <t>FOOD &amp; BEVERAGE MINIMUM</t>
  </si>
  <si>
    <t>Complete Building Plan</t>
  </si>
  <si>
    <t>Complete Building Plan Review Only</t>
  </si>
  <si>
    <t>Complete Building Inspections Only</t>
  </si>
  <si>
    <t>New Construction - Shell Fees (80%)</t>
  </si>
  <si>
    <t>Additions (115%)</t>
  </si>
  <si>
    <t>Construction Type</t>
  </si>
  <si>
    <t>IA, IB</t>
  </si>
  <si>
    <t>IIA, IIB, IIIA, IIIB, IV</t>
  </si>
  <si>
    <t>VA, VB</t>
  </si>
  <si>
    <t>IBC Class</t>
  </si>
  <si>
    <t>IBC Occupancy Type</t>
  </si>
  <si>
    <t>Project Size Threshold</t>
  </si>
  <si>
    <t>Base Cost @ Threshold Size</t>
  </si>
  <si>
    <t>Cost for Each Additional 100 sf *</t>
  </si>
  <si>
    <t>A-1</t>
  </si>
  <si>
    <t>Assembly—Fixed Seating</t>
  </si>
  <si>
    <t>Theater, Concert Hall</t>
  </si>
  <si>
    <t>A-2</t>
  </si>
  <si>
    <t>Assembly—Food &amp; Drink</t>
  </si>
  <si>
    <t>Restaurant, Night Club, Bar</t>
  </si>
  <si>
    <t>A-3</t>
  </si>
  <si>
    <t>Assembly—Worship, Amusement</t>
  </si>
  <si>
    <t>Arcade, Church, Community Hall</t>
  </si>
  <si>
    <t>A-4</t>
  </si>
  <si>
    <t>Assembly—Indoor Sport Viewing</t>
  </si>
  <si>
    <t>Arena, Skating Rink, Tennis Court</t>
  </si>
  <si>
    <t>A-5</t>
  </si>
  <si>
    <t>Assembly—Outdoor Activities</t>
  </si>
  <si>
    <t>Amusement Park, Bleacher, Stadium</t>
  </si>
  <si>
    <t>B-1</t>
  </si>
  <si>
    <t>Business—Animal Hospital</t>
  </si>
  <si>
    <t>B-2</t>
  </si>
  <si>
    <t>Business—Bank</t>
  </si>
  <si>
    <t>B-3</t>
  </si>
  <si>
    <t>Business—Barber Shop/Beauty Shop</t>
  </si>
  <si>
    <t>B-4</t>
  </si>
  <si>
    <t>Business—Car Wash</t>
  </si>
  <si>
    <t>B-5</t>
  </si>
  <si>
    <t>Business—Clinic, Outpatient</t>
  </si>
  <si>
    <t>B-6</t>
  </si>
  <si>
    <t>Business—Dry Cleaning</t>
  </si>
  <si>
    <t>B-7</t>
  </si>
  <si>
    <t>Business—Laboratory</t>
  </si>
  <si>
    <t>B-8</t>
  </si>
  <si>
    <t>Business—Motor Vehicle Showroom</t>
  </si>
  <si>
    <t>B-9</t>
  </si>
  <si>
    <t>Business—Professional Office</t>
  </si>
  <si>
    <t>B-10</t>
  </si>
  <si>
    <t>Business—High Rise Office</t>
  </si>
  <si>
    <t>E-1</t>
  </si>
  <si>
    <t>Educational—Group Occupancy</t>
  </si>
  <si>
    <t>6+ persons, up to the 12th Grade</t>
  </si>
  <si>
    <t>E-2</t>
  </si>
  <si>
    <t>Educational—Day Care</t>
  </si>
  <si>
    <t>5+ children, older than 2 1/2 yrs</t>
  </si>
  <si>
    <t>F-1</t>
  </si>
  <si>
    <t>Factory Industrial—Moderate Hazard</t>
  </si>
  <si>
    <t>F-2</t>
  </si>
  <si>
    <t>Factory Industrial—Low Hazard</t>
  </si>
  <si>
    <t>H-1</t>
  </si>
  <si>
    <t>High Hazard Group H-1</t>
  </si>
  <si>
    <t>Pose a detonation hazard</t>
  </si>
  <si>
    <t>H-2</t>
  </si>
  <si>
    <t>High Hazard Group H-2</t>
  </si>
  <si>
    <t>Pose a deflagration hazard</t>
  </si>
  <si>
    <t>H-3</t>
  </si>
  <si>
    <t>High Hazard Group H-3</t>
  </si>
  <si>
    <t>Readily support combustion</t>
  </si>
  <si>
    <t>H-4</t>
  </si>
  <si>
    <t>High Hazard Group H-4</t>
  </si>
  <si>
    <t>Pose health hazards</t>
  </si>
  <si>
    <t>H-5</t>
  </si>
  <si>
    <t>High Hazard Group H-5</t>
  </si>
  <si>
    <t>Semiconductor Fabrication, R&amp;D</t>
  </si>
  <si>
    <t>I-1</t>
  </si>
  <si>
    <t>Institutional—17+ persons, ambulatory</t>
  </si>
  <si>
    <t>I-2</t>
  </si>
  <si>
    <t>Institutional—6+ persons, non-ambulatory</t>
  </si>
  <si>
    <t>I-3</t>
  </si>
  <si>
    <t>Institutional—6+ persons, restrained</t>
  </si>
  <si>
    <t>I-4</t>
  </si>
  <si>
    <t>Institutional—6+ persons, day care</t>
  </si>
  <si>
    <t>M-1</t>
  </si>
  <si>
    <t>Mercantile—Department &amp; Drug Store</t>
  </si>
  <si>
    <t>M-2</t>
  </si>
  <si>
    <t>Mercantile—Market</t>
  </si>
  <si>
    <t>M-3</t>
  </si>
  <si>
    <t>Mercantile—Motor fuel-dispensing</t>
  </si>
  <si>
    <t>M-4</t>
  </si>
  <si>
    <t>Mercantile—Retail or wholesale store</t>
  </si>
  <si>
    <t>R-1</t>
  </si>
  <si>
    <t>Residential—Transient</t>
  </si>
  <si>
    <t>Boarding Houses, Hotels, Motels</t>
  </si>
  <si>
    <t>R-2</t>
  </si>
  <si>
    <t>Residential—Permanent, 3+ Dwellings</t>
  </si>
  <si>
    <t>Apartment, Dormitory, Timeshare</t>
  </si>
  <si>
    <t>R-3A</t>
  </si>
  <si>
    <t>Dwellings—Custom Homes</t>
  </si>
  <si>
    <t>R-3B</t>
  </si>
  <si>
    <t>Dwellings—Models, First Master Plan</t>
  </si>
  <si>
    <t>R-3C</t>
  </si>
  <si>
    <t>Dwellings—Production Phase</t>
  </si>
  <si>
    <t>of Master Plan (repeats)</t>
  </si>
  <si>
    <t>R-3D</t>
  </si>
  <si>
    <t xml:space="preserve">Dwellings Accessory Structure - Shed, </t>
  </si>
  <si>
    <t>Deck, Gazebo, Pergola</t>
  </si>
  <si>
    <t>R-4</t>
  </si>
  <si>
    <t>Residential—Assisted Living (6-16 persons)</t>
  </si>
  <si>
    <t>S-1A</t>
  </si>
  <si>
    <t>Storage—Moderate Hazard</t>
  </si>
  <si>
    <t>S-1B</t>
  </si>
  <si>
    <t>Storage—Moderate Hazard, Repair Garage</t>
  </si>
  <si>
    <t>Motor Vehicles (not High Hazard)</t>
  </si>
  <si>
    <t>S-2A</t>
  </si>
  <si>
    <t>Storage—Low Hazard</t>
  </si>
  <si>
    <t>S-2B</t>
  </si>
  <si>
    <t>Storage—Low Hazard, Aircraft Hangar</t>
  </si>
  <si>
    <t>S-2C</t>
  </si>
  <si>
    <t>Storage—Low Hazard, Parking Garages</t>
  </si>
  <si>
    <t>Open or Enclosed</t>
  </si>
  <si>
    <t>U-1</t>
  </si>
  <si>
    <t>Accessory—Agricultural Building / Barn</t>
  </si>
  <si>
    <t>U-2</t>
  </si>
  <si>
    <t>Accessory—Private Garage</t>
  </si>
  <si>
    <t>U-3</t>
  </si>
  <si>
    <t xml:space="preserve">Accessory—Antennae, Transmission </t>
  </si>
  <si>
    <t>Tower, Other</t>
  </si>
  <si>
    <t>New Phased Construction Fees (40%)
Tenant Improvements/Alterations Fees (40%)</t>
  </si>
  <si>
    <t>Permit Reissuance Within Same Code Cycle - Residential</t>
  </si>
  <si>
    <t>Permit Reissuance Within Same Code Cycle - Commercial</t>
  </si>
  <si>
    <t>Permit Transfer - Residential</t>
  </si>
  <si>
    <t>Permit Transfer - Commercial</t>
  </si>
  <si>
    <t>20% of Permit Fee, with a minimum of $120</t>
  </si>
  <si>
    <t>Permit Extension - Residential</t>
  </si>
  <si>
    <t>Permit Extension - Commercial</t>
  </si>
  <si>
    <t>Permit Application Extension - Residential</t>
  </si>
  <si>
    <t>Permit Application Extension - Commercial</t>
  </si>
  <si>
    <t>Plan Revision</t>
  </si>
  <si>
    <t>10% of Permit Fee, with a minimum of $120</t>
  </si>
  <si>
    <t>Expedited Plan Review</t>
  </si>
  <si>
    <t>Double Plan Review Fee</t>
  </si>
  <si>
    <t>General</t>
  </si>
  <si>
    <t>Grand Tree Evaluation</t>
  </si>
  <si>
    <t>Code Interpretation Request to Building Official</t>
  </si>
  <si>
    <t>Appeal Request to Building Official</t>
  </si>
  <si>
    <t>AMMR Determination</t>
  </si>
  <si>
    <t>Partial Certificate of Occupancy</t>
  </si>
  <si>
    <t>Miscellaneous Project (Residential)</t>
  </si>
  <si>
    <t>Miscellaneous Project (Commercial)</t>
  </si>
  <si>
    <t>Accessory Structure (Residential)</t>
  </si>
  <si>
    <t>Accessory Structure (Commercial)</t>
  </si>
  <si>
    <t>Exterior Door/Window/Garage Door Replacement - Different Size (Res.)</t>
  </si>
  <si>
    <t>Exterior Door/Window/Garage Door Replacement - Different Size (Com.)</t>
  </si>
  <si>
    <t>Canopy (Residential)</t>
  </si>
  <si>
    <t>Canopy (Commercial)</t>
  </si>
  <si>
    <t>Foundation Stabilization</t>
  </si>
  <si>
    <t>Photovoltaic Panel</t>
  </si>
  <si>
    <t>Fire Alarms</t>
  </si>
  <si>
    <t>Commercial Service Upgrade</t>
  </si>
  <si>
    <t>Residential Service Upgrade</t>
  </si>
  <si>
    <t>Construction Trailer Plan Review</t>
  </si>
  <si>
    <t>Construction Trailer Inspection Fee</t>
  </si>
  <si>
    <t>Grease/Oil Interceptor Plan Review</t>
  </si>
  <si>
    <t>Grease/Oil Interceptor Inspection Fee</t>
  </si>
  <si>
    <t>Scanning Fee (Commercial)</t>
  </si>
  <si>
    <t>Scanning Fee (Residential)</t>
  </si>
  <si>
    <t>Sewer Improvement Service Charges Resolution 2019-222</t>
  </si>
  <si>
    <t>Monthly Charges</t>
  </si>
  <si>
    <t>Advance Lump Sum Charge</t>
  </si>
  <si>
    <t>*Additional sewer improvement charges are levied based on the construction time period of each parcel of land. The fees can be $1 if built before 1954, $2 if built between 1954 and 1973, and $20.91 if built after 1982. There is a maximum amount of 240 monthly payments per parcel of land.</t>
  </si>
  <si>
    <t>*The chart above applies to monthly sewer improvement charges if the construction occurred between 1973 and 1982.</t>
  </si>
  <si>
    <t>2019-654</t>
  </si>
  <si>
    <t>Managed Care Option</t>
  </si>
  <si>
    <t>Residential Customer Class</t>
  </si>
  <si>
    <t>Apartment Customer Class</t>
  </si>
  <si>
    <t>Master Metered Single Family Sub-Division</t>
  </si>
  <si>
    <t>Next 9 ccf per month, per ccf</t>
  </si>
  <si>
    <t>Master Metered Mixed Use</t>
  </si>
  <si>
    <t>To Be Calculated</t>
  </si>
  <si>
    <t>All Other Customer Classes</t>
  </si>
  <si>
    <t>Charge for monthly consuption up to twice the threshold amount per ccf</t>
  </si>
  <si>
    <t>Charge for monthly consuption from twice the threshold up to three and one-half times the threshold amount per ccf</t>
  </si>
  <si>
    <t>Charge for monthly consuption over three and one-half times the threshold amount per ccf</t>
  </si>
  <si>
    <t>(1) ccf means one hundred cubic feet or 748 gallons</t>
  </si>
  <si>
    <r>
      <t>Charge for monthly consuption up to the threshold amount per ccf</t>
    </r>
    <r>
      <rPr>
        <vertAlign val="superscript"/>
        <sz val="11"/>
        <color theme="1"/>
        <rFont val="Calibri"/>
        <family val="2"/>
        <scheme val="minor"/>
      </rPr>
      <t>(1)</t>
    </r>
  </si>
  <si>
    <r>
      <t>First 2 ccf per month, per ccf</t>
    </r>
    <r>
      <rPr>
        <vertAlign val="superscript"/>
        <sz val="11"/>
        <color theme="1"/>
        <rFont val="Calibri"/>
        <family val="2"/>
        <scheme val="minor"/>
      </rPr>
      <t>(1)</t>
    </r>
    <r>
      <rPr>
        <sz val="11"/>
        <color theme="1"/>
        <rFont val="Calibri"/>
        <family val="2"/>
        <scheme val="minor"/>
      </rPr>
      <t>, per unit</t>
    </r>
  </si>
  <si>
    <t>Next 4 ccf per month, per ccf, per unit</t>
  </si>
  <si>
    <t>Next 6 ccf per month, per ccf, per unit</t>
  </si>
  <si>
    <t>In excess of 21 ccf per month, per ccf, per unit</t>
  </si>
  <si>
    <r>
      <t>First 5 ccf per month, per ccf</t>
    </r>
    <r>
      <rPr>
        <vertAlign val="superscript"/>
        <sz val="11"/>
        <color theme="1"/>
        <rFont val="Calibri"/>
        <family val="2"/>
        <scheme val="minor"/>
      </rPr>
      <t>(1)</t>
    </r>
    <r>
      <rPr>
        <sz val="11"/>
        <color theme="1"/>
        <rFont val="Calibri"/>
        <family val="2"/>
        <scheme val="minor"/>
      </rPr>
      <t>, per residence</t>
    </r>
  </si>
  <si>
    <t>Next 8 ccf per month, per ccf, per residence</t>
  </si>
  <si>
    <t>Next 13 ccf per month, per ccf, per residence</t>
  </si>
  <si>
    <t>Next 20 ccf per month, per ccf, per residence</t>
  </si>
  <si>
    <t>In excess of 46 ccf per month, per ccf, per residence</t>
  </si>
  <si>
    <r>
      <t>First 5 ccf per month, per ccf</t>
    </r>
    <r>
      <rPr>
        <vertAlign val="superscript"/>
        <sz val="11"/>
        <color theme="1"/>
        <rFont val="Calibri"/>
        <family val="2"/>
        <scheme val="minor"/>
      </rPr>
      <t>(1)</t>
    </r>
  </si>
  <si>
    <t>Current Charge/Fee (rate, percent, or dollar)</t>
  </si>
  <si>
    <t>City of Tampa Capital Projects</t>
  </si>
  <si>
    <t>1% (max $200,000) of construction costs for each City of Tampa capital project that qualifies as a municipal construction project as defined by the authorizing ordinance.  Said funds are budgeted for works of art within each specific capital project with any remaining balance at project completion transferred to the Public Art Program.</t>
  </si>
  <si>
    <t>Tampa City Code of Ordinances - Section 4</t>
  </si>
  <si>
    <t>Public Art in Private Development - Channel District</t>
  </si>
  <si>
    <t>0.75% (max $200,000) of total development cost.  Charged to private developers for new construction within the Channel District.  Proceeds to be used for public art located within the Channel District.</t>
  </si>
  <si>
    <t>Tampa City Code of Ordinances - Sec. 27-201</t>
  </si>
  <si>
    <t>Public Art in Private Development - Central Business District</t>
  </si>
  <si>
    <t>0.75% (max $200,000) of total development cost.  Charged to private developers for new construction within the Central Business District.  Proceeds to be used for public art located within the Central Business District.</t>
  </si>
  <si>
    <t>Tampa City Code of Ordinances - Sec. 27-181.4</t>
  </si>
  <si>
    <t xml:space="preserve">Three years' average loss * Percent of total budget </t>
  </si>
  <si>
    <t>No increase</t>
  </si>
  <si>
    <t xml:space="preserve"> $2,000.00
Minimum + $135/hr per Legal</t>
  </si>
  <si>
    <t>Schedule I: License Fee for Conventions, Conventions with Exhibits, General Meetings, Public Events, Trade Shows &amp; Other Events</t>
  </si>
  <si>
    <t>Schedule II: Food Event</t>
  </si>
  <si>
    <t>Notes:</t>
  </si>
  <si>
    <r>
      <rPr>
        <b/>
        <sz val="16"/>
        <color theme="1"/>
        <rFont val="Calibri"/>
        <family val="2"/>
        <scheme val="minor"/>
      </rPr>
      <t>Discounted &amp; Complimentary Space</t>
    </r>
    <r>
      <rPr>
        <sz val="16"/>
        <color theme="1"/>
        <rFont val="Calibri"/>
        <family val="2"/>
        <scheme val="minor"/>
      </rPr>
      <t xml:space="preserve"> - The Convention Center Director or Designee shall be authorized to request discounted rates and complimentary space when deemed appropriate to secure an event. The threshold and required information will be determined by the City of Tampa's Chief Financial Officer and the Administrator for Economic Opportunity.</t>
    </r>
  </si>
  <si>
    <r>
      <rPr>
        <b/>
        <sz val="16"/>
        <color theme="1"/>
        <rFont val="Calibri"/>
        <family val="2"/>
        <scheme val="minor"/>
      </rPr>
      <t>Food &amp; Beverage Events</t>
    </r>
    <r>
      <rPr>
        <sz val="16"/>
        <color theme="1"/>
        <rFont val="Calibri"/>
        <family val="2"/>
        <scheme val="minor"/>
      </rPr>
      <t xml:space="preserve"> - The Convention Center Director or Designee shall be authorized to use the overall value of Food and Beverage (F&amp;B) catering sales in lieu of the License Fee Schedule I when deemed appropriate to secure an event. Cash sales, concessions, sales tax, labor and administrative fees are excluded for calculating overall F&amp;B value. License fee contingent upon licensee realizing the minimum food and beverage sales guarantee per Schedule II. If food and/or beverage sales does not equal said minimum, then Licensee shall be charged for the licensed space contracted per Schedule I.</t>
    </r>
  </si>
  <si>
    <r>
      <t xml:space="preserve">Ancillaries - </t>
    </r>
    <r>
      <rPr>
        <sz val="16"/>
        <color theme="1"/>
        <rFont val="Calibri"/>
        <family val="2"/>
        <scheme val="minor"/>
      </rPr>
      <t xml:space="preserve">The Convention Center Director or Designee shall be authorized to include ancillary items as a room set in the rental rate. Ancillary items include equipment, furnishings, room turnovers and any other items or services provided during the licensed period. Ancillary items or services not provided complimentary, will be charged at the published competitive rates as determined by the Director or Designee and will be in addition to license fees. Permit fees, labor charges, or any other charges not related to room sets may only be waived under special circumstances as approved by the Director or Designee. </t>
    </r>
  </si>
  <si>
    <t>Extra Duty for Medical Services -
Equipment/Supplies - Suppression Unit</t>
  </si>
  <si>
    <t>FY2030</t>
  </si>
  <si>
    <t>FY2031</t>
  </si>
  <si>
    <t>FY2032</t>
  </si>
  <si>
    <t>FY2033</t>
  </si>
  <si>
    <t>FY2034</t>
  </si>
  <si>
    <t>FY2035</t>
  </si>
  <si>
    <t>FY2036</t>
  </si>
  <si>
    <t>FY2037</t>
  </si>
  <si>
    <t>FY2038</t>
  </si>
  <si>
    <t>FY2039</t>
  </si>
  <si>
    <t>FY2040</t>
  </si>
  <si>
    <t>Water Rate Resolution 2019-694 (Outside City)</t>
  </si>
  <si>
    <t>Water Rate Resolution 2019-694 (Inside City)</t>
  </si>
  <si>
    <t>Water Rate Resolution 2019-694 (Monthly Base Charge Inside)</t>
  </si>
  <si>
    <t>Potable Water</t>
  </si>
  <si>
    <t>Per Account</t>
  </si>
  <si>
    <t>Apartment</t>
  </si>
  <si>
    <t>Per Unit</t>
  </si>
  <si>
    <t>Mastered Metered Single Family Sub-Division</t>
  </si>
  <si>
    <t>Per Residence</t>
  </si>
  <si>
    <t>Mastered Metered Mixed Use</t>
  </si>
  <si>
    <t>Per Equivalent Meter Unit</t>
  </si>
  <si>
    <t>All Other Classes</t>
  </si>
  <si>
    <t>Meter Sizes:</t>
  </si>
  <si>
    <t>5/8" Meter</t>
  </si>
  <si>
    <t>1" Meter</t>
  </si>
  <si>
    <t>1.5" Meter</t>
  </si>
  <si>
    <t>2" Meter</t>
  </si>
  <si>
    <t xml:space="preserve">3" Meter </t>
  </si>
  <si>
    <t xml:space="preserve">4" Meter </t>
  </si>
  <si>
    <t>6" Meter</t>
  </si>
  <si>
    <t>8" Meter</t>
  </si>
  <si>
    <t>10" Meter</t>
  </si>
  <si>
    <t>12" Meter</t>
  </si>
  <si>
    <t>Irrigation Water</t>
  </si>
  <si>
    <t>Water Rate Resolution 2019-694 (Monthly Base Charge Outside)</t>
  </si>
  <si>
    <r>
      <t>Per ccf</t>
    </r>
    <r>
      <rPr>
        <vertAlign val="superscript"/>
        <sz val="11"/>
        <color theme="1"/>
        <rFont val="Calibri"/>
        <family val="2"/>
        <scheme val="minor"/>
      </rPr>
      <t xml:space="preserve">(1) </t>
    </r>
    <r>
      <rPr>
        <sz val="11"/>
        <color theme="1"/>
        <rFont val="Calibri"/>
        <family val="2"/>
        <scheme val="minor"/>
      </rPr>
      <t>- Inside City</t>
    </r>
  </si>
  <si>
    <t>Per ccf - Outside City</t>
  </si>
  <si>
    <t>Wastewater Rate Resolution 2019-695</t>
  </si>
  <si>
    <t>Wastewater Disposal Charges</t>
  </si>
  <si>
    <t>Wastewater System</t>
  </si>
  <si>
    <t>3" Meter</t>
  </si>
  <si>
    <t>4" Meter</t>
  </si>
  <si>
    <t>Wastewater Rate Resolution 2019-695 (Monthly Base Charge Inside)</t>
  </si>
  <si>
    <t>Wastewater Rate Resolution 2019-695 (Monthly Base Charge Outside)</t>
  </si>
  <si>
    <t>Yr. Rate Increase</t>
  </si>
  <si>
    <t>Current Rate</t>
  </si>
  <si>
    <t>Amount of</t>
  </si>
  <si>
    <t>Percent Increase</t>
  </si>
  <si>
    <t>2002*</t>
  </si>
  <si>
    <t>*2001 Established tier structure. First tier began at $1.20 per ccf after first 5 ccf used.</t>
  </si>
  <si>
    <t>City Maintenance Activity</t>
  </si>
  <si>
    <t>Moveable Bridge O &amp; M</t>
  </si>
  <si>
    <t>Bridge Operations</t>
  </si>
  <si>
    <t>Electrical Maintenance</t>
  </si>
  <si>
    <t>Mechanical Maintenance</t>
  </si>
  <si>
    <t>Other Repairs</t>
  </si>
  <si>
    <t>Signal Maintenance</t>
  </si>
  <si>
    <t>Maintenance including Mid Block</t>
  </si>
  <si>
    <t xml:space="preserve">Warning Flashers </t>
  </si>
  <si>
    <t>System Design, Timing, and Phasing</t>
  </si>
  <si>
    <t>Street Sweeping</t>
  </si>
  <si>
    <t>Transportation Division Support</t>
  </si>
  <si>
    <t>Traffic Studies and Plan Review</t>
  </si>
  <si>
    <t>Road Safety Studies</t>
  </si>
  <si>
    <t>Right of Way Permit and Inspection</t>
  </si>
  <si>
    <t>Field and Admin, Fiscal Support</t>
  </si>
  <si>
    <t>Section 1 Total</t>
  </si>
  <si>
    <t>Subtotal:</t>
  </si>
  <si>
    <t>Street Maintenance</t>
  </si>
  <si>
    <t>Pothole Patching</t>
  </si>
  <si>
    <t>Major Patching</t>
  </si>
  <si>
    <t>UnpavedShoulder Maintenance</t>
  </si>
  <si>
    <t>Traffic Sign Maintenance</t>
  </si>
  <si>
    <t>Sign Maintenance and Upgrading</t>
  </si>
  <si>
    <t>Traffic Markings</t>
  </si>
  <si>
    <t>Lane Markings</t>
  </si>
  <si>
    <t>Stop Bars/Crosswalks</t>
  </si>
  <si>
    <t>Stormwater Maintenance</t>
  </si>
  <si>
    <t>General Ditch Maintenance</t>
  </si>
  <si>
    <t>Bay Shore Blvd Seawall &amp; Balustrade Maintenance</t>
  </si>
  <si>
    <t>Landscape and Mowing in Right-of-Way</t>
  </si>
  <si>
    <t>Stormwater System Maintenance</t>
  </si>
  <si>
    <t>Ditch Mowing Contract</t>
  </si>
  <si>
    <t>Inlet/Pipe Cleaning</t>
  </si>
  <si>
    <t>Structure Repair</t>
  </si>
  <si>
    <t>Cave-in Repair</t>
  </si>
  <si>
    <t>Section 2 Total</t>
  </si>
  <si>
    <t>Agreement Total (Section 1 Total + Section 2 Total)</t>
  </si>
  <si>
    <t>Set by Hillsborough BOCC</t>
  </si>
  <si>
    <t>$59.00/hour</t>
  </si>
  <si>
    <t>RECORDS - Mobile Dispatch Transactions (plus the cost of time needed to complete)</t>
  </si>
  <si>
    <t>RECORDS - Internal Affairs and Personnel files (plus the cost of time needed to complete)</t>
  </si>
  <si>
    <t>RECORDS -  Photos (plus the cost of time needed to complete)</t>
  </si>
  <si>
    <t>Electric Utility Taxes</t>
  </si>
  <si>
    <t>Franchise Fee &amp; Utility Services Tax Calculations</t>
  </si>
  <si>
    <t>Customer (Base) Charge</t>
  </si>
  <si>
    <t>Fuel Charge</t>
  </si>
  <si>
    <t>PARKING SERVICE CHARGES</t>
  </si>
  <si>
    <t>Late Payment Fee - Billed Accounts</t>
  </si>
  <si>
    <t>ASSESSMENT FOR ADMINISTRATIVE COSTS</t>
  </si>
  <si>
    <t>State Revenue Sharing - Florida Statutes Title XIV: Chapter 218, Part II; Chapter 210 Part I, Section 210.20; and Chapter 212, Section 212.20</t>
  </si>
  <si>
    <t>Electric Utility Taxes - Florida Statutes Section 166.231, and City of Tampa Code of Ordinances, Chapter 24, Article II, Division 1</t>
  </si>
  <si>
    <t>Water Utility Taxes - Florida Statutes Section 166.231, and City of Tampa Code of Ordinances, Chapter 24, Article II, Division 1</t>
  </si>
  <si>
    <t>Communications Service Tax - Florida Statutes Chapter 202, Florida Statute and City of Tampa Code of Ordinances, Chapter 24, Article II, Division 2, Section 24-35</t>
  </si>
  <si>
    <t>PILOT/PILOF - Authorized pursuant to City of Tampa policy</t>
  </si>
  <si>
    <t>Half-Cent Sales Tax - Florida Statutes Section Sections 202.18(2)(c), 212.20(6), and 218.60-.67</t>
  </si>
  <si>
    <t xml:space="preserve">Multi-Family Residence, Commercial Industrial </t>
  </si>
  <si>
    <t>Base</t>
  </si>
  <si>
    <t>Sgt.</t>
  </si>
  <si>
    <t>Lt.</t>
  </si>
  <si>
    <t>Cpt.</t>
  </si>
  <si>
    <t>Maj.</t>
  </si>
  <si>
    <t>$61.00/hour</t>
  </si>
  <si>
    <t>$57.00/hour</t>
  </si>
  <si>
    <t>$69.00/hour</t>
  </si>
  <si>
    <t>Major Event</t>
  </si>
  <si>
    <t>$63.00/hour</t>
  </si>
  <si>
    <t>$76.00/hour</t>
  </si>
  <si>
    <t>Major Event Holiday</t>
  </si>
  <si>
    <t>$77.00/hour</t>
  </si>
  <si>
    <t>$55.00/hour</t>
  </si>
  <si>
    <t>$43.00/hour</t>
  </si>
  <si>
    <t>$49.00/hour</t>
  </si>
  <si>
    <t>TPD Extra Duty
Conditions of Permit</t>
  </si>
  <si>
    <t>Specialty Team/Service Requests:
Air Service, Bomb, K-9, Marine, Motors, Mounted, and TRT</t>
  </si>
  <si>
    <t>$66.00/hour</t>
  </si>
  <si>
    <t>EXTRA DUTY 
(Rates include $7.00/hour admin fee)</t>
  </si>
  <si>
    <t>$0.138 per $1,000 of assessed value of each property</t>
  </si>
  <si>
    <t>$1.0285 per $1,000 of assessed value of each property</t>
  </si>
  <si>
    <t>2020-537</t>
  </si>
  <si>
    <t>2020-484</t>
  </si>
  <si>
    <t>The City of Tampa annually prepares a central service cost allocation plan. The central services cost allocation plan (CAP) identifies and quantifies the General Fund administrative and support costs provided to or benefiting the operating departments and divisions of the City. The central service costs are allocated to agencies based on allocation metrics that represent the level of service or benefit received. While the Self-Insurance Fund is a support agency, it bills other departments and agencies for the services provided. Consequently, central service costs have been allocated to the Self- Insurance Fund to be recovered through billings to other agencies. For the purposes of this cost of service study, the central services costs allocated to the Self-Insurance Fund from the FY 2021 CAP have been included in this schedule. These costs have been directly allocated to the Self-Insurance Fund (Fund 01200) for further allocation.</t>
  </si>
  <si>
    <t>Non-CIAC Areas</t>
  </si>
  <si>
    <t>CIAC Areas</t>
  </si>
  <si>
    <t>Affordable Housing</t>
  </si>
  <si>
    <t>$4,998 per Signal</t>
  </si>
  <si>
    <t>$872 per Signal</t>
  </si>
  <si>
    <t>$697 per Signal</t>
  </si>
  <si>
    <t>$1,219 per Signal</t>
  </si>
  <si>
    <t>$350 per Signal</t>
  </si>
  <si>
    <t>$112 per Signal</t>
  </si>
  <si>
    <t>Section 1: The following Specific Maintenance Activities shall be provided by the City on the County Road System.</t>
  </si>
  <si>
    <t>Section 2: The following Complete Maintenance Activities shall be performed by the City on Channelside Dr., Bay Shore Blvd., and Mckinley Dr.</t>
  </si>
  <si>
    <t>Schedule I: License Fee for Conventions, Conventions with Exhibits, General Meetings, Public Events, Trade Shows, &amp; Other Events</t>
  </si>
  <si>
    <t>Boat Dock Per Slip (North &amp; South)</t>
  </si>
  <si>
    <t>Schedule II:  Food Events</t>
  </si>
  <si>
    <t xml:space="preserve">---  Resolution 2020-722, adopted on October 15, 2020, established a schedule of parking fees and rescinded R2018-87.  This resolution also rescinded R2003-967 pertaining to parking fees at Al Lopez Park and updated and incorporated Al Lopez Park event rates into the Parking Fee Schedule contained therein. </t>
  </si>
  <si>
    <t>---  R2020-722 provides and implements a Parking Fee Schedule and identifies “Not to Exceed” parking fee/rate maximums for various parking activities and services.  The resolution and fee schedule provides the Parking Division with the flexibility to increase or decrease rates within the approved ranges, as needed.  The director of the department or his/her designee shall determine the exact parking rates.</t>
  </si>
  <si>
    <t>Rates / Fees</t>
  </si>
  <si>
    <t>Resolution 
2020-722</t>
  </si>
  <si>
    <t>Proposed FY2022 Rates</t>
  </si>
  <si>
    <t>Proposed FY2023 Rates</t>
  </si>
  <si>
    <t>Proposed FY2026 Rates</t>
  </si>
  <si>
    <t xml:space="preserve">Access Card Fee </t>
  </si>
  <si>
    <t>Not to exceed:  $20.00</t>
  </si>
  <si>
    <t>Lost Access Card/Permit Fee</t>
  </si>
  <si>
    <t>Damaged Access Card/Permit Fee</t>
  </si>
  <si>
    <t>Administrative Fee for Parking Division services</t>
  </si>
  <si>
    <t>Late Payment Fee - Individual Accounts (Suppression/Reactivation)</t>
  </si>
  <si>
    <t>5% of outstanding invoiced amount</t>
  </si>
  <si>
    <t>MONTHLY PARKING RATES *</t>
  </si>
  <si>
    <t>Garages – Monthly Parking Permits</t>
  </si>
  <si>
    <r>
      <rPr>
        <b/>
        <u/>
        <sz val="11"/>
        <color theme="1"/>
        <rFont val="Calibri"/>
        <family val="2"/>
        <scheme val="minor"/>
      </rPr>
      <t>Unrestricted Access</t>
    </r>
    <r>
      <rPr>
        <sz val="11"/>
        <color theme="1"/>
        <rFont val="Calibri"/>
        <family val="2"/>
        <scheme val="minor"/>
      </rPr>
      <t xml:space="preserve">  –  </t>
    </r>
  </si>
  <si>
    <t>Not to exceed:  $250.00 per month</t>
  </si>
  <si>
    <t>(parkers in this designation have 7 day/24-hour access)</t>
  </si>
  <si>
    <t>Palm Avenue - Fernando Noriega, Jr. Garage</t>
  </si>
  <si>
    <t>Pam Iorio Garage</t>
  </si>
  <si>
    <t>TPD/Municipal Garage (TPD &amp; T&amp;I staff only-add'l background check)</t>
  </si>
  <si>
    <t>W.F. Poe Garage</t>
  </si>
  <si>
    <r>
      <rPr>
        <b/>
        <u/>
        <sz val="11"/>
        <color theme="1"/>
        <rFont val="Calibri"/>
        <family val="2"/>
        <scheme val="minor"/>
      </rPr>
      <t>Restricted Access</t>
    </r>
    <r>
      <rPr>
        <sz val="11"/>
        <color theme="1"/>
        <rFont val="Calibri"/>
        <family val="2"/>
        <scheme val="minor"/>
      </rPr>
      <t xml:space="preserve">  – </t>
    </r>
  </si>
  <si>
    <t>Not to exceed:  $150.00 per month</t>
  </si>
  <si>
    <t>(parkers in this designation have restricted access that is determined by the director of the department)</t>
  </si>
  <si>
    <t>Palm Avenue - Fernando Noriega, Jr.  Garage</t>
  </si>
  <si>
    <r>
      <rPr>
        <b/>
        <u/>
        <sz val="11"/>
        <color theme="1"/>
        <rFont val="Calibri"/>
        <family val="2"/>
        <scheme val="minor"/>
      </rPr>
      <t>Reserved Access</t>
    </r>
    <r>
      <rPr>
        <sz val="11"/>
        <color theme="1"/>
        <rFont val="Calibri"/>
        <family val="2"/>
        <scheme val="minor"/>
      </rPr>
      <t xml:space="preserve">  –</t>
    </r>
  </si>
  <si>
    <t>Not to exceed:  $350.00 per month</t>
  </si>
  <si>
    <t>(parkers in this designation have 7 day/24-hour access to a designated reserved parking space)</t>
  </si>
  <si>
    <t>Tampa Convention Center Garage (TCC executive/management staff)</t>
  </si>
  <si>
    <r>
      <rPr>
        <b/>
        <u/>
        <sz val="11"/>
        <color theme="1"/>
        <rFont val="Calibri"/>
        <family val="2"/>
        <scheme val="minor"/>
      </rPr>
      <t>Limited Access</t>
    </r>
    <r>
      <rPr>
        <sz val="11"/>
        <color theme="1"/>
        <rFont val="Calibri"/>
        <family val="2"/>
        <scheme val="minor"/>
      </rPr>
      <t xml:space="preserve">  –  </t>
    </r>
  </si>
  <si>
    <t>(parkers in this designation have limited usage that is determined by the director of the department)</t>
  </si>
  <si>
    <r>
      <rPr>
        <b/>
        <u/>
        <sz val="11"/>
        <color theme="1"/>
        <rFont val="Calibri"/>
        <family val="2"/>
        <scheme val="minor"/>
      </rPr>
      <t>Two Wheels Vehicle Permit</t>
    </r>
    <r>
      <rPr>
        <sz val="11"/>
        <color theme="1"/>
        <rFont val="Calibri"/>
        <family val="2"/>
        <scheme val="minor"/>
      </rPr>
      <t xml:space="preserve">  – </t>
    </r>
  </si>
  <si>
    <t>Not to exceed:  $100.00 per month</t>
  </si>
  <si>
    <t>(parkers in this designation are any mode of transportation that is on two wheels)</t>
  </si>
  <si>
    <t>Off-Street Lots Monthly Parking Permits  (excludes metered spaces)</t>
  </si>
  <si>
    <t>Library Lot</t>
  </si>
  <si>
    <t>Royal Regional Lot</t>
  </si>
  <si>
    <t>Scott Street Lot</t>
  </si>
  <si>
    <t>Interstate 275 Lot</t>
  </si>
  <si>
    <t>Selmon (Crosstown) Expressway Lots</t>
  </si>
  <si>
    <t>Ybor Lots 3 &amp; 6</t>
  </si>
  <si>
    <t>Not to exceed:  $75.00 per month</t>
  </si>
  <si>
    <t>DAILY PARKING RATES</t>
  </si>
  <si>
    <t>Garages Daily Parking</t>
  </si>
  <si>
    <t>Hourly Rate</t>
  </si>
  <si>
    <t>Not to exceed:  $6.00 per hour</t>
  </si>
  <si>
    <t>Daily Maximum</t>
  </si>
  <si>
    <t>Not to exceed:  $30.00 per day</t>
  </si>
  <si>
    <t>Demand-Based Rate**</t>
  </si>
  <si>
    <t>Not to exceed:  $10.00 per hour</t>
  </si>
  <si>
    <t>Hourly Rates and Daily Maximum Rates by Garage:</t>
  </si>
  <si>
    <t>First Hour</t>
  </si>
  <si>
    <t>Every Hour After</t>
  </si>
  <si>
    <t>Pam Iorio  Garage</t>
  </si>
  <si>
    <t>Tampa Convention Center  Garage</t>
  </si>
  <si>
    <t>Off-Street Lots Daily Parking (excludes metered spaces)</t>
  </si>
  <si>
    <t xml:space="preserve">Hourly Rate </t>
  </si>
  <si>
    <t>Not to exceed:  $4.00 per hour</t>
  </si>
  <si>
    <t>Not to exceed:  $20.00 per day</t>
  </si>
  <si>
    <t>Hourly Rates and Daily Maximum Rates by Lot:</t>
  </si>
  <si>
    <t>Royal Regional</t>
  </si>
  <si>
    <t>Ybor Lots</t>
  </si>
  <si>
    <t xml:space="preserve">Minimum Rate </t>
  </si>
  <si>
    <t>No less than:  $5.00</t>
  </si>
  <si>
    <t xml:space="preserve">Maximum Rate </t>
  </si>
  <si>
    <t>Not to exceed:  $50.00</t>
  </si>
  <si>
    <t>Event Rates by Garage:</t>
  </si>
  <si>
    <r>
      <rPr>
        <b/>
        <u/>
        <sz val="11"/>
        <color theme="1"/>
        <rFont val="Calibri"/>
        <family val="2"/>
        <scheme val="minor"/>
      </rPr>
      <t>Al Lopez Park</t>
    </r>
    <r>
      <rPr>
        <sz val="11"/>
        <color theme="1"/>
        <rFont val="Calibri"/>
        <family val="2"/>
        <scheme val="minor"/>
      </rPr>
      <t xml:space="preserve"> – </t>
    </r>
  </si>
  <si>
    <t>(rate for paved and unpaved designated parking spaces during games, and special events, including those at Raymond James Stadium)</t>
  </si>
  <si>
    <t>Car</t>
  </si>
  <si>
    <t>Not to exceed:  $50.00 per day</t>
  </si>
  <si>
    <t>Recreational Vehicle</t>
  </si>
  <si>
    <t>Not to exceed:  $100.00 per day</t>
  </si>
  <si>
    <t xml:space="preserve">METERED PARKING RATES </t>
  </si>
  <si>
    <t>Daily Fees - Metered Parking Spaces</t>
  </si>
  <si>
    <t>Not to exceed:  $15.00 per hour</t>
  </si>
  <si>
    <t>On-Street Daily Meter Rates by Zone:</t>
  </si>
  <si>
    <t>Downtown Core Zone***</t>
  </si>
  <si>
    <t>All Other On-Street Zones***</t>
  </si>
  <si>
    <t>Special Permits</t>
  </si>
  <si>
    <t>Utility Companies (valid for 6-month period)</t>
  </si>
  <si>
    <t>Not to exceed:  $50.00 per month</t>
  </si>
  <si>
    <t>Government Agencies (valid for 1-year period)</t>
  </si>
  <si>
    <t>Not to exceed:  $40.00 per month</t>
  </si>
  <si>
    <t>City of Tampa Art Studio (valid Mon – Fri, 9am to 9pm and Sat, 9am to 2pm)</t>
  </si>
  <si>
    <t>Business Permits (minimum of 50 hours parking required)</t>
  </si>
  <si>
    <t>Meter Rental Reservation</t>
  </si>
  <si>
    <t>Not to exceed ten (10) times the hourly meter rate. Such charge will be assessed for each day a meter is rented. The minimum total charge per rental agreement is $15.00. This provision covers both hours of operations and non-hours of operations, including paid meters and non-paid meters.</t>
  </si>
  <si>
    <t>Pursuant to Code 15 Sec. 15-121(I), for each parking ticket that results in the issuance of a notice of delinquent status of any provision of this chapter relating to parking, an administrative fee of six dollars ($6.00) shall be assessed, collected, and retained by the City for administrative costs. No such fee shall be assessed when a parking ticket is dismissed or when the person is found not to be in violation. (Of the $6.00 assessed administrative fee, $2.00 shall be forwarded to the Clerk of the Circuit Court, and $4.00 shall be retained by the City for administrative costs.</t>
  </si>
  <si>
    <t>If the City elects to operate a shuttle service for certain special events, then the shuttle fee for transporting people to and from City-operated parking facilities should not exceed twenty dollars ($20.00) per vehicle.  Shuttle fee to be collected with the special event parking rate.</t>
  </si>
  <si>
    <t>SPECIAL PROVISIONS</t>
  </si>
  <si>
    <t>(a)  Except as noted, the rates, fees and charges cited in this Resolution include any applicable State Sales Tax. All such taxes shall be paid by the parking patron; the City will remit such taxes to the appropriate governmental agency.</t>
  </si>
  <si>
    <t>(b)  An hourly patron who cannot present an entrance or spitter ticket upon exiting the facility in or on a vehicle shall be charged a lost ticket rate of $30 for each 24 hours the vehicle was parked in City property.</t>
  </si>
  <si>
    <t>(c)  The director of the department or his/her designee shall determine the exact parking rates. The parking rates will be posted at each City parking facility and on the City's website.</t>
  </si>
  <si>
    <t>RESIDENTIAL PARKING</t>
  </si>
  <si>
    <t>Areas</t>
  </si>
  <si>
    <r>
      <rPr>
        <b/>
        <u/>
        <sz val="11"/>
        <color theme="1"/>
        <rFont val="Calibri"/>
        <family val="2"/>
        <scheme val="minor"/>
      </rPr>
      <t>Ybor City</t>
    </r>
    <r>
      <rPr>
        <sz val="11"/>
        <color theme="1"/>
        <rFont val="Calibri"/>
        <family val="2"/>
        <scheme val="minor"/>
      </rPr>
      <t xml:space="preserve">  –  bounded by: Nuccio Parkway to the west; Adamo Dr. to the south; N. 21st St. to the east; E. 13th Ave. to the north.</t>
    </r>
  </si>
  <si>
    <r>
      <rPr>
        <b/>
        <u/>
        <sz val="11"/>
        <color theme="1"/>
        <rFont val="Calibri"/>
        <family val="2"/>
        <scheme val="minor"/>
      </rPr>
      <t>Channelside District</t>
    </r>
    <r>
      <rPr>
        <sz val="11"/>
        <color theme="1"/>
        <rFont val="Calibri"/>
        <family val="2"/>
        <scheme val="minor"/>
      </rPr>
      <t xml:space="preserve">  –  bounded by: the 100 and 200 blocks of N. 12th St. 100 and the 200 block of S. 12th St.</t>
    </r>
  </si>
  <si>
    <r>
      <rPr>
        <b/>
        <u/>
        <sz val="11"/>
        <color theme="1"/>
        <rFont val="Calibri"/>
        <family val="2"/>
        <scheme val="minor"/>
      </rPr>
      <t>Courier City - Oscawana Neighborhoods</t>
    </r>
    <r>
      <rPr>
        <sz val="11"/>
        <color theme="1"/>
        <rFont val="Calibri"/>
        <family val="2"/>
        <scheme val="minor"/>
      </rPr>
      <t xml:space="preserve">  –  bounded by:  Kennedy Blvd. to the north, excluding Kennedy Blvd.; Swann Ave. to the south, excluding Swann Ave.; Armenia Ave to the west; excluding Armenia Ave.; Fremont Ave. to the east; 100 Block of South Packwood Avenue.</t>
    </r>
  </si>
  <si>
    <t>Residents:</t>
  </si>
  <si>
    <t>Maximum of two (2) on-street residential permits</t>
  </si>
  <si>
    <t>No Charge</t>
  </si>
  <si>
    <t>Additional on-street residential permits</t>
  </si>
  <si>
    <t>Number of eligible permits shall be defined by the number of available off-street parking spaces assigned to a residential address.  Example: a residential unit with a 1-car garage would be eligible for one (1) free on-street parking permit and one (1) paid on-street parking permit.</t>
  </si>
  <si>
    <t>Visitors:</t>
  </si>
  <si>
    <t>Maximum of one (1) resident guest permit</t>
  </si>
  <si>
    <t xml:space="preserve">Additional 24-hour visitor permit </t>
  </si>
  <si>
    <t>$3.00 per day</t>
  </si>
  <si>
    <t xml:space="preserve">Additional 7- day visitor permit </t>
  </si>
  <si>
    <t>$14.00 per permit</t>
  </si>
  <si>
    <t>Commercial Business:</t>
  </si>
  <si>
    <t>Maximum of four (4) permits</t>
  </si>
  <si>
    <t>Additional business permits</t>
  </si>
  <si>
    <t>*      Rates do not reflect statutory sales/use tax as described in Resolution No. 2019-287, which may be adjusted as described therein.</t>
  </si>
  <si>
    <t>**    Demand-based rates are data driven increases to the base rate for the purpose of balancing demand.</t>
  </si>
  <si>
    <t>***  Dynamic demand-based pricing may apply for on street parking.</t>
  </si>
  <si>
    <r>
      <rPr>
        <b/>
        <sz val="12"/>
        <color theme="1"/>
        <rFont val="Calibri"/>
        <family val="2"/>
        <scheme val="minor"/>
      </rPr>
      <t>ONLY FY2021 is approved.</t>
    </r>
    <r>
      <rPr>
        <sz val="12"/>
        <color theme="1"/>
        <rFont val="Calibri"/>
        <family val="2"/>
        <scheme val="minor"/>
      </rPr>
      <t xml:space="preserve"> FY2022, FY2023, and FY2026 are only proposed rates and increase years at this time.</t>
    </r>
  </si>
  <si>
    <t>Not available yet-TBD. Example: for a monthly parker who only comes downtown 2-3 days/week -limited pass for 10-15 days rather than buying regular mo. permit. The current PARCS equipment can't track usage on ltd. access permits but the new PARCS system will. (Potential use of &amp; rates for these permits must be balanced with ongoing covid emergency to control decrease of regular mo. permits to this permit class.)</t>
  </si>
  <si>
    <t>TBD</t>
  </si>
  <si>
    <t>Currently, no permits issued. Specific rate TBD upon a request and will vary based on: location, # spaces needed, times needed, etc.  Example: a restaurant needed 15 spaces at a parking lot for its customers.</t>
  </si>
  <si>
    <t>Not yet determined as there has been no demand two wheeled permits at the parking lots.</t>
  </si>
  <si>
    <t>Currently, no permits issued. Specific rate TBD upon request based on: # hours, # spaces, duration of request, on-street meter  zone, etc. For businesses to purchase min. of 50 hrs on-street parking at a discounted rate.</t>
  </si>
  <si>
    <t>Schedule of Water Capacity Fee per One (1) Equivalent Residential Unit</t>
  </si>
  <si>
    <t>Schedule of Wastewater Capacity Fee per One (1) Equivalent Residential Unit</t>
  </si>
  <si>
    <t>ERU*</t>
  </si>
  <si>
    <t>* The wastewater capacity fees shalled be reviewed every five (5) years and updated, if determined to be necessary</t>
  </si>
  <si>
    <t>Development &amp; Growth Management</t>
  </si>
  <si>
    <t>The City of Tampa Development &amp; Growth Management's overall department function is to ensure safe and affordable housing and commercial structures that are compatible and compliant with applicable codes and ordinances. The Department is comprised of the following divisions:
- Construction Services
- Architectural Review and Historic Preservation
- Housing &amp; Community Development
- Land Development Coordination
- Planning and Urban Design
- Real Estate
For cost allocation purposes, the costs recorded for Development &amp; Growth Management Administration have been allocated to the divisions and organizations comprising the Department based on the total salaries recorded to each Fund/Center. A direct billed credit has been applied to the allocation to the Construction Services Division equal to recorded revenues.</t>
  </si>
  <si>
    <t xml:space="preserve">Development &amp; Growth Management Real Estate </t>
  </si>
  <si>
    <t>The Real Estate Division is part of Development &amp; Growth Management. The Real Estate Division acts as a central service organization, providing the purchase, sale, leasing and property management services of real estate for other City departments.
For cost allocation purposes, the costs associated with Development &amp; Growth Management Real Estate have been allocated based on the number of real estate cases identified to each Fund/Center.</t>
  </si>
  <si>
    <t>$270.10 per Unit</t>
  </si>
  <si>
    <t>$5,139 per Signal</t>
  </si>
  <si>
    <t>$897 per Signal</t>
  </si>
  <si>
    <t>$717 per Signal</t>
  </si>
  <si>
    <t>$1,253 per Signal</t>
  </si>
  <si>
    <t>$360 per Signal</t>
  </si>
  <si>
    <t>$116 per Signal</t>
  </si>
  <si>
    <t>$293.65 per Signal</t>
  </si>
  <si>
    <r>
      <rPr>
        <b/>
        <sz val="11"/>
        <color theme="1"/>
        <rFont val="Calibri"/>
        <family val="2"/>
        <scheme val="minor"/>
      </rPr>
      <t>Source:</t>
    </r>
    <r>
      <rPr>
        <sz val="11"/>
        <color theme="1"/>
        <rFont val="Calibri"/>
        <family val="2"/>
        <scheme val="minor"/>
      </rPr>
      <t xml:space="preserve"> Half-Cent Sales Taxes are collected by the state and distributed to local governments based on a state distribution formula. </t>
    </r>
  </si>
  <si>
    <r>
      <t>Uses and restrictions</t>
    </r>
    <r>
      <rPr>
        <sz val="11"/>
        <color rgb="FF000000"/>
        <rFont val="Calibri"/>
        <family val="2"/>
        <scheme val="minor"/>
      </rPr>
      <t xml:space="preserve">: Electric Franchise Fees are used to offset the expenses associated with regulation of the rights-of-way and to provide a fair compensation for the rental value of the rights-of-way. Revenues are available for any general governmental purpose. </t>
    </r>
  </si>
  <si>
    <r>
      <rPr>
        <b/>
        <sz val="11"/>
        <color theme="1"/>
        <rFont val="Calibri"/>
        <family val="2"/>
        <scheme val="minor"/>
      </rPr>
      <t>Source:</t>
    </r>
    <r>
      <rPr>
        <sz val="11"/>
        <color theme="1"/>
        <rFont val="Calibri"/>
        <family val="2"/>
        <scheme val="minor"/>
      </rPr>
      <t xml:space="preserve"> Taxes charged on the sale of electricity within City limits. The utility tax rate is 10%. </t>
    </r>
  </si>
  <si>
    <r>
      <rPr>
        <b/>
        <sz val="11"/>
        <color theme="1"/>
        <rFont val="Calibri"/>
        <family val="2"/>
        <scheme val="minor"/>
      </rPr>
      <t>Source:</t>
    </r>
    <r>
      <rPr>
        <sz val="11"/>
        <color theme="1"/>
        <rFont val="Calibri"/>
        <family val="2"/>
        <scheme val="minor"/>
      </rPr>
      <t xml:space="preserve"> Taxes charged on the sale of water within City limits. The utility tax rate is 10%. </t>
    </r>
  </si>
  <si>
    <r>
      <rPr>
        <b/>
        <sz val="11"/>
        <color theme="1"/>
        <rFont val="Calibri"/>
        <family val="2"/>
        <scheme val="minor"/>
      </rPr>
      <t>Source:</t>
    </r>
    <r>
      <rPr>
        <sz val="11"/>
        <color theme="1"/>
        <rFont val="Calibri"/>
        <family val="2"/>
        <scheme val="minor"/>
      </rPr>
      <t xml:space="preserve"> The State Revenue Sharing Act of 1972 established trust funds from certain state-levied tax monies (i.e. fuel taxes, cigarette taxes, and state component of Communication Services Tax) to be shared with counties and municipalities. The state formula for distribution is based upon population, sales tax collections, and local ability to raise revenue. </t>
    </r>
  </si>
  <si>
    <t>$47.00/hour</t>
  </si>
  <si>
    <t>$67.00/hour</t>
  </si>
  <si>
    <t>$78.00/hour</t>
  </si>
  <si>
    <t>$71.00/hour</t>
  </si>
  <si>
    <t>$73.00/hour</t>
  </si>
  <si>
    <t>$80.00/hour</t>
  </si>
  <si>
    <t xml:space="preserve">---  The “Not to Exceed” parking fee/rate maximums for various parking activities and services and other fees/charges, per R2020-722, are identified below.  As prescribed in the resolution, the director of the department or his/her designee shall determine the exact parking rates; the parking rates implemented in FY2022 are also identified below.  </t>
  </si>
  <si>
    <t>Ordinance No. 2020-104</t>
  </si>
  <si>
    <t>$16.5 M</t>
  </si>
  <si>
    <t>The Lesser of $0.30 or 1% of union dues per member per deduction</t>
  </si>
  <si>
    <t>Union Contracts</t>
  </si>
  <si>
    <t>RESO No. 2022-862</t>
  </si>
  <si>
    <t>Tampa Convention Center License Fee Schedules FY2023-FY2035</t>
  </si>
  <si>
    <t>Room 301-309 as Exhibit Space</t>
  </si>
  <si>
    <t>Meeting Room 101, 103, 105, 107, 109, 301, 303, 305, 307, 309, 411, 413, 415, 417, 419</t>
  </si>
  <si>
    <t>Meeting Room 102, 104, 106, 108, 302, 304, 306, 308, 410, 412, 414, 416, 418</t>
  </si>
  <si>
    <t>Pre-Function MR 114-117</t>
  </si>
  <si>
    <t>Front Dr, Channel/Franklin Entry, Landing,             Sail Plaza, Terrace 3, Terrace 4</t>
  </si>
  <si>
    <t>Front Dr, Channel/Franklin Entry, Landing,     Sail Plaza</t>
  </si>
  <si>
    <t>Meeting Room 111-125</t>
  </si>
  <si>
    <t>Front Dr, Channel/Franklin Entry, Landing,    Sail Plaza, Terrace 3, Terrace 4</t>
  </si>
  <si>
    <t>$38.0 M</t>
  </si>
  <si>
    <t>$6.6M</t>
  </si>
  <si>
    <t>$82.00/hour</t>
  </si>
  <si>
    <t>$85.00/hour</t>
  </si>
  <si>
    <t>$27.6 M</t>
  </si>
  <si>
    <t>$19.7 M</t>
  </si>
  <si>
    <t>$45.2 M</t>
  </si>
  <si>
    <t>$39.8 M</t>
  </si>
  <si>
    <t>$8.1 M</t>
  </si>
  <si>
    <t>The City shall charge the Trust thirty cents ($0.30) per eligible Trust contributory participant each month as an administrative processing fee in making such aforementioned payroll withholdings.</t>
  </si>
  <si>
    <t>Health Insurance - Health Care Trust Administration Fee (PBA &amp; IAFF)</t>
  </si>
  <si>
    <t>$29.2 M</t>
  </si>
  <si>
    <t>Temporary Certificate of Occupancy (Commercial &amp; Residential)</t>
  </si>
  <si>
    <t>Awning without electric (Commercial)</t>
  </si>
  <si>
    <t>Awning without electric (Residential)</t>
  </si>
  <si>
    <t xml:space="preserve">Construction Trailer (Commercial) </t>
  </si>
  <si>
    <t>$24.34/hr &amp; $0.15/page after page 10</t>
  </si>
  <si>
    <t>Personnel Record Copy Fees</t>
  </si>
  <si>
    <t>2023-1287</t>
  </si>
  <si>
    <t>$20.4 M</t>
  </si>
  <si>
    <t>$46.3 M</t>
  </si>
  <si>
    <t>$44.8 M</t>
  </si>
  <si>
    <t>$9.6 M</t>
  </si>
  <si>
    <t>$17.3 M</t>
  </si>
  <si>
    <t>$40.6 M</t>
  </si>
  <si>
    <t>Subject to annual Medicaid funding and program participation</t>
  </si>
  <si>
    <t>2023-1288</t>
  </si>
  <si>
    <t>TFR Partnership Academy</t>
  </si>
  <si>
    <t>January 1, 2028 and there after: CPI or 3% whichever is greater</t>
  </si>
  <si>
    <t>January 1, 2027: $229.00</t>
  </si>
  <si>
    <t>January 1, 2026: $210.00</t>
  </si>
  <si>
    <t xml:space="preserve">January 1, 2027: $458.00 </t>
  </si>
  <si>
    <t>January 1, 2026: $420.00</t>
  </si>
  <si>
    <t>$7.9M</t>
  </si>
  <si>
    <t>Solid Waste Rates, Fees, and Charges for Collection at Residential Premises</t>
  </si>
  <si>
    <t>Rates Effective as of:</t>
  </si>
  <si>
    <t>Rates / Fees / Charges</t>
  </si>
  <si>
    <t>October 1, 2024
(FY2025)</t>
  </si>
  <si>
    <t>October 1, 2025
(FY2026)</t>
  </si>
  <si>
    <t>October 1, 2026
(FY2027)</t>
  </si>
  <si>
    <t>October 1, 2027
(FY2028)</t>
  </si>
  <si>
    <t>October 1, 2028
(FY2029)</t>
  </si>
  <si>
    <t>Residential Services</t>
  </si>
  <si>
    <t>Residential premises</t>
  </si>
  <si>
    <r>
      <t>Monthly Charge</t>
    </r>
    <r>
      <rPr>
        <sz val="11"/>
        <color theme="1"/>
        <rFont val="Calibri"/>
        <family val="2"/>
      </rPr>
      <t xml:space="preserve">  [1]</t>
    </r>
  </si>
  <si>
    <t xml:space="preserve">Residential </t>
  </si>
  <si>
    <t>▪ First Cart</t>
  </si>
  <si>
    <t>▪ Each Additional Cart</t>
  </si>
  <si>
    <t>Residential Senior Discount  [2][3]</t>
  </si>
  <si>
    <t>Residential Customer Assistance Program  [4][3]</t>
  </si>
  <si>
    <t>Special Collection &amp; Miscellaneous</t>
  </si>
  <si>
    <t>Special Collection</t>
  </si>
  <si>
    <t>Return Charge - Residential/Commercial Cart Service Only (return trip)</t>
  </si>
  <si>
    <t>Curbside Collection of Bulky Items (per cubic yard (CY) - 1CY min.)</t>
  </si>
  <si>
    <t xml:space="preserve">Miscellaneous </t>
  </si>
  <si>
    <t>Replacement Cart</t>
  </si>
  <si>
    <t>Carts - Special Cleaning</t>
  </si>
  <si>
    <t>Retrieval of Lost Items per Hour (minimum 1.0 hour)</t>
  </si>
  <si>
    <t>Solid Waste Rates, Fees, and Charges for Collection at Commercial Premises</t>
  </si>
  <si>
    <t>and for Services Provided at or through the McKay Bay Complex</t>
  </si>
  <si>
    <t>Commercial Cart Services</t>
  </si>
  <si>
    <t xml:space="preserve">65 - Gallon Cart  </t>
  </si>
  <si>
    <t>Monthly Charge</t>
  </si>
  <si>
    <t>1 Cart - by frequency of pickups per week</t>
  </si>
  <si>
    <t>▪ 2 pickups per week</t>
  </si>
  <si>
    <t>▪ 3 pickups per week</t>
  </si>
  <si>
    <t>▪ 4 pickups per week</t>
  </si>
  <si>
    <t>▪ 5 pickups per week</t>
  </si>
  <si>
    <t>▪ 6 pickups per week</t>
  </si>
  <si>
    <t>▪ 7 pickups per week</t>
  </si>
  <si>
    <t>2 Carts - by frequency of pickups per week</t>
  </si>
  <si>
    <t>3 Carts - by frequency of pickups per week</t>
  </si>
  <si>
    <t>4 Carts - by frequency of pickups per week</t>
  </si>
  <si>
    <t>5 Carts - by frequency of pickups per week</t>
  </si>
  <si>
    <t>Utility Account Deposit</t>
  </si>
  <si>
    <t>Garbage Only Deposit</t>
  </si>
  <si>
    <t>95 - Gallon Cart</t>
  </si>
  <si>
    <t xml:space="preserve">2 Carts - by frequency of pickups per week </t>
  </si>
  <si>
    <t>Front-End Load Container Services</t>
  </si>
  <si>
    <t>Front-End Load Container</t>
  </si>
  <si>
    <t>2 Cubic Yard - by frequency of pickups per week</t>
  </si>
  <si>
    <t>▪ 1 pickup per week</t>
  </si>
  <si>
    <t>3 Cubic Yard - by frequency of pickups per week</t>
  </si>
  <si>
    <t>4 Cubic Yard - by frequency of pickups per week</t>
  </si>
  <si>
    <t>6 Cubic Yard - by frequency of pickups per week</t>
  </si>
  <si>
    <t>8 Cubic Yard - by frequency of pickups per week</t>
  </si>
  <si>
    <t>Front-End Recycling</t>
  </si>
  <si>
    <r>
      <t>Monthly Rates</t>
    </r>
    <r>
      <rPr>
        <sz val="11"/>
        <color theme="1"/>
        <rFont val="Calibri"/>
        <family val="2"/>
      </rPr>
      <t xml:space="preserve"> </t>
    </r>
  </si>
  <si>
    <t>Vertical Compactor Services</t>
  </si>
  <si>
    <t>Vertical Compactor</t>
  </si>
  <si>
    <t>Roll-Off Services</t>
  </si>
  <si>
    <t>Open Top Compactor</t>
  </si>
  <si>
    <t>Haul Charge per Event (minimum)</t>
  </si>
  <si>
    <t>▪ Haul Charge per Event (21-30 cubic yards)</t>
  </si>
  <si>
    <t>▪ Haul Charge per Event (31-40 cubic yards)</t>
  </si>
  <si>
    <t xml:space="preserve">Processible Waste Disposal, per ton </t>
  </si>
  <si>
    <t xml:space="preserve">Non-Processible Waste Disposal, per ton </t>
  </si>
  <si>
    <t>Turn Around Fee per Event</t>
  </si>
  <si>
    <t>Emergency / After Hours Haul per Event - Under 24 hrs. (minimum)</t>
  </si>
  <si>
    <t>▪ Emergency / After Hours Haul per Event (21-30 cubic yards)</t>
  </si>
  <si>
    <t>▪ Emergency / After Haul Charge per Event (31-40 cubic yards)</t>
  </si>
  <si>
    <t>Monthly Maintenance Fee (up to 20 cubic yards)</t>
  </si>
  <si>
    <t>Monthly Maintenance Fee (21-30 cubic yards)</t>
  </si>
  <si>
    <t>Monthly Maintenance Fee (31-40 cubic yards)</t>
  </si>
  <si>
    <t>Compactor  [1]</t>
  </si>
  <si>
    <t xml:space="preserve">Special Collection &amp; Miscellaneous </t>
  </si>
  <si>
    <t xml:space="preserve"> </t>
  </si>
  <si>
    <t>Extra Pick Up - Front-End Load (per cubic yard (CY) - 4CY Min.)</t>
  </si>
  <si>
    <t>▪ Additional Charge per cubic yard over 4CY</t>
  </si>
  <si>
    <t>C2S Program (CORE Collection Services)</t>
  </si>
  <si>
    <t>Admin Fee</t>
  </si>
  <si>
    <t>Cost per Bag (City Issued)</t>
  </si>
  <si>
    <t>Cost per Bag (Non-City Issued)</t>
  </si>
  <si>
    <t>Cost per Box of Bags (City Issued)</t>
  </si>
  <si>
    <t>Special Event Container Rentals</t>
  </si>
  <si>
    <t>Front-End Load Rental per Day (4CY-8CY)</t>
  </si>
  <si>
    <t>Roll-Off Rental per Day (20CY - 30CY)</t>
  </si>
  <si>
    <t>Roll-Off Rental per Day (40CY)</t>
  </si>
  <si>
    <t>Commercial &amp; Construction - Permit Application</t>
  </si>
  <si>
    <t>Commercial &amp; Construction - Permit</t>
  </si>
  <si>
    <t>Front-End Load Container Roll-Out Fee</t>
  </si>
  <si>
    <t>Temporary Front-End Delivery Fee</t>
  </si>
  <si>
    <t>Commercial Recycling Carts (per month, per cart)</t>
  </si>
  <si>
    <t>Roll-Off Rental Minimum Use Fee, per day  [2]</t>
  </si>
  <si>
    <t>Compactors / Roll-Offs - Delivery Placement Fee</t>
  </si>
  <si>
    <t>Compactor - Special Cleaning</t>
  </si>
  <si>
    <r>
      <t xml:space="preserve">City Owned Compactor Repair  [3] 
</t>
    </r>
    <r>
      <rPr>
        <i/>
        <sz val="11"/>
        <color theme="1"/>
        <rFont val="Calibri"/>
        <family val="2"/>
      </rPr>
      <t xml:space="preserve">   (actual material costs &amp; labor rate), per hour</t>
    </r>
    <r>
      <rPr>
        <sz val="11"/>
        <color theme="1"/>
        <rFont val="Calibri"/>
        <family val="2"/>
      </rPr>
      <t xml:space="preserve">  </t>
    </r>
  </si>
  <si>
    <r>
      <t xml:space="preserve">City Owned Emergency (Same Day) Compactor Repair  [3]
</t>
    </r>
    <r>
      <rPr>
        <i/>
        <sz val="11"/>
        <color theme="1"/>
        <rFont val="Calibri"/>
        <family val="2"/>
      </rPr>
      <t xml:space="preserve">   (actual material costs &amp; labor rate), per hour</t>
    </r>
    <r>
      <rPr>
        <sz val="11"/>
        <color theme="1"/>
        <rFont val="Calibri"/>
        <family val="2"/>
      </rPr>
      <t xml:space="preserve">  </t>
    </r>
  </si>
  <si>
    <r>
      <t xml:space="preserve">Privately Owned Compactor Repair 
</t>
    </r>
    <r>
      <rPr>
        <i/>
        <sz val="11"/>
        <color theme="1"/>
        <rFont val="Calibri"/>
        <family val="2"/>
      </rPr>
      <t xml:space="preserve">   (actual material costs &amp; labor rate), per hour  </t>
    </r>
  </si>
  <si>
    <r>
      <t xml:space="preserve">Privately Owned Emergency (Same Day) Compactor Repair 
</t>
    </r>
    <r>
      <rPr>
        <i/>
        <sz val="11"/>
        <color theme="1"/>
        <rFont val="Calibri"/>
        <family val="2"/>
      </rPr>
      <t xml:space="preserve">   (actual material costs &amp; labor rate), per hour  </t>
    </r>
  </si>
  <si>
    <t>Lock Bar Rental Fee, per Month</t>
  </si>
  <si>
    <t>Overloaded Container (equal to the tipping fee - minimum 1 ton)</t>
  </si>
  <si>
    <t>Services Provided at or through the McKay Bay Complex</t>
  </si>
  <si>
    <t>Disposal Fees Per Ton  [4][5]</t>
  </si>
  <si>
    <t>Processible Waste</t>
  </si>
  <si>
    <t>Non-Processible Waste</t>
  </si>
  <si>
    <t>Special Waste Into Pit (plus handling fee)</t>
  </si>
  <si>
    <t>Special Waste Into Furnace (plus handling fee)</t>
  </si>
  <si>
    <t>Freon Removal, per unit (plus handling fee, below)</t>
  </si>
  <si>
    <t>▪ Handling Fee (per load)</t>
  </si>
  <si>
    <t xml:space="preserve">Passenger Tires - Without Rims (less than 18") </t>
  </si>
  <si>
    <t xml:space="preserve">Passenger Tires - With Rims (less than 18") </t>
  </si>
  <si>
    <t>Oversized Tires - Pre-cut (greater than 18")</t>
  </si>
  <si>
    <t>Oversized Tires (greater than 18")</t>
  </si>
  <si>
    <t>[1] For "split" compactors the haul charge is "twice" (double) the adopted rate.</t>
  </si>
  <si>
    <t>[2] Only applicable if container has not been serviced within 30 days. The customer will be billed at the end of the billing cycle if not serviced.</t>
  </si>
  <si>
    <t>[3] Due to repairs above and beyond normal wear and tear.</t>
  </si>
  <si>
    <t>[4] Any waste load containing tires is charged at the higher rate for the entire load.</t>
  </si>
  <si>
    <t>[5] Any waste brought from outside the County shall be charged "twice" (double) the adopted rates for disposal.</t>
  </si>
  <si>
    <t>Solid Waste Rate Resolution 2024-515</t>
  </si>
  <si>
    <t>$0.1325 per $1,000 of assessed value of each property</t>
  </si>
  <si>
    <t>2021-682</t>
  </si>
  <si>
    <t>$35.00 per day</t>
  </si>
  <si>
    <t>RECORDS -  Traffic Reports - GovQA</t>
  </si>
  <si>
    <t>Standard</t>
  </si>
  <si>
    <t>Standard Holiday</t>
  </si>
  <si>
    <t>$87.00/hour</t>
  </si>
  <si>
    <t>$91.00/hour</t>
  </si>
  <si>
    <t>Subject to annual Medicaid funding</t>
  </si>
  <si>
    <t>Automatic biennial increase at the Mayor's discretion</t>
  </si>
  <si>
    <t>Founded Complaints Reinspection Fee - Satisfactory</t>
  </si>
  <si>
    <t>Founded Complaints - Unsatisfactory (3rd Inspection)</t>
  </si>
  <si>
    <t>Founded Complaints - Unsatisfactory (4th Inspection)</t>
  </si>
  <si>
    <t>Founded Serious Complaints Reinspection Fee - Satisfactory</t>
  </si>
  <si>
    <t>Founded Serious Complaints - Unsatisfactory (3rd Inspection)</t>
  </si>
  <si>
    <t>Founded Serious Complaints - Unsatisfactory (4th Inspection)</t>
  </si>
  <si>
    <t>Repeat Complaints-Founded (Triple Original Fee)</t>
  </si>
  <si>
    <t>Repeat Complaints-Serious (Triple Original Fee)</t>
  </si>
  <si>
    <t>Fire Sprinkler Systems (1st Floor) Reinspection</t>
  </si>
  <si>
    <t>Fire Sprinkler Systems (per Additional Floor)</t>
  </si>
  <si>
    <t>Fire Sprinkler Systems (per Additional Floor) Reinspection</t>
  </si>
  <si>
    <t>Standpipe Systems/(Private Hydrants)</t>
  </si>
  <si>
    <t>Standpipe Systems/(Private Hydrants) Reinspection</t>
  </si>
  <si>
    <t>Fire Pumps Reinspection</t>
  </si>
  <si>
    <t>Hood Extinguishing Systems ( per system)</t>
  </si>
  <si>
    <t>Hood Extinguishing Systems Reinspection</t>
  </si>
  <si>
    <t>Life Safety Generator &amp; Emergency Lighting Reinspection</t>
  </si>
  <si>
    <t>Other Extinguishing Systems Reinspection</t>
  </si>
  <si>
    <t>Fire Alarm/Smoke Detector Additional Floor (1st Floor)</t>
  </si>
  <si>
    <t>Fire Alarm/Smoke Detector Systems Reinspection</t>
  </si>
  <si>
    <t>Fire Alarm/Smoke Detector Additional Floor (per Additional Floor)</t>
  </si>
  <si>
    <t>Fire Alarm/Smoke Detector Add'l Floor Reinspection (per Add'l Floor)</t>
  </si>
  <si>
    <t>Fire Alarm Monitoring/Supervision Device Reinspection</t>
  </si>
  <si>
    <t>Temporary Assembly  Other Permits by State Fire Code</t>
  </si>
  <si>
    <t>FMPM-Exhibition Permit (TCC/HOTEL)2</t>
  </si>
  <si>
    <t>Open Burn</t>
  </si>
  <si>
    <t>Open Flame Permit</t>
  </si>
  <si>
    <t>Underground Fire Main Permits</t>
  </si>
  <si>
    <t>Underground Fire Mains Inspection Fee (60%)</t>
  </si>
  <si>
    <t>Underground Fire Mains Plan Review Fee (40%)</t>
  </si>
  <si>
    <t>Underground Fire Mains Plan Review Fee (actual invoice)</t>
  </si>
  <si>
    <t>Fire Sprinkler/Suppression Sys Permits</t>
  </si>
  <si>
    <t>Fire Sprinkler/Suppression Sys Inspection Fee (60%)</t>
  </si>
  <si>
    <t>Fire Sprinkler/Suppression Sys Plan Review Fee (40%)</t>
  </si>
  <si>
    <t>Fire Sprinkler/Suppression Sys Plan Review Fee (actual invoice)</t>
  </si>
  <si>
    <t>Fire Alarm/Smoke Detector Sys Permits Fee</t>
  </si>
  <si>
    <t>Fire Alarm/Smoke Detector Sys Inspection Fee (60%)</t>
  </si>
  <si>
    <t>Fire Alarm/Smoke Detector Sys Plan Review Fee (40%)</t>
  </si>
  <si>
    <t>Fire Alarm/Smoke Detector Sys Plan Review Fee (actual invoice)</t>
  </si>
  <si>
    <t>Fire Alarm Monitoring / Supervision Device Permit Fee</t>
  </si>
  <si>
    <t>Fire Alarm Monitoring / Supervis. Device Inspect Fee (60%)</t>
  </si>
  <si>
    <t>Fire Alarm Monitoring / Supervis. Device Plan Rev. Fee (40%)</t>
  </si>
  <si>
    <t>Fire Alarm Monitoring / Supervis. Device Plan Rev. Fee (actual invoice)</t>
  </si>
  <si>
    <t>Fire Pumps Permit Fee</t>
  </si>
  <si>
    <t>Fire Pumps Inspection Fee (60%)</t>
  </si>
  <si>
    <t>Fire Pumps Plan Review Fee (40%)</t>
  </si>
  <si>
    <t>Fire Pumps Plan Review Fee (actual invoice)</t>
  </si>
  <si>
    <t xml:space="preserve">Reinspection Fee </t>
  </si>
  <si>
    <t>Reinspection Surcharge (Starting with the 2nd Reinspection)</t>
  </si>
  <si>
    <t>Flammable &amp; Combustible Storage Tanks - Above Ground</t>
  </si>
  <si>
    <t>Flammable &amp; Combustible Storage Tanks - Below Ground</t>
  </si>
  <si>
    <t>New Dispensers, Piping Alteration</t>
  </si>
  <si>
    <r>
      <rPr>
        <b/>
        <sz val="11"/>
        <color theme="1"/>
        <rFont val="Calibri"/>
        <family val="2"/>
        <scheme val="minor"/>
      </rPr>
      <t>CIT Programs</t>
    </r>
    <r>
      <rPr>
        <sz val="11"/>
        <color theme="1"/>
        <rFont val="Calibri"/>
        <family val="2"/>
        <scheme val="minor"/>
      </rPr>
      <t>: In FY2022, the City implemented Program 6 which was the last CIT program under the current ordinance. In CY2024, a new CIT was approved by Hillsborough County voters for 15 years, starting in December 2026.</t>
    </r>
  </si>
  <si>
    <r>
      <t>Source</t>
    </r>
    <r>
      <rPr>
        <sz val="11"/>
        <color rgb="FF000000"/>
        <rFont val="Calibri"/>
        <family val="2"/>
        <scheme val="minor"/>
      </rPr>
      <t xml:space="preserve">: Pursuant to Section 336.025, Florida Statutes, each county may impose a tax of one to six cents per gallon on motor and diesel fuel sold within the county’s jurisdiction (the "Six Cent Local Option Gas Tax").  Monies received by counties and municipal governments from the levy of the Six Cent Local Option Gas Tax must be used for transportation expenditures.   </t>
    </r>
  </si>
  <si>
    <r>
      <t>Analysis/Assumptions</t>
    </r>
    <r>
      <rPr>
        <sz val="11"/>
        <color rgb="FF000000"/>
        <rFont val="Calibri"/>
        <family val="2"/>
        <scheme val="minor"/>
      </rPr>
      <t>: Revenue collections are tied directly to the amount of fuel consumed and not to the price of fuel. FY2026 revenues are expected to remain consistent with the FY2025 budget due to no anticipated increase in fuel consumption.</t>
    </r>
  </si>
  <si>
    <t>FY2026 Budget</t>
  </si>
  <si>
    <r>
      <rPr>
        <b/>
        <sz val="11"/>
        <color theme="1"/>
        <rFont val="Calibri"/>
        <family val="2"/>
        <scheme val="minor"/>
      </rPr>
      <t>Analysis/Assumptions</t>
    </r>
    <r>
      <rPr>
        <sz val="11"/>
        <color theme="1"/>
        <rFont val="Calibri"/>
        <family val="2"/>
        <scheme val="minor"/>
      </rPr>
      <t>: Property taxes represent the City’s single largest revenue source and are based on the City’s millage rate and the taxable value of the City’s real property. After over 30 years without a millage rate increase, the City adopted a millage rate of 6.2076 mills for FY2018, an increase of 0.475 mills over the previous rate of 5.7326 mills.
For FY2026, the City' s taxable value increased by 7.4% resulting in property tax revenues increasing by $26.2 million and Tax Increment Financing (TIF) contributions to the Community Redevelopment Agencies (CRAs) also increased by $5.8 million, for a net revenue increase to the City of $20.4 million.
The Hillsborough County Property Appraiser is responsible for determining and notifying the City of its taxable value by July 1 each year.</t>
    </r>
  </si>
  <si>
    <r>
      <rPr>
        <b/>
        <sz val="11"/>
        <color theme="1"/>
        <rFont val="Calibri"/>
        <family val="2"/>
        <scheme val="minor"/>
      </rPr>
      <t>Analysis/Assumption:</t>
    </r>
    <r>
      <rPr>
        <sz val="11"/>
        <color theme="1"/>
        <rFont val="Calibri"/>
        <family val="2"/>
        <scheme val="minor"/>
      </rPr>
      <t xml:space="preserve"> FY2026 Community Investment Tax revenues are expected to decrease when compared with the FY2025 budget partially attributable to unstable economic conditions and decreased consumer spending.</t>
    </r>
  </si>
  <si>
    <t>$26.7 M</t>
  </si>
  <si>
    <r>
      <rPr>
        <b/>
        <sz val="11"/>
        <color theme="1"/>
        <rFont val="Calibri"/>
        <family val="2"/>
        <scheme val="minor"/>
      </rPr>
      <t>Analysis/Assumption</t>
    </r>
    <r>
      <rPr>
        <sz val="11"/>
        <color theme="1"/>
        <rFont val="Calibri"/>
        <family val="2"/>
        <scheme val="minor"/>
      </rPr>
      <t>: FY2026 revenues are expected to remain consistent with FY2025 Budget and Projections.</t>
    </r>
  </si>
  <si>
    <r>
      <rPr>
        <b/>
        <sz val="11"/>
        <color theme="1"/>
        <rFont val="Calibri"/>
        <family val="2"/>
        <scheme val="minor"/>
      </rPr>
      <t>Uses and restrictions:</t>
    </r>
    <r>
      <rPr>
        <sz val="11"/>
        <color theme="1"/>
        <rFont val="Calibri"/>
        <family val="2"/>
        <scheme val="minor"/>
      </rPr>
      <t xml:space="preserve"> According to the Florida Legislature’s Office of Economic and Demographic Research 2024 Local Government Financial Handbook (May 2025) municipalities are to assume that 17.9% of funds must be used for transportation-related purposes with the balance available for any general governmental purpose.</t>
    </r>
  </si>
  <si>
    <t>$19.9 M</t>
  </si>
  <si>
    <t>$21.3 M</t>
  </si>
  <si>
    <t>$44.6 M</t>
  </si>
  <si>
    <t>$45.3 M</t>
  </si>
  <si>
    <t>$45.0 M</t>
  </si>
  <si>
    <t>$55.5 M</t>
  </si>
  <si>
    <r>
      <t>Analysis/Assumptions</t>
    </r>
    <r>
      <rPr>
        <sz val="11"/>
        <color rgb="FF000000"/>
        <rFont val="Calibri"/>
        <family val="2"/>
        <scheme val="minor"/>
      </rPr>
      <t>: Electric Utility Services Tax revenues are expected to increase in FY2026 compared to the FY2025 Adopted Budget due to population growth, increased electricity consumption, and anticipated electric rate increases.</t>
    </r>
  </si>
  <si>
    <t>$10.1 M</t>
  </si>
  <si>
    <t>$12.0 M</t>
  </si>
  <si>
    <r>
      <rPr>
        <b/>
        <sz val="11"/>
        <color theme="1"/>
        <rFont val="Calibri"/>
        <family val="2"/>
        <scheme val="minor"/>
      </rPr>
      <t>Analysis/Assumption:</t>
    </r>
    <r>
      <rPr>
        <sz val="11"/>
        <color theme="1"/>
        <rFont val="Calibri"/>
        <family val="2"/>
        <scheme val="minor"/>
      </rPr>
      <t xml:space="preserve"> On September 5, 2019, City Council approved Resolutions 2019-694 and 2019-695 to increase water and wastewater rates through FY2040 and implement base charges, effective on November 1, 2019. As a result, FY2026 Water Utility Services Tax revenues are projected to increase from the FY2025 Adopted Budget resulting from an increase in water consumption within the City limits and an adopted water rate increase.</t>
    </r>
  </si>
  <si>
    <t>$17.6 M</t>
  </si>
  <si>
    <r>
      <rPr>
        <b/>
        <sz val="11"/>
        <color theme="1"/>
        <rFont val="Calibri"/>
        <family val="2"/>
        <scheme val="minor"/>
      </rPr>
      <t xml:space="preserve">Analysis/Assumption: </t>
    </r>
    <r>
      <rPr>
        <sz val="11"/>
        <color theme="1"/>
        <rFont val="Calibri"/>
        <family val="2"/>
        <scheme val="minor"/>
      </rPr>
      <t>FY2026 Communication Services Tax revenues are expecting slight increase compared to FY2025 Adopted Budget as this revenue source has remained relatively flat since FY2019.</t>
    </r>
  </si>
  <si>
    <r>
      <rPr>
        <b/>
        <sz val="11"/>
        <color theme="1"/>
        <rFont val="Calibri"/>
        <family val="2"/>
        <scheme val="minor"/>
      </rPr>
      <t>Source:</t>
    </r>
    <r>
      <rPr>
        <sz val="11"/>
        <color theme="1"/>
        <rFont val="Calibri"/>
        <family val="2"/>
        <scheme val="minor"/>
      </rPr>
      <t xml:space="preserve"> Communication Services Taxes are applied to transmission, conveyance, or routing of voice, data, audio, video, or any other information or signals, to a point or between or among points, by or through any electronic, radio, satellite, cable, optical, microwave, or other medium or method now in existence or hereafter devised, regardless of the protocol used for such transmission or conveyance.</t>
    </r>
  </si>
  <si>
    <r>
      <rPr>
        <b/>
        <sz val="11"/>
        <color theme="1"/>
        <rFont val="Calibri"/>
        <family val="2"/>
        <scheme val="minor"/>
      </rPr>
      <t xml:space="preserve">Source: </t>
    </r>
    <r>
      <rPr>
        <sz val="11"/>
        <color theme="1"/>
        <rFont val="Calibri"/>
        <family val="2"/>
        <scheme val="minor"/>
      </rPr>
      <t>Payment In Lieu of Taxes/Payment In Lieu of Franchise Fees (PILOT/PILOF) are assessed on the Parking Division and the Solid Waste, Wastewater, and Water departments. PILOT is calculated based on the value of the assets for the respective enterprise department/division times the City’s current year millage rate. PILOF is calculated based on annual revenues collected by the respective enterprise department/division times the currently authorized franchise fee rate.</t>
    </r>
  </si>
  <si>
    <t>$42.2 M</t>
  </si>
  <si>
    <t>$50.3 M</t>
  </si>
  <si>
    <r>
      <t>Uses and restrictions</t>
    </r>
    <r>
      <rPr>
        <sz val="11"/>
        <color rgb="FF000000"/>
        <rFont val="Calibri"/>
        <family val="2"/>
        <scheme val="minor"/>
      </rPr>
      <t>: Local Option Fuel Tax revenues may only be used for transportation-related items (i.e. road construction/repairs, bridge maintenance, traffic signs, and rights-of-way maintenance).</t>
    </r>
  </si>
  <si>
    <t>$29.6 M</t>
  </si>
  <si>
    <t>$30.3 M</t>
  </si>
  <si>
    <t>$44.0 M</t>
  </si>
  <si>
    <t>$52.8 M</t>
  </si>
  <si>
    <t>$11.4 M</t>
  </si>
  <si>
    <t>Agreement between City of Tampa and Tampa Police Benevolent Association, INC. (PBA), Section 33.8
Effective 10/1/2025 - 9/30/2028 
&amp;
Agreement between City of Tampa and Local Union NO. 754, International Association of Firefighters, AFL-CIO (IAFF), Section 25.8
Effective 10/1/2025 - 9/30/2028</t>
  </si>
  <si>
    <t>Set by consultant to bring in the revenue agreed upon by Revenue &amp; Finance and the Human Resources - Risk &amp; Insurance Division</t>
  </si>
  <si>
    <t>Rates set by agreement between Revenue &amp; Finance and the Human Resources - Risk &amp; Insurance Division</t>
  </si>
  <si>
    <t>FY2026 Rates</t>
  </si>
  <si>
    <t>Ben T Davis Beach</t>
  </si>
  <si>
    <t>Florida Aquarium Lot</t>
  </si>
  <si>
    <t>HCC Lots</t>
  </si>
  <si>
    <t>Pierce St Lot</t>
  </si>
  <si>
    <t>Scott St Lot</t>
  </si>
  <si>
    <t>Selmon Lots</t>
  </si>
  <si>
    <r>
      <t>Analysis/Assumptions</t>
    </r>
    <r>
      <rPr>
        <sz val="11"/>
        <color rgb="FF000000"/>
        <rFont val="Calibri"/>
        <family val="2"/>
        <scheme val="minor"/>
      </rPr>
      <t>:  FY2026 Electric Franchise Fees are projected to decrease by &lt;8.7%&gt; compared to the FY2025 budget but are higher than FY2025 Projections.  FY2025 Projections are lower than FY2025 Budget primarily due to fuel adjustment charge changes but are expected to increase in FY2026 due to recent rate increases.</t>
    </r>
  </si>
  <si>
    <r>
      <t xml:space="preserve">Analysis/Assumptions: </t>
    </r>
    <r>
      <rPr>
        <sz val="11"/>
        <color theme="1"/>
        <rFont val="Calibri"/>
        <family val="2"/>
        <scheme val="minor"/>
      </rPr>
      <t>FY2026 State Revenue Sharing revenues are anticipated to decrease by &lt;6.3%&gt; compared to the FY2025 Budget.  FY2025 Projections are lower than FY2025 Budget due to new sales tax holidays implemented in January 2025 and uncertain consumer spending but is expected to remain flat for FY2026.</t>
    </r>
  </si>
  <si>
    <r>
      <rPr>
        <b/>
        <sz val="11"/>
        <color theme="1"/>
        <rFont val="Calibri"/>
        <family val="2"/>
        <scheme val="minor"/>
      </rPr>
      <t>Analysis/Assumptions</t>
    </r>
    <r>
      <rPr>
        <sz val="11"/>
        <color theme="1"/>
        <rFont val="Calibri"/>
        <family val="2"/>
        <scheme val="minor"/>
      </rPr>
      <t>: Half-Cent Sales Tax revenues are anticipated to decrease in FY2026 by &lt;5.4%&gt; compared to FY2025 Budget.  FY2025 Projections are lower than FY2025 Budget due to new sales tax holidays implemented in January 2025 and uncertain consumer spending but is expected to increase by 3.0% for FY2026.</t>
    </r>
  </si>
  <si>
    <t>$6.7M</t>
  </si>
  <si>
    <t>$8.0M</t>
  </si>
  <si>
    <t>$22.6M</t>
  </si>
  <si>
    <r>
      <rPr>
        <b/>
        <sz val="11"/>
        <color theme="1"/>
        <rFont val="Calibri"/>
        <family val="2"/>
        <scheme val="minor"/>
      </rPr>
      <t>Analysis/Assumption:</t>
    </r>
    <r>
      <rPr>
        <sz val="11"/>
        <color theme="1"/>
        <rFont val="Calibri"/>
        <family val="2"/>
        <scheme val="minor"/>
      </rPr>
      <t xml:space="preserve"> In an effort to encourage safe driving and reduce accidents, City Council authorized the implementation of the new intersection safety camera program during FY2012. In FY2019, City Council voted in favor of keeping red light cameras in place in the city for another five years.  For FY2026, the City expanded the safety camera program to include school zones within city limits.</t>
    </r>
  </si>
  <si>
    <r>
      <t>Analysis/Assumptions</t>
    </r>
    <r>
      <rPr>
        <sz val="11"/>
        <color rgb="FF000000"/>
        <rFont val="Calibri"/>
        <family val="2"/>
        <scheme val="minor"/>
      </rPr>
      <t>:  In FY2025 Electric Utility Services Taxes increased from FY2024, and they are expected to increase in FY2026 due to population growth, increased electrical consumption, and anticipated electric rate increases. Additionally, Tampa City Council approved a resolution that increased water and wastewater rates for the next 20 years and for the first time, implemented base charges effective November 1, 2019. As a result, FY2026 Water Utility Taxes are projected to be higher than FY2025.</t>
    </r>
  </si>
  <si>
    <t>FY2025 Projection</t>
  </si>
  <si>
    <t>$18.2 M</t>
  </si>
  <si>
    <t>$46.1 M</t>
  </si>
  <si>
    <r>
      <rPr>
        <b/>
        <sz val="11"/>
        <color theme="1"/>
        <rFont val="Calibri"/>
        <family val="2"/>
        <scheme val="minor"/>
      </rPr>
      <t xml:space="preserve">Analysis/Assumptions: </t>
    </r>
    <r>
      <rPr>
        <sz val="11"/>
        <color theme="1"/>
        <rFont val="Calibri"/>
        <family val="2"/>
        <scheme val="minor"/>
      </rPr>
      <t xml:space="preserve">PILOT revenues increase is primarily due to the increase in Water and Wastewater capital improvement programs. PILOF revenues increase is the result of increases in potable water sales, wastewater disposal, and water and wastewater monthly base rate charges. The City anticipates an accumulative increase of 11.5% in PILOT/PILOF for FY2026 compared to the FY2025 budget. </t>
    </r>
  </si>
  <si>
    <t>CDs/DVDs   $2.00 each</t>
  </si>
  <si>
    <t>Research and Processing - Over 30 minutes</t>
  </si>
  <si>
    <r>
      <rPr>
        <b/>
        <u/>
        <sz val="14"/>
        <color theme="1"/>
        <rFont val="Calibri"/>
        <family val="2"/>
        <scheme val="minor"/>
      </rPr>
      <t>Ranges A or B (3-25 yards)</t>
    </r>
    <r>
      <rPr>
        <sz val="14"/>
        <color theme="1"/>
        <rFont val="Calibri"/>
        <family val="2"/>
        <scheme val="minor"/>
      </rPr>
      <t xml:space="preserve">
Schedule I - $50.00 per hr
Schedule II - $55.00 per hr
Schedule III - $110.00 per hr
</t>
    </r>
    <r>
      <rPr>
        <b/>
        <u/>
        <sz val="14"/>
        <color theme="1"/>
        <rFont val="Calibri"/>
        <family val="2"/>
        <scheme val="minor"/>
      </rPr>
      <t>Range B (25+ yards)</t>
    </r>
    <r>
      <rPr>
        <sz val="14"/>
        <color theme="1"/>
        <rFont val="Calibri"/>
        <family val="2"/>
        <scheme val="minor"/>
      </rPr>
      <t xml:space="preserve">
Schedule I - $55.00 per hr
Schedule II - $60.00 per hr
Schedule III - $130.00 per hr
</t>
    </r>
    <r>
      <rPr>
        <b/>
        <u/>
        <sz val="14"/>
        <color theme="1"/>
        <rFont val="Calibri"/>
        <family val="2"/>
        <scheme val="minor"/>
      </rPr>
      <t>Simulation Training Building</t>
    </r>
    <r>
      <rPr>
        <sz val="14"/>
        <color theme="1"/>
        <rFont val="Calibri"/>
        <family val="2"/>
        <scheme val="minor"/>
      </rPr>
      <t xml:space="preserve">
Schedule I - $40.00 per hr
Schedule II - $45.00 per hr
Schedule III - $60.00 per hr
</t>
    </r>
    <r>
      <rPr>
        <b/>
        <u/>
        <sz val="14"/>
        <color theme="1"/>
        <rFont val="Calibri"/>
        <family val="2"/>
        <scheme val="minor"/>
      </rPr>
      <t>Classroom</t>
    </r>
    <r>
      <rPr>
        <sz val="14"/>
        <color theme="1"/>
        <rFont val="Calibri"/>
        <family val="2"/>
        <scheme val="minor"/>
      </rPr>
      <t xml:space="preserve">
Schedule I - $30.00 per hr
Schedule II - $35.00 per hr
Schedule III - $60.00 per hr
*Evening/weekend/holiday - HCC must pay for TPD instructor at standard HCC instructor rate.
*Other agencies after hours pay additional $50 per hr.
*$100.00 per hr for clean-up</t>
    </r>
  </si>
  <si>
    <t>Pursuant to Florida Statute Chapter 119</t>
  </si>
  <si>
    <t>Method of Fee Increase/Renewal</t>
  </si>
  <si>
    <t>Funds are confiscated by agencies with the Justice Department. When those funds are forfeited, the agencies will transfer funds to TPD for their participation on the case.</t>
  </si>
  <si>
    <t>2025-231</t>
  </si>
  <si>
    <t>$1,275.00 (est.)</t>
  </si>
  <si>
    <r>
      <t>(d) A multi-modal transportation impact fee rate which is based on</t>
    </r>
    <r>
      <rPr>
        <b/>
        <sz val="11"/>
        <color theme="1"/>
        <rFont val="Calibri"/>
        <family val="2"/>
        <scheme val="minor"/>
      </rPr>
      <t xml:space="preserve"> </t>
    </r>
    <r>
      <rPr>
        <sz val="11"/>
        <color theme="1"/>
        <rFont val="Calibri"/>
        <family val="2"/>
        <scheme val="minor"/>
      </rPr>
      <t>an</t>
    </r>
    <r>
      <rPr>
        <b/>
        <sz val="11"/>
        <color theme="1"/>
        <rFont val="Calibri"/>
        <family val="2"/>
        <scheme val="minor"/>
      </rPr>
      <t xml:space="preserve"> </t>
    </r>
    <r>
      <rPr>
        <sz val="11"/>
        <color theme="1"/>
        <rFont val="Calibri"/>
        <family val="2"/>
        <scheme val="minor"/>
      </rPr>
      <t xml:space="preserve">independent fee calculation study shall not be applied to the same or similar use on any parcel other than the specific parcel for which the independent fee calculation study was performed except: </t>
    </r>
  </si>
  <si>
    <t>(1) As provided in subsection (c) above, or 
(2) In the event the independent fee calculation study is not based on any site specific information or the fee schedule attached to this ordinance as Exhibit I does not address the use for which the independent fee calculation study was performed.</t>
  </si>
  <si>
    <t xml:space="preserve">(c) In order to obtain the fee rate or to do an independent fee calculation study which applies to more than the structure for which the building permit is requested, the project or development must be controlled by a development of regional impact development order or site plan-controlled zoning district. </t>
  </si>
  <si>
    <t>(1) Fee schedule. Effective January 1, 1989, the impact fee (as of August 1, 2015, "multi-modal transportation impact fee(s)") shall be as shown on Exhibit I at the end of this chapter. 
(2) If a building permit is requested for a building with mixed uses, then the fee shall be determined through using the schedule referred to in subsection (a)(1) by apportioning the space committed to uses specified on the schedule. 
(3) If the type of development activity for which a building permit is applied is not specified on the fee schedule referred to in subsection (a)(1), the official shall use the fee applicable to the most clearly comparable type of land use on the above fee schedule. The official shall be guided in the selection of a comparable type by the Institute of Transportation Engineers Trip Generation, An Information Report (third edition). The official shall apply the formula set forth in this chapter.
(4) In the case of a change of use, redevelopment or modification of an existing use on a parcel which requires the issuance of a building permit, the multi-modal transportation impact fee shall be based upon the net increase in the fee for the new use as compared to the previous use on that parcel. The official shall be specifically guided in this determination by the Institute of Transportation Engineers Trip Generation, An Information Report (third edition). If the parcel for which the fee is being calculated has a vacant building and is located in a local or National Historic District or is an individually designated landmark, the previous use to be used in the calculation shall be the last known most intensive use of the property.
(5) Once the multi-modal transportation impact fee is paid for those land use types for which the fee is calculated based on acreage, no further multi-modal transportation impact fee shall be assessed for additional site improvements of the same land use type on that acreage for which the fee was initially assessed.</t>
  </si>
  <si>
    <t xml:space="preserve"> Resolution 2022-638</t>
  </si>
  <si>
    <t>Electric Utility Annual General Maintenance Permit*</t>
  </si>
  <si>
    <t>(1) Documentation of trip generation rates appropriate for the proposed land development activity. 
(2) Documentation of trip length appropriate for the proposed land development activity. 
(3) Documentation of trip data appropriate for the proposed land development activity.</t>
  </si>
  <si>
    <t>(a) The amount of the fee shall be determined by the following fee schedules for each of the six (6) multi-modal transportation impact fee districts:</t>
  </si>
  <si>
    <t>2006-946 old reso</t>
  </si>
  <si>
    <t>Section (b) is ommitted.</t>
  </si>
  <si>
    <t>Current Base Fee</t>
  </si>
  <si>
    <t>Current Permit Fee</t>
  </si>
  <si>
    <t>Previous Total Fee</t>
  </si>
  <si>
    <t>TSA Stadium Event - Mini Maintenance of Traffic Plan**</t>
  </si>
  <si>
    <t>TSA Stadium Event - Small Maintenance of Traffic Plan**</t>
  </si>
  <si>
    <t>TSA Stadium Event - Large Maintenance of Traffic Plan**</t>
  </si>
  <si>
    <t>*Utility Annual General Maintenance Permit fees are established as an annual fee starting in FY22, may be prorated as appropriate, and will be subject to an annual inflation rate of up to 3%.
**TSA Stadium Event flat rate Permit fees are effective August 1, 2022, may be prorated as appropriate, and will be subject to an annual inflation rate of up to 5%.</t>
  </si>
  <si>
    <t xml:space="preserve">Capacity LOS D service volumes - Central Business </t>
  </si>
  <si>
    <t>Capacity LOS D service volumes - Central East</t>
  </si>
  <si>
    <t>Capacity LOS D service volumes - Inter-bay</t>
  </si>
  <si>
    <t>Capacity LOS D service volumes - North Central</t>
  </si>
  <si>
    <t>Capacity LOS D service volumes - University North</t>
  </si>
  <si>
    <t>Capacity LOS D service volumes - Westshore</t>
  </si>
  <si>
    <t>Worthless check fees per COT Banking Policy, &lt;=$50</t>
  </si>
  <si>
    <t>Worthless check fees per COT Banking Policy, $50.01-$300.00</t>
  </si>
  <si>
    <t>Worthless check fees per COT Banking Policy, $300.01-$800.00</t>
  </si>
  <si>
    <t>Worthless check fees per COT Banking Policy, &gt;=$800.01</t>
  </si>
  <si>
    <t>5% of face value</t>
  </si>
  <si>
    <t>$44 per hour</t>
  </si>
  <si>
    <t>$66 per hour</t>
  </si>
  <si>
    <t>Meeting Room 110, 401-409</t>
  </si>
  <si>
    <t>Self-Insurance is comprised of Risk and Insurance Administration, and Claims and Safety. The Risk and Insurance Administration section directs the Claims and Safety sections and manages both contractual and self-funded insurance programs. Responsibilities include the administration of workers' compensation benefit and claims programs, general liability, property damage, health coverage and long term disability insurance; life, and accidental death and dismemberment insurance programs. The Claims section investigates and adjusts all general liability and property damage claims filed against the City, as well as property damage losses to the City. Following state and federal guidelines, the Safety section provides technical assistance in the area of loss prevention to all City departments. This is accomplished through training activities, facility inspections, accident investigations, health screenings, and other efforts to identify and control hazards. In keeping with the responsibilities of the division, the costs recorded to the Self-Insurance Fund (Fund 01200) have beenfunctionalized and allocated as follows:
- General Liability:  these costs have been allocated city-wide based on the general liability and property insurancecosts by fund/center.
- Health: these costs have been allocated city-wide using the health insurance costs recorded to each fund/center.
- Life: these costs have been allocated city-wide using the life insurance costs recorded to each fund/center.
- Accidental Death &amp; Dismemberment: these costs have been allocated city-wide based on the AD&amp;D costs recorded to each fund/center.
- Long-Term Disability: these costs have been allocated city-wide using the long-term disability costs recorded to each fund/center.</t>
  </si>
  <si>
    <t>FY2026/FY2027 City/County Road Maintenance Agreement
City Service Delivery Calculations October 1, 2025 - September 30, 2026</t>
  </si>
  <si>
    <t xml:space="preserve"> Resolution 2021-783</t>
  </si>
  <si>
    <r>
      <t>Source</t>
    </r>
    <r>
      <rPr>
        <sz val="11"/>
        <color rgb="FF000000"/>
        <rFont val="Calibri"/>
        <family val="2"/>
        <scheme val="minor"/>
      </rPr>
      <t>: Fees received from a corporation or an entity that maintains facilities in the City’s rights-of-way for delivery of its services. Franchise fees are generally calculated as a percent of gross revenues.  After maintaining a level franchise fee rate for over 25 years, in FY2012 the City increased the electric franchise fee rate from 4.6% to 6.0% of gross revenues from the sale of electric energy to its customers within the city limits.</t>
    </r>
  </si>
  <si>
    <t>If meeting rooms are combined, rate for each single room will be added to determine total rental rate.</t>
  </si>
  <si>
    <r>
      <t>Source</t>
    </r>
    <r>
      <rPr>
        <sz val="11"/>
        <color rgb="FF000000"/>
        <rFont val="Calibri"/>
        <family val="2"/>
        <scheme val="minor"/>
      </rPr>
      <t>: Florida law authorizes any municipality in the state to levy a utilities tax on the purchase within such municipality of electricity, metered natural gas, liquefied petroleum gas either metered or bottled, manufactured gas either metered or bottled, and water service.  Services competitive with those enumerated in the previous sentence, as defined by ordinance, shall be taxed on a comparable base at the same rates.  However, fuel oil shall be taxed at a rate not to exceed 4 cents per gallon.
Pursuant to Ordinance No. 2000-345 enacted by the City Council on December 21, 2000 (the "Utilities Tax Ordinance"), the City levied a utilities tax on the purchase of electricity, metered or bottled gas (natural, liquefied petroleum gas, or manufactured), and water service at a rate of ten percent (10%) of the charge made by the seller of such service or commodity and four cents ($0.04) per gallon upon every purchase of fuel oil and kerosene, or any combination thereof.  These taxes shall in each case be paid by the purchaser thereof for the use of the City to the seller of such electricity, metered or bottled gas (natural, liquefied petroleum gas, or manufactured) and water service at the time of paying the charge therefor, but not less than monthly.  The utilities tax received by the City is deposited into the Utilities Services Tax Special Revenue Fund.</t>
    </r>
    <r>
      <rPr>
        <b/>
        <sz val="11"/>
        <color rgb="FF000000"/>
        <rFont val="Calibri"/>
        <family val="2"/>
        <scheme val="minor"/>
      </rPr>
      <t xml:space="preserve">
</t>
    </r>
    <r>
      <rPr>
        <sz val="11"/>
        <color rgb="FF000000"/>
        <rFont val="Calibri"/>
        <family val="2"/>
        <scheme val="minor"/>
      </rPr>
      <t xml:space="preserve">The utilities tax shall not be applied against any fuel adjustment charge.  The term "fuel adjustment charge" means all increases in the cost of utility services to the ultimate consumer resulting from an increase in the cost of fuel to the utility subsequent to October 1, 1973. </t>
    </r>
  </si>
  <si>
    <t>Pebble Creek Agreement</t>
  </si>
  <si>
    <t>2019-932</t>
  </si>
  <si>
    <t>2022-506</t>
  </si>
  <si>
    <t>Billing schedule adjusted annually per contract.</t>
  </si>
  <si>
    <t>2025-821</t>
  </si>
  <si>
    <t>All hourly rates for Firewatch and Extra Duty include a 10% admin fee.</t>
  </si>
  <si>
    <t>Tampa International Airport Fire Services- 
July 6, 2021 through July 5, 2026</t>
  </si>
  <si>
    <t>MacDill Air Force Base Contract- 
EMS and Patient Transport FY20-FY29</t>
  </si>
  <si>
    <t>Tampa International Airport EMS Services- 
July 6, 2021 through July 5,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</si>
</sst>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0"/>
    <numFmt numFmtId="165" formatCode="mm/dd/yy;@"/>
    <numFmt numFmtId="166" formatCode="0.0%"/>
    <numFmt numFmtId="167" formatCode="_(&quot;$&quot;* #,##0.000_);_(&quot;$&quot;* \(#,##0.000\);_(&quot;$&quot;* &quot;-&quot;??_);_(@_)"/>
    <numFmt numFmtId="168" formatCode="[$-409]mmmm\ d\,\ yyyy;@"/>
    <numFmt numFmtId="169" formatCode="[$$-409]#,##0.00_);\([$$-409]#,##0.00\)"/>
    <numFmt numFmtId="170" formatCode="#,##0;#,##0"/>
    <numFmt numFmtId="171" formatCode="&quot;$&quot;#,##0"/>
    <numFmt numFmtId="172" formatCode="_(* #,##0_);_(* \(#,##0\);_(* &quot;-&quot;??_);_(@_)"/>
    <numFmt numFmtId="173" formatCode="&quot;$&quot;#,##0.0000"/>
  </numFmts>
  <fonts count="62" x14ac:knownFonts="1">
    <font>
      <sz val="11"/>
      <color theme="1"/>
      <name val="Calibri"/>
      <family val="2"/>
      <scheme val="minor"/>
    </font>
    <font>
      <sz val="11"/>
      <color theme="1"/>
      <name val="Calibri"/>
      <family val="2"/>
      <scheme val="minor"/>
    </font>
    <font>
      <sz val="10"/>
      <color theme="1"/>
      <name val="Calibri"/>
      <family val="2"/>
      <scheme val="minor"/>
    </font>
    <font>
      <b/>
      <sz val="11"/>
      <color theme="1"/>
      <name val="Calibri"/>
      <family val="2"/>
      <scheme val="minor"/>
    </font>
    <font>
      <b/>
      <sz val="12"/>
      <color theme="1"/>
      <name val="Calibri"/>
      <family val="2"/>
      <scheme val="minor"/>
    </font>
    <font>
      <b/>
      <sz val="10"/>
      <name val="Calibri"/>
      <family val="2"/>
      <scheme val="minor"/>
    </font>
    <font>
      <b/>
      <sz val="11"/>
      <name val="Calibri"/>
      <family val="2"/>
      <scheme val="minor"/>
    </font>
    <font>
      <sz val="10"/>
      <color rgb="FF7030A0"/>
      <name val="Calibri"/>
      <family val="2"/>
      <scheme val="minor"/>
    </font>
    <font>
      <sz val="10"/>
      <name val="Calibri"/>
      <family val="2"/>
      <scheme val="minor"/>
    </font>
    <font>
      <b/>
      <sz val="10"/>
      <color theme="1"/>
      <name val="Calibri"/>
      <family val="2"/>
      <scheme val="minor"/>
    </font>
    <font>
      <sz val="11"/>
      <name val="Calibri"/>
      <family val="2"/>
      <scheme val="minor"/>
    </font>
    <font>
      <sz val="10"/>
      <color rgb="FFFF0000"/>
      <name val="Calibri"/>
      <family val="2"/>
      <scheme val="minor"/>
    </font>
    <font>
      <b/>
      <sz val="10"/>
      <color rgb="FF7030A0"/>
      <name val="Calibri"/>
      <family val="2"/>
      <scheme val="minor"/>
    </font>
    <font>
      <sz val="10"/>
      <color rgb="FF000000"/>
      <name val="Times New Roman"/>
      <family val="1"/>
    </font>
    <font>
      <sz val="10"/>
      <color rgb="FF000000"/>
      <name val="Times New Roman"/>
      <family val="1"/>
    </font>
    <font>
      <b/>
      <sz val="14"/>
      <color theme="1"/>
      <name val="Calibri"/>
      <family val="2"/>
      <scheme val="minor"/>
    </font>
    <font>
      <b/>
      <sz val="16"/>
      <color theme="1"/>
      <name val="Calibri"/>
      <family val="2"/>
      <scheme val="minor"/>
    </font>
    <font>
      <sz val="14"/>
      <color theme="1"/>
      <name val="Calibri"/>
      <family val="2"/>
      <scheme val="minor"/>
    </font>
    <font>
      <sz val="14"/>
      <name val="Calibri"/>
      <family val="2"/>
      <scheme val="minor"/>
    </font>
    <font>
      <sz val="14"/>
      <color rgb="FFFF0000"/>
      <name val="Calibri"/>
      <family val="2"/>
      <scheme val="minor"/>
    </font>
    <font>
      <b/>
      <u/>
      <sz val="14"/>
      <color theme="1"/>
      <name val="Calibri"/>
      <family val="2"/>
      <scheme val="minor"/>
    </font>
    <font>
      <b/>
      <u/>
      <sz val="11"/>
      <color rgb="FF000000"/>
      <name val="Calibri"/>
      <family val="2"/>
      <scheme val="minor"/>
    </font>
    <font>
      <sz val="11"/>
      <color rgb="FF000000"/>
      <name val="Calibri"/>
      <family val="2"/>
      <scheme val="minor"/>
    </font>
    <font>
      <b/>
      <sz val="11"/>
      <color rgb="FF000000"/>
      <name val="Calibri"/>
      <family val="2"/>
      <scheme val="minor"/>
    </font>
    <font>
      <b/>
      <u/>
      <sz val="14"/>
      <name val="Calibri"/>
      <family val="2"/>
      <scheme val="minor"/>
    </font>
    <font>
      <b/>
      <sz val="12"/>
      <name val="Calibri"/>
      <family val="2"/>
      <scheme val="minor"/>
    </font>
    <font>
      <b/>
      <sz val="14"/>
      <name val="Arial"/>
      <family val="2"/>
    </font>
    <font>
      <b/>
      <sz val="12"/>
      <name val="Arial"/>
      <family val="2"/>
    </font>
    <font>
      <b/>
      <sz val="8"/>
      <color indexed="8"/>
      <name val="Arial"/>
      <family val="2"/>
    </font>
    <font>
      <sz val="8"/>
      <name val="Arial"/>
      <family val="2"/>
    </font>
    <font>
      <sz val="14"/>
      <name val="Arial"/>
      <family val="2"/>
    </font>
    <font>
      <sz val="9"/>
      <name val="Arial"/>
      <family val="2"/>
    </font>
    <font>
      <sz val="9"/>
      <color indexed="8"/>
      <name val="Arial"/>
      <family val="2"/>
    </font>
    <font>
      <b/>
      <sz val="9"/>
      <color indexed="8"/>
      <name val="Arial"/>
      <family val="2"/>
    </font>
    <font>
      <b/>
      <sz val="9"/>
      <name val="Arial"/>
      <family val="2"/>
    </font>
    <font>
      <sz val="8"/>
      <color indexed="8"/>
      <name val="Arial"/>
      <family val="2"/>
    </font>
    <font>
      <vertAlign val="superscript"/>
      <sz val="11"/>
      <color theme="1"/>
      <name val="Calibri"/>
      <family val="2"/>
      <scheme val="minor"/>
    </font>
    <font>
      <i/>
      <sz val="16"/>
      <color theme="1"/>
      <name val="Calibri"/>
      <family val="2"/>
      <scheme val="minor"/>
    </font>
    <font>
      <sz val="16"/>
      <color theme="1"/>
      <name val="Calibri"/>
      <family val="2"/>
      <scheme val="minor"/>
    </font>
    <font>
      <sz val="12"/>
      <color theme="1"/>
      <name val="Calibri"/>
      <family val="2"/>
      <scheme val="minor"/>
    </font>
    <font>
      <i/>
      <sz val="11"/>
      <color theme="1"/>
      <name val="Calibri"/>
      <family val="2"/>
      <scheme val="minor"/>
    </font>
    <font>
      <sz val="8"/>
      <name val="Calibri"/>
      <family val="2"/>
      <scheme val="minor"/>
    </font>
    <font>
      <b/>
      <sz val="12"/>
      <color theme="1"/>
      <name val="Calibri"/>
      <family val="2"/>
    </font>
    <font>
      <b/>
      <sz val="12"/>
      <color theme="0"/>
      <name val="Calibri"/>
      <family val="2"/>
      <scheme val="minor"/>
    </font>
    <font>
      <sz val="12"/>
      <color theme="0"/>
      <name val="Calibri"/>
      <family val="2"/>
      <scheme val="minor"/>
    </font>
    <font>
      <b/>
      <u/>
      <sz val="11"/>
      <color theme="1"/>
      <name val="Calibri"/>
      <family val="2"/>
      <scheme val="minor"/>
    </font>
    <font>
      <u/>
      <sz val="11"/>
      <color theme="1"/>
      <name val="Calibri"/>
      <family val="2"/>
      <scheme val="minor"/>
    </font>
    <font>
      <sz val="9.5"/>
      <color theme="1"/>
      <name val="Calibri"/>
      <family val="2"/>
      <scheme val="minor"/>
    </font>
    <font>
      <sz val="9"/>
      <color indexed="81"/>
      <name val="Tahoma"/>
      <family val="2"/>
    </font>
    <font>
      <b/>
      <sz val="9"/>
      <color indexed="81"/>
      <name val="Tahoma"/>
      <family val="2"/>
    </font>
    <font>
      <sz val="11"/>
      <color theme="1"/>
      <name val="Calibri"/>
      <family val="2"/>
    </font>
    <font>
      <b/>
      <sz val="13.5"/>
      <color theme="1"/>
      <name val="Calibri"/>
      <family val="2"/>
    </font>
    <font>
      <sz val="12.5"/>
      <color theme="1"/>
      <name val="Calibri"/>
      <family val="2"/>
    </font>
    <font>
      <b/>
      <sz val="12.5"/>
      <color theme="1"/>
      <name val="Calibri"/>
      <family val="2"/>
    </font>
    <font>
      <sz val="12"/>
      <name val="Times New Roman"/>
      <family val="1"/>
    </font>
    <font>
      <b/>
      <u/>
      <sz val="12.25"/>
      <color theme="1"/>
      <name val="Calibri"/>
      <family val="2"/>
    </font>
    <font>
      <u/>
      <sz val="11"/>
      <color theme="1"/>
      <name val="Calibri"/>
      <family val="2"/>
    </font>
    <font>
      <b/>
      <sz val="12.25"/>
      <color theme="1"/>
      <name val="Calibri"/>
      <family val="2"/>
    </font>
    <font>
      <i/>
      <sz val="11"/>
      <color theme="1"/>
      <name val="Calibri"/>
      <family val="2"/>
    </font>
    <font>
      <sz val="10"/>
      <color theme="1"/>
      <name val="Calibri"/>
      <family val="2"/>
    </font>
    <font>
      <b/>
      <sz val="11"/>
      <color rgb="FFC00000"/>
      <name val="Calibri"/>
      <family val="2"/>
      <scheme val="minor"/>
    </font>
    <font>
      <b/>
      <u/>
      <sz val="10"/>
      <name val="Calibri"/>
      <family val="2"/>
      <scheme val="minor"/>
    </font>
  </fonts>
  <fills count="15">
    <fill>
      <patternFill patternType="none"/>
    </fill>
    <fill>
      <patternFill patternType="gray125"/>
    </fill>
    <fill>
      <patternFill patternType="solid">
        <fgColor theme="3" tint="0.79998168889431442"/>
        <bgColor indexed="64"/>
      </patternFill>
    </fill>
    <fill>
      <patternFill patternType="solid">
        <fgColor rgb="FFFFFF99"/>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FF"/>
      </patternFill>
    </fill>
    <fill>
      <patternFill patternType="solid">
        <fgColor indexed="42"/>
        <bgColor indexed="64"/>
      </patternFill>
    </fill>
    <fill>
      <patternFill patternType="solid">
        <fgColor indexed="9"/>
        <bgColor indexed="64"/>
      </patternFill>
    </fill>
    <fill>
      <patternFill patternType="solid">
        <fgColor theme="9" tint="0.79998168889431442"/>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right style="thin">
        <color indexed="64"/>
      </right>
      <top style="thin">
        <color indexed="64"/>
      </top>
      <bottom style="dotted">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dashed">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indexed="64"/>
      </left>
      <right style="thin">
        <color indexed="64"/>
      </right>
      <top style="dashed">
        <color indexed="64"/>
      </top>
      <bottom/>
      <diagonal/>
    </border>
    <border>
      <left style="thin">
        <color indexed="64"/>
      </left>
      <right style="dashed">
        <color indexed="64"/>
      </right>
      <top/>
      <bottom style="dashed">
        <color indexed="64"/>
      </bottom>
      <diagonal/>
    </border>
    <border>
      <left/>
      <right style="thin">
        <color indexed="64"/>
      </right>
      <top/>
      <bottom/>
      <diagonal/>
    </border>
    <border>
      <left style="dashed">
        <color indexed="64"/>
      </left>
      <right style="thin">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thin">
        <color indexed="64"/>
      </right>
      <top/>
      <bottom/>
      <diagonal/>
    </border>
    <border>
      <left style="dashed">
        <color indexed="64"/>
      </left>
      <right style="dashed">
        <color indexed="64"/>
      </right>
      <top/>
      <bottom/>
      <diagonal/>
    </border>
    <border>
      <left/>
      <right/>
      <top style="dashed">
        <color indexed="64"/>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bottom/>
      <diagonal/>
    </border>
    <border>
      <left/>
      <right style="dashed">
        <color indexed="64"/>
      </right>
      <top style="dashed">
        <color indexed="64"/>
      </top>
      <bottom style="dashed">
        <color indexed="64"/>
      </bottom>
      <diagonal/>
    </border>
    <border>
      <left style="thin">
        <color indexed="64"/>
      </left>
      <right style="thin">
        <color rgb="FF3E3E3E"/>
      </right>
      <top style="thin">
        <color indexed="64"/>
      </top>
      <bottom style="thin">
        <color indexed="64"/>
      </bottom>
      <diagonal/>
    </border>
    <border>
      <left/>
      <right style="thin">
        <color rgb="FF3E3E3E"/>
      </right>
      <top style="thin">
        <color indexed="64"/>
      </top>
      <bottom style="thin">
        <color indexed="64"/>
      </bottom>
      <diagonal/>
    </border>
    <border>
      <left style="thin">
        <color rgb="FF3E3E3E"/>
      </left>
      <right style="thin">
        <color rgb="FF3E3E3E"/>
      </right>
      <top/>
      <bottom/>
      <diagonal/>
    </border>
    <border>
      <left style="thin">
        <color rgb="FF3E3E3E"/>
      </left>
      <right style="thin">
        <color rgb="FF3E3E3E"/>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ashed">
        <color indexed="64"/>
      </left>
      <right/>
      <top style="dashed">
        <color indexed="64"/>
      </top>
      <bottom style="dashed">
        <color indexed="64"/>
      </bottom>
      <diagonal/>
    </border>
    <border>
      <left style="thin">
        <color indexed="64"/>
      </left>
      <right style="thin">
        <color rgb="FF3E3E3E"/>
      </right>
      <top/>
      <bottom/>
      <diagonal/>
    </border>
    <border>
      <left style="thin">
        <color indexed="64"/>
      </left>
      <right style="thin">
        <color rgb="FF3E3E3E"/>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hair">
        <color auto="1"/>
      </bottom>
      <diagonal/>
    </border>
    <border>
      <left style="hair">
        <color auto="1"/>
      </left>
      <right style="hair">
        <color auto="1"/>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right/>
      <top style="hair">
        <color auto="1"/>
      </top>
      <bottom/>
      <diagonal/>
    </border>
    <border>
      <left/>
      <right style="hair">
        <color auto="1"/>
      </right>
      <top style="hair">
        <color auto="1"/>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style="hair">
        <color auto="1"/>
      </right>
      <top/>
      <bottom/>
      <diagonal/>
    </border>
    <border>
      <left/>
      <right style="hair">
        <color auto="1"/>
      </right>
      <top/>
      <bottom style="hair">
        <color auto="1"/>
      </bottom>
      <diagonal/>
    </border>
    <border>
      <left style="hair">
        <color auto="1"/>
      </left>
      <right style="hair">
        <color auto="1"/>
      </right>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theme="0" tint="-0.499984740745262"/>
      </left>
      <right/>
      <top/>
      <bottom/>
      <diagonal/>
    </border>
    <border>
      <left style="hair">
        <color theme="0" tint="-0.499984740745262"/>
      </left>
      <right/>
      <top/>
      <bottom style="thin">
        <color indexed="64"/>
      </bottom>
      <diagonal/>
    </border>
    <border>
      <left style="hair">
        <color theme="0" tint="-0.499984740745262"/>
      </left>
      <right/>
      <top style="thin">
        <color indexed="64"/>
      </top>
      <bottom style="medium">
        <color indexed="64"/>
      </bottom>
      <diagonal/>
    </border>
    <border>
      <left style="hair">
        <color theme="0" tint="-0.499984740745262"/>
      </left>
      <right style="hair">
        <color auto="1"/>
      </right>
      <top/>
      <bottom/>
      <diagonal/>
    </border>
    <border>
      <left style="hair">
        <color theme="0" tint="-0.499984740745262"/>
      </left>
      <right/>
      <top style="thin">
        <color indexed="64"/>
      </top>
      <bottom/>
      <diagonal/>
    </border>
    <border>
      <left style="hair">
        <color theme="0" tint="-0.499984740745262"/>
      </left>
      <right/>
      <top/>
      <bottom style="medium">
        <color indexed="64"/>
      </bottom>
      <diagonal/>
    </border>
    <border>
      <left style="hair">
        <color theme="0" tint="-0.499984740745262"/>
      </left>
      <right style="thin">
        <color indexed="64"/>
      </right>
      <top style="medium">
        <color indexed="64"/>
      </top>
      <bottom/>
      <diagonal/>
    </border>
    <border>
      <left/>
      <right style="hair">
        <color theme="0" tint="-0.499984740745262"/>
      </right>
      <top style="thin">
        <color indexed="64"/>
      </top>
      <bottom style="medium">
        <color indexed="64"/>
      </bottom>
      <diagonal/>
    </border>
    <border>
      <left/>
      <right style="hair">
        <color theme="0" tint="-0.499984740745262"/>
      </right>
      <top style="thin">
        <color indexed="64"/>
      </top>
      <bottom/>
      <diagonal/>
    </border>
    <border>
      <left/>
      <right style="hair">
        <color theme="0" tint="-0.499984740745262"/>
      </right>
      <top/>
      <bottom style="medium">
        <color indexed="64"/>
      </bottom>
      <diagonal/>
    </border>
    <border>
      <left/>
      <right style="dashed">
        <color indexed="64"/>
      </right>
      <top/>
      <bottom style="dashed">
        <color indexed="64"/>
      </bottom>
      <diagonal/>
    </border>
    <border>
      <left style="dashed">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style="dashed">
        <color indexed="64"/>
      </right>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dashed">
        <color indexed="64"/>
      </top>
      <bottom style="thin">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3" fillId="0" borderId="0"/>
    <xf numFmtId="0" fontId="14" fillId="0" borderId="0"/>
    <xf numFmtId="0" fontId="1" fillId="0" borderId="0"/>
    <xf numFmtId="0" fontId="54" fillId="0" borderId="0"/>
    <xf numFmtId="0" fontId="1" fillId="0" borderId="0"/>
  </cellStyleXfs>
  <cellXfs count="1045">
    <xf numFmtId="0" fontId="0" fillId="0" borderId="0" xfId="0"/>
    <xf numFmtId="0" fontId="2" fillId="0" borderId="0" xfId="0" applyFont="1" applyAlignment="1">
      <alignment wrapText="1"/>
    </xf>
    <xf numFmtId="0" fontId="2" fillId="0" borderId="0" xfId="0" applyFont="1"/>
    <xf numFmtId="0" fontId="3" fillId="2" borderId="1" xfId="0" applyFont="1" applyFill="1" applyBorder="1"/>
    <xf numFmtId="0" fontId="3" fillId="2" borderId="1" xfId="0" applyFont="1" applyFill="1" applyBorder="1" applyAlignment="1">
      <alignment wrapText="1"/>
    </xf>
    <xf numFmtId="0" fontId="2" fillId="0" borderId="0" xfId="0" applyFont="1" applyAlignment="1">
      <alignment horizontal="left"/>
    </xf>
    <xf numFmtId="0" fontId="0" fillId="0" borderId="0" xfId="0" applyAlignment="1">
      <alignment horizontal="left"/>
    </xf>
    <xf numFmtId="43" fontId="2" fillId="0" borderId="0" xfId="1" applyFont="1"/>
    <xf numFmtId="14" fontId="2" fillId="0" borderId="0" xfId="0" applyNumberFormat="1" applyFont="1"/>
    <xf numFmtId="0" fontId="3" fillId="2" borderId="1" xfId="0" applyFont="1" applyFill="1" applyBorder="1" applyAlignment="1">
      <alignment horizontal="left" wrapText="1"/>
    </xf>
    <xf numFmtId="0" fontId="2" fillId="0" borderId="0" xfId="1" applyNumberFormat="1" applyFont="1" applyAlignment="1">
      <alignment horizontal="left"/>
    </xf>
    <xf numFmtId="0" fontId="0" fillId="0" borderId="0" xfId="0" applyAlignment="1">
      <alignment horizontal="center"/>
    </xf>
    <xf numFmtId="0" fontId="0" fillId="0" borderId="1" xfId="0" applyBorder="1"/>
    <xf numFmtId="0" fontId="0" fillId="0" borderId="3" xfId="0" applyBorder="1"/>
    <xf numFmtId="0" fontId="3" fillId="2" borderId="4" xfId="0" applyFont="1" applyFill="1" applyBorder="1" applyAlignment="1">
      <alignment wrapText="1"/>
    </xf>
    <xf numFmtId="0" fontId="0" fillId="0" borderId="1" xfId="0" applyBorder="1" applyAlignment="1">
      <alignment horizontal="center"/>
    </xf>
    <xf numFmtId="14" fontId="0" fillId="0" borderId="1" xfId="0" applyNumberFormat="1" applyBorder="1" applyAlignment="1">
      <alignment horizontal="center"/>
    </xf>
    <xf numFmtId="164" fontId="0" fillId="0" borderId="1" xfId="1" applyNumberFormat="1" applyFont="1" applyBorder="1"/>
    <xf numFmtId="43" fontId="0" fillId="0" borderId="1" xfId="1" applyFont="1" applyBorder="1"/>
    <xf numFmtId="14" fontId="0" fillId="0" borderId="1" xfId="0" applyNumberFormat="1" applyBorder="1"/>
    <xf numFmtId="0" fontId="0" fillId="0" borderId="1" xfId="0" applyBorder="1" applyAlignment="1">
      <alignment wrapText="1"/>
    </xf>
    <xf numFmtId="164" fontId="0" fillId="0" borderId="1" xfId="1" applyNumberFormat="1" applyFont="1" applyBorder="1" applyAlignment="1">
      <alignment horizontal="right"/>
    </xf>
    <xf numFmtId="8" fontId="0" fillId="0" borderId="1" xfId="1" applyNumberFormat="1" applyFont="1" applyBorder="1" applyAlignment="1">
      <alignment horizontal="right"/>
    </xf>
    <xf numFmtId="0" fontId="0" fillId="0" borderId="1" xfId="1" applyNumberFormat="1" applyFont="1" applyBorder="1" applyAlignment="1">
      <alignment horizontal="left"/>
    </xf>
    <xf numFmtId="14" fontId="0" fillId="0" borderId="1" xfId="0" applyNumberFormat="1" applyBorder="1" applyAlignment="1">
      <alignment horizontal="left"/>
    </xf>
    <xf numFmtId="0" fontId="0" fillId="0" borderId="1" xfId="0" applyBorder="1" applyAlignment="1">
      <alignment horizontal="left"/>
    </xf>
    <xf numFmtId="8" fontId="0" fillId="0" borderId="1" xfId="1" applyNumberFormat="1" applyFont="1" applyBorder="1" applyAlignment="1">
      <alignment horizontal="left"/>
    </xf>
    <xf numFmtId="0" fontId="0" fillId="0" borderId="0" xfId="0" applyAlignment="1">
      <alignment wrapText="1"/>
    </xf>
    <xf numFmtId="0" fontId="0" fillId="0" borderId="0" xfId="1" applyNumberFormat="1" applyFont="1"/>
    <xf numFmtId="43" fontId="0" fillId="0" borderId="0" xfId="1" applyFont="1"/>
    <xf numFmtId="14" fontId="0" fillId="0" borderId="0" xfId="0" applyNumberFormat="1"/>
    <xf numFmtId="164" fontId="0" fillId="0" borderId="0" xfId="1" applyNumberFormat="1" applyFont="1"/>
    <xf numFmtId="0" fontId="5" fillId="4" borderId="1" xfId="0" applyFont="1" applyFill="1" applyBorder="1"/>
    <xf numFmtId="0" fontId="6" fillId="4" borderId="1" xfId="0" applyFont="1" applyFill="1" applyBorder="1" applyAlignment="1">
      <alignment wrapText="1"/>
    </xf>
    <xf numFmtId="0" fontId="7" fillId="4" borderId="1" xfId="1" applyNumberFormat="1" applyFont="1" applyFill="1" applyBorder="1"/>
    <xf numFmtId="43" fontId="7" fillId="4" borderId="1" xfId="1" applyFont="1" applyFill="1" applyBorder="1"/>
    <xf numFmtId="0" fontId="3" fillId="4" borderId="1" xfId="0" applyFont="1" applyFill="1" applyBorder="1" applyAlignment="1">
      <alignment wrapText="1"/>
    </xf>
    <xf numFmtId="0" fontId="8" fillId="0" borderId="1" xfId="0" applyFont="1" applyBorder="1"/>
    <xf numFmtId="43" fontId="8" fillId="0" borderId="1" xfId="1" applyFont="1" applyFill="1" applyBorder="1"/>
    <xf numFmtId="0" fontId="2" fillId="0" borderId="1" xfId="0" applyFont="1" applyBorder="1" applyAlignment="1">
      <alignment wrapText="1"/>
    </xf>
    <xf numFmtId="0" fontId="8" fillId="0" borderId="1" xfId="0" applyFont="1" applyBorder="1" applyAlignment="1">
      <alignment horizontal="left" indent="1"/>
    </xf>
    <xf numFmtId="0" fontId="2" fillId="0" borderId="1" xfId="0" applyFont="1" applyBorder="1"/>
    <xf numFmtId="43" fontId="8" fillId="4" borderId="1" xfId="1" applyFont="1" applyFill="1" applyBorder="1"/>
    <xf numFmtId="0" fontId="2" fillId="4" borderId="1" xfId="0" applyFont="1" applyFill="1" applyBorder="1"/>
    <xf numFmtId="43" fontId="5" fillId="4" borderId="1" xfId="1" applyFont="1" applyFill="1" applyBorder="1"/>
    <xf numFmtId="0" fontId="9" fillId="4" borderId="1" xfId="0" applyFont="1" applyFill="1" applyBorder="1"/>
    <xf numFmtId="0" fontId="11" fillId="0" borderId="1" xfId="0" applyFont="1" applyBorder="1"/>
    <xf numFmtId="0" fontId="2" fillId="0" borderId="0" xfId="1" applyNumberFormat="1" applyFont="1"/>
    <xf numFmtId="164" fontId="2" fillId="0" borderId="0" xfId="0" applyNumberFormat="1" applyFont="1" applyAlignment="1">
      <alignment horizontal="right"/>
    </xf>
    <xf numFmtId="49" fontId="2" fillId="0" borderId="0" xfId="0" applyNumberFormat="1" applyFont="1"/>
    <xf numFmtId="164" fontId="2" fillId="0" borderId="0" xfId="1" applyNumberFormat="1" applyFont="1" applyAlignment="1">
      <alignment horizontal="right"/>
    </xf>
    <xf numFmtId="49" fontId="0" fillId="0" borderId="0" xfId="0" applyNumberFormat="1"/>
    <xf numFmtId="164" fontId="0" fillId="0" borderId="0" xfId="0" applyNumberFormat="1" applyAlignment="1">
      <alignment horizontal="right"/>
    </xf>
    <xf numFmtId="0" fontId="0" fillId="4" borderId="1" xfId="0" applyFill="1" applyBorder="1" applyAlignment="1">
      <alignment horizontal="center"/>
    </xf>
    <xf numFmtId="14" fontId="0" fillId="4" borderId="1" xfId="0" applyNumberFormat="1" applyFill="1" applyBorder="1" applyAlignment="1">
      <alignment horizontal="center"/>
    </xf>
    <xf numFmtId="0" fontId="0" fillId="4" borderId="1" xfId="0" applyFill="1" applyBorder="1"/>
    <xf numFmtId="0" fontId="0" fillId="4" borderId="1" xfId="0" applyFill="1" applyBorder="1" applyAlignment="1">
      <alignment wrapText="1"/>
    </xf>
    <xf numFmtId="164" fontId="0" fillId="4" borderId="1" xfId="1" applyNumberFormat="1" applyFont="1" applyFill="1" applyBorder="1"/>
    <xf numFmtId="43" fontId="0" fillId="4" borderId="1" xfId="1" applyFont="1" applyFill="1" applyBorder="1"/>
    <xf numFmtId="14" fontId="0" fillId="4" borderId="1" xfId="0" applyNumberFormat="1" applyFill="1" applyBorder="1"/>
    <xf numFmtId="0" fontId="3" fillId="0" borderId="1" xfId="0" applyFont="1" applyBorder="1" applyAlignment="1">
      <alignment wrapText="1"/>
    </xf>
    <xf numFmtId="0" fontId="0" fillId="0" borderId="1" xfId="0" applyBorder="1" applyAlignment="1">
      <alignment horizontal="left" wrapText="1"/>
    </xf>
    <xf numFmtId="8" fontId="0" fillId="4" borderId="1" xfId="1" applyNumberFormat="1" applyFont="1" applyFill="1" applyBorder="1" applyAlignment="1">
      <alignment horizontal="left"/>
    </xf>
    <xf numFmtId="0" fontId="0" fillId="4" borderId="1" xfId="0" applyFill="1" applyBorder="1" applyAlignment="1">
      <alignment horizontal="left"/>
    </xf>
    <xf numFmtId="0" fontId="0" fillId="4" borderId="1" xfId="1" applyNumberFormat="1" applyFont="1" applyFill="1" applyBorder="1" applyAlignment="1">
      <alignment horizontal="left"/>
    </xf>
    <xf numFmtId="44" fontId="3" fillId="0" borderId="0" xfId="2" applyFont="1" applyAlignment="1">
      <alignment horizontal="center"/>
    </xf>
    <xf numFmtId="44" fontId="0" fillId="0" borderId="0" xfId="2" applyFont="1"/>
    <xf numFmtId="0" fontId="3" fillId="0" borderId="0" xfId="0" applyFont="1" applyAlignment="1">
      <alignment horizontal="center"/>
    </xf>
    <xf numFmtId="44" fontId="0" fillId="0" borderId="0" xfId="2" applyFont="1" applyAlignment="1">
      <alignment wrapText="1"/>
    </xf>
    <xf numFmtId="166" fontId="0" fillId="0" borderId="0" xfId="3" applyNumberFormat="1" applyFont="1" applyAlignment="1">
      <alignment horizontal="center"/>
    </xf>
    <xf numFmtId="164" fontId="0" fillId="0" borderId="1" xfId="1" applyNumberFormat="1" applyFont="1" applyBorder="1" applyAlignment="1">
      <alignment horizontal="left"/>
    </xf>
    <xf numFmtId="164" fontId="0" fillId="0" borderId="1" xfId="1" applyNumberFormat="1" applyFont="1" applyBorder="1" applyAlignment="1">
      <alignment horizontal="left" wrapText="1"/>
    </xf>
    <xf numFmtId="164" fontId="1" fillId="0" borderId="1" xfId="1" applyNumberFormat="1" applyFont="1" applyFill="1" applyBorder="1" applyAlignment="1">
      <alignment horizontal="left" wrapText="1"/>
    </xf>
    <xf numFmtId="164" fontId="0" fillId="4" borderId="1" xfId="1" applyNumberFormat="1" applyFont="1" applyFill="1" applyBorder="1" applyAlignment="1">
      <alignment horizontal="left" wrapText="1"/>
    </xf>
    <xf numFmtId="43" fontId="0" fillId="0" borderId="1" xfId="1" applyFont="1" applyBorder="1" applyAlignment="1">
      <alignment horizontal="center"/>
    </xf>
    <xf numFmtId="43" fontId="0" fillId="4" borderId="1" xfId="1" applyFont="1" applyFill="1" applyBorder="1" applyAlignment="1">
      <alignment horizontal="center"/>
    </xf>
    <xf numFmtId="164" fontId="0" fillId="0" borderId="1" xfId="1" applyNumberFormat="1" applyFont="1" applyBorder="1" applyAlignment="1">
      <alignment horizontal="center"/>
    </xf>
    <xf numFmtId="164" fontId="3" fillId="0" borderId="1" xfId="1" applyNumberFormat="1" applyFont="1" applyFill="1" applyBorder="1" applyAlignment="1">
      <alignment horizontal="center"/>
    </xf>
    <xf numFmtId="14" fontId="3" fillId="0" borderId="1" xfId="0" applyNumberFormat="1" applyFont="1" applyBorder="1" applyAlignment="1">
      <alignment horizontal="center"/>
    </xf>
    <xf numFmtId="164" fontId="0" fillId="4" borderId="1" xfId="1" applyNumberFormat="1" applyFont="1" applyFill="1" applyBorder="1" applyAlignment="1">
      <alignment horizontal="center"/>
    </xf>
    <xf numFmtId="8" fontId="8" fillId="0" borderId="1" xfId="1" applyNumberFormat="1" applyFont="1" applyBorder="1" applyAlignment="1">
      <alignment horizontal="left"/>
    </xf>
    <xf numFmtId="0" fontId="8" fillId="0" borderId="1" xfId="1" applyNumberFormat="1" applyFont="1" applyBorder="1" applyAlignment="1">
      <alignment horizontal="left"/>
    </xf>
    <xf numFmtId="0" fontId="8" fillId="4" borderId="1" xfId="1" applyNumberFormat="1" applyFont="1" applyFill="1" applyBorder="1" applyAlignment="1">
      <alignment horizontal="left"/>
    </xf>
    <xf numFmtId="0" fontId="7" fillId="4" borderId="1" xfId="1" applyNumberFormat="1" applyFont="1" applyFill="1" applyBorder="1" applyAlignment="1">
      <alignment horizontal="left"/>
    </xf>
    <xf numFmtId="0" fontId="5" fillId="4" borderId="1" xfId="1" applyNumberFormat="1" applyFont="1" applyFill="1" applyBorder="1" applyAlignment="1">
      <alignment horizontal="left"/>
    </xf>
    <xf numFmtId="0" fontId="8" fillId="5" borderId="1" xfId="1" applyNumberFormat="1" applyFont="1" applyFill="1" applyBorder="1" applyAlignment="1">
      <alignment horizontal="left"/>
    </xf>
    <xf numFmtId="0" fontId="0" fillId="5" borderId="1" xfId="0" applyFill="1" applyBorder="1" applyAlignment="1">
      <alignment horizontal="left"/>
    </xf>
    <xf numFmtId="0" fontId="10" fillId="5" borderId="1" xfId="0" applyFont="1" applyFill="1" applyBorder="1" applyAlignment="1">
      <alignment horizontal="left"/>
    </xf>
    <xf numFmtId="8" fontId="8" fillId="5" borderId="1" xfId="1" applyNumberFormat="1" applyFont="1" applyFill="1" applyBorder="1" applyAlignment="1">
      <alignment horizontal="left"/>
    </xf>
    <xf numFmtId="8" fontId="11" fillId="0" borderId="1" xfId="1" applyNumberFormat="1" applyFont="1" applyBorder="1" applyAlignment="1">
      <alignment horizontal="left"/>
    </xf>
    <xf numFmtId="0" fontId="12" fillId="4" borderId="1" xfId="1" applyNumberFormat="1" applyFont="1" applyFill="1" applyBorder="1" applyAlignment="1">
      <alignment horizontal="left"/>
    </xf>
    <xf numFmtId="14" fontId="8" fillId="0" borderId="1" xfId="0" applyNumberFormat="1" applyFont="1" applyBorder="1" applyAlignment="1">
      <alignment horizontal="left"/>
    </xf>
    <xf numFmtId="14" fontId="8" fillId="4" borderId="1" xfId="0" applyNumberFormat="1" applyFont="1" applyFill="1" applyBorder="1" applyAlignment="1">
      <alignment horizontal="left"/>
    </xf>
    <xf numFmtId="14" fontId="5" fillId="4" borderId="1" xfId="0" applyNumberFormat="1" applyFont="1" applyFill="1" applyBorder="1" applyAlignment="1">
      <alignment horizontal="left"/>
    </xf>
    <xf numFmtId="9" fontId="0" fillId="0" borderId="1" xfId="1" applyNumberFormat="1" applyFont="1" applyBorder="1" applyAlignment="1">
      <alignment horizontal="left"/>
    </xf>
    <xf numFmtId="0" fontId="0" fillId="0" borderId="0" xfId="2" applyNumberFormat="1" applyFont="1" applyAlignment="1">
      <alignment horizontal="center"/>
    </xf>
    <xf numFmtId="8" fontId="0" fillId="0" borderId="1" xfId="1" applyNumberFormat="1" applyFont="1" applyBorder="1" applyAlignment="1">
      <alignment horizontal="left" wrapText="1"/>
    </xf>
    <xf numFmtId="43" fontId="0" fillId="0" borderId="1" xfId="1" applyFont="1" applyBorder="1" applyAlignment="1">
      <alignment horizontal="left"/>
    </xf>
    <xf numFmtId="43" fontId="0" fillId="0" borderId="1" xfId="1" applyFont="1" applyBorder="1" applyAlignment="1">
      <alignment wrapText="1"/>
    </xf>
    <xf numFmtId="43" fontId="0" fillId="0" borderId="1" xfId="1" applyFont="1" applyFill="1" applyBorder="1"/>
    <xf numFmtId="43" fontId="0" fillId="4" borderId="1" xfId="1" applyFont="1" applyFill="1" applyBorder="1" applyAlignment="1">
      <alignment wrapText="1"/>
    </xf>
    <xf numFmtId="0" fontId="0" fillId="0" borderId="1" xfId="0" applyBorder="1" applyAlignment="1">
      <alignment horizontal="left" vertical="center" wrapText="1"/>
    </xf>
    <xf numFmtId="0" fontId="0" fillId="0" borderId="0" xfId="3" applyNumberFormat="1" applyFont="1" applyAlignment="1">
      <alignment horizontal="center"/>
    </xf>
    <xf numFmtId="0" fontId="4" fillId="0" borderId="8" xfId="0" applyFont="1" applyBorder="1"/>
    <xf numFmtId="8" fontId="2" fillId="0" borderId="9" xfId="1" applyNumberFormat="1" applyFont="1" applyBorder="1"/>
    <xf numFmtId="0" fontId="0" fillId="0" borderId="9" xfId="0" applyBorder="1"/>
    <xf numFmtId="14" fontId="0" fillId="0" borderId="9" xfId="0" applyNumberFormat="1" applyBorder="1"/>
    <xf numFmtId="0" fontId="0" fillId="0" borderId="10" xfId="0" applyBorder="1"/>
    <xf numFmtId="0" fontId="0" fillId="0" borderId="11" xfId="0" applyBorder="1"/>
    <xf numFmtId="8" fontId="2" fillId="0" borderId="12" xfId="1" applyNumberFormat="1" applyFont="1" applyBorder="1" applyAlignment="1">
      <alignment horizontal="left"/>
    </xf>
    <xf numFmtId="0" fontId="0" fillId="0" borderId="12" xfId="0" applyBorder="1" applyAlignment="1">
      <alignment horizontal="center"/>
    </xf>
    <xf numFmtId="14" fontId="0" fillId="0" borderId="12" xfId="0" applyNumberFormat="1" applyBorder="1" applyAlignment="1">
      <alignment horizontal="center"/>
    </xf>
    <xf numFmtId="0" fontId="0" fillId="0" borderId="13" xfId="0" applyBorder="1"/>
    <xf numFmtId="0" fontId="0" fillId="0" borderId="12" xfId="0" applyBorder="1"/>
    <xf numFmtId="14" fontId="0" fillId="0" borderId="12" xfId="0" applyNumberFormat="1" applyBorder="1"/>
    <xf numFmtId="0" fontId="4" fillId="0" borderId="11" xfId="0" applyFont="1" applyBorder="1"/>
    <xf numFmtId="0" fontId="0" fillId="0" borderId="12" xfId="0" applyBorder="1" applyAlignment="1">
      <alignment horizontal="left"/>
    </xf>
    <xf numFmtId="0" fontId="0" fillId="0" borderId="14" xfId="0" applyBorder="1"/>
    <xf numFmtId="0" fontId="0" fillId="0" borderId="15" xfId="0" applyBorder="1" applyAlignment="1">
      <alignment horizontal="left" wrapText="1"/>
    </xf>
    <xf numFmtId="0" fontId="0" fillId="0" borderId="15" xfId="0" applyBorder="1" applyAlignment="1">
      <alignment horizontal="left"/>
    </xf>
    <xf numFmtId="0" fontId="0" fillId="0" borderId="15" xfId="0" applyBorder="1"/>
    <xf numFmtId="0" fontId="0" fillId="0" borderId="16" xfId="0" applyBorder="1"/>
    <xf numFmtId="0" fontId="0" fillId="0" borderId="8" xfId="0" applyBorder="1" applyAlignment="1">
      <alignment horizontal="left" wrapText="1"/>
    </xf>
    <xf numFmtId="8" fontId="0" fillId="0" borderId="9" xfId="0" applyNumberFormat="1" applyBorder="1" applyAlignment="1">
      <alignment horizontal="left"/>
    </xf>
    <xf numFmtId="0" fontId="0" fillId="0" borderId="9" xfId="0" applyBorder="1" applyAlignment="1">
      <alignment horizontal="left"/>
    </xf>
    <xf numFmtId="0" fontId="0" fillId="0" borderId="9" xfId="0" applyBorder="1" applyAlignment="1">
      <alignment horizontal="center"/>
    </xf>
    <xf numFmtId="0" fontId="0" fillId="0" borderId="11" xfId="0" applyBorder="1" applyAlignment="1">
      <alignment horizontal="left" wrapText="1"/>
    </xf>
    <xf numFmtId="8" fontId="0" fillId="0" borderId="12" xfId="0" applyNumberFormat="1" applyBorder="1" applyAlignment="1">
      <alignment horizontal="left"/>
    </xf>
    <xf numFmtId="0" fontId="0" fillId="0" borderId="12" xfId="0" applyBorder="1" applyAlignment="1">
      <alignment horizontal="left" wrapText="1"/>
    </xf>
    <xf numFmtId="0" fontId="0" fillId="0" borderId="11" xfId="0" applyBorder="1" applyAlignment="1">
      <alignment horizontal="left"/>
    </xf>
    <xf numFmtId="0" fontId="0" fillId="0" borderId="14" xfId="0" applyBorder="1" applyAlignment="1">
      <alignment horizontal="left"/>
    </xf>
    <xf numFmtId="0" fontId="0" fillId="0" borderId="15" xfId="0" applyBorder="1" applyAlignment="1">
      <alignment horizontal="center"/>
    </xf>
    <xf numFmtId="49" fontId="3" fillId="2" borderId="11" xfId="0" applyNumberFormat="1" applyFont="1" applyFill="1" applyBorder="1"/>
    <xf numFmtId="164" fontId="3" fillId="2" borderId="12" xfId="0" applyNumberFormat="1" applyFont="1" applyFill="1" applyBorder="1" applyAlignment="1">
      <alignment horizontal="right"/>
    </xf>
    <xf numFmtId="164" fontId="3" fillId="2" borderId="12" xfId="0" applyNumberFormat="1" applyFont="1" applyFill="1" applyBorder="1" applyAlignment="1">
      <alignment horizontal="right" wrapText="1"/>
    </xf>
    <xf numFmtId="0" fontId="3" fillId="2" borderId="12" xfId="0" applyFont="1" applyFill="1" applyBorder="1" applyAlignment="1">
      <alignment wrapText="1"/>
    </xf>
    <xf numFmtId="0" fontId="3" fillId="2" borderId="13" xfId="0" applyFont="1" applyFill="1" applyBorder="1" applyAlignment="1">
      <alignment wrapText="1"/>
    </xf>
    <xf numFmtId="49" fontId="9" fillId="0" borderId="11" xfId="0" applyNumberFormat="1" applyFont="1" applyBorder="1" applyAlignment="1">
      <alignment horizontal="left"/>
    </xf>
    <xf numFmtId="164" fontId="9" fillId="0" borderId="12" xfId="0" applyNumberFormat="1" applyFont="1" applyBorder="1" applyAlignment="1">
      <alignment horizontal="left"/>
    </xf>
    <xf numFmtId="164" fontId="9" fillId="0" borderId="12" xfId="1" applyNumberFormat="1" applyFont="1" applyBorder="1" applyAlignment="1">
      <alignment horizontal="left"/>
    </xf>
    <xf numFmtId="164" fontId="2" fillId="0" borderId="12" xfId="0" applyNumberFormat="1" applyFont="1" applyBorder="1" applyAlignment="1">
      <alignment horizontal="left"/>
    </xf>
    <xf numFmtId="43" fontId="2" fillId="0" borderId="12" xfId="1" applyFont="1" applyBorder="1"/>
    <xf numFmtId="14" fontId="2" fillId="0" borderId="12" xfId="0" applyNumberFormat="1" applyFont="1" applyBorder="1"/>
    <xf numFmtId="0" fontId="2" fillId="0" borderId="13" xfId="0" applyFont="1" applyBorder="1" applyAlignment="1">
      <alignment wrapText="1"/>
    </xf>
    <xf numFmtId="49" fontId="2" fillId="0" borderId="11" xfId="0" applyNumberFormat="1" applyFont="1" applyBorder="1" applyAlignment="1">
      <alignment horizontal="left"/>
    </xf>
    <xf numFmtId="164" fontId="2" fillId="0" borderId="12" xfId="1" applyNumberFormat="1" applyFont="1" applyBorder="1" applyAlignment="1">
      <alignment horizontal="left"/>
    </xf>
    <xf numFmtId="43" fontId="2" fillId="0" borderId="12" xfId="1" applyFont="1" applyBorder="1" applyAlignment="1">
      <alignment horizontal="center"/>
    </xf>
    <xf numFmtId="14" fontId="2" fillId="0" borderId="12" xfId="0" applyNumberFormat="1" applyFont="1" applyBorder="1" applyAlignment="1">
      <alignment horizontal="center"/>
    </xf>
    <xf numFmtId="0" fontId="2" fillId="0" borderId="13" xfId="0" applyFont="1" applyBorder="1"/>
    <xf numFmtId="0" fontId="2" fillId="0" borderId="12" xfId="0" applyFont="1" applyBorder="1"/>
    <xf numFmtId="0" fontId="2" fillId="0" borderId="12" xfId="0" applyFont="1" applyBorder="1" applyAlignment="1">
      <alignment horizontal="center"/>
    </xf>
    <xf numFmtId="0" fontId="2" fillId="0" borderId="12" xfId="0" applyFont="1" applyBorder="1" applyAlignment="1">
      <alignment horizontal="left"/>
    </xf>
    <xf numFmtId="49" fontId="2" fillId="0" borderId="12" xfId="0" applyNumberFormat="1" applyFont="1" applyBorder="1" applyAlignment="1">
      <alignment horizontal="left"/>
    </xf>
    <xf numFmtId="49" fontId="2" fillId="0" borderId="11" xfId="0" applyNumberFormat="1" applyFont="1" applyBorder="1" applyAlignment="1">
      <alignment horizontal="left" wrapText="1"/>
    </xf>
    <xf numFmtId="165" fontId="2" fillId="0" borderId="12" xfId="0" applyNumberFormat="1" applyFont="1" applyBorder="1" applyAlignment="1">
      <alignment horizontal="center"/>
    </xf>
    <xf numFmtId="49" fontId="2" fillId="0" borderId="12" xfId="0" applyNumberFormat="1" applyFont="1" applyBorder="1" applyAlignment="1">
      <alignment horizontal="left" wrapText="1"/>
    </xf>
    <xf numFmtId="0" fontId="2" fillId="0" borderId="13" xfId="0" applyFont="1" applyBorder="1" applyAlignment="1">
      <alignment horizontal="left"/>
    </xf>
    <xf numFmtId="43" fontId="2" fillId="0" borderId="12" xfId="1" applyFont="1" applyBorder="1" applyAlignment="1">
      <alignment wrapText="1"/>
    </xf>
    <xf numFmtId="49" fontId="9" fillId="0" borderId="11" xfId="0" applyNumberFormat="1" applyFont="1" applyBorder="1" applyAlignment="1">
      <alignment horizontal="left" wrapText="1"/>
    </xf>
    <xf numFmtId="49" fontId="2" fillId="0" borderId="14" xfId="0" applyNumberFormat="1" applyFont="1" applyBorder="1" applyAlignment="1">
      <alignment horizontal="left"/>
    </xf>
    <xf numFmtId="164" fontId="2" fillId="0" borderId="15" xfId="0" applyNumberFormat="1" applyFont="1" applyBorder="1" applyAlignment="1">
      <alignment horizontal="left"/>
    </xf>
    <xf numFmtId="164" fontId="2" fillId="0" borderId="15" xfId="1" applyNumberFormat="1" applyFont="1" applyBorder="1" applyAlignment="1">
      <alignment horizontal="left"/>
    </xf>
    <xf numFmtId="43" fontId="2" fillId="0" borderId="15" xfId="1" applyFont="1" applyBorder="1" applyAlignment="1">
      <alignment horizontal="center"/>
    </xf>
    <xf numFmtId="14" fontId="2" fillId="0" borderId="15" xfId="0" applyNumberFormat="1" applyFont="1" applyBorder="1" applyAlignment="1">
      <alignment horizontal="center"/>
    </xf>
    <xf numFmtId="0" fontId="2" fillId="0" borderId="16" xfId="0" applyFont="1" applyBorder="1"/>
    <xf numFmtId="49" fontId="0" fillId="0" borderId="17" xfId="0" applyNumberFormat="1" applyBorder="1"/>
    <xf numFmtId="164" fontId="0" fillId="0" borderId="18" xfId="0" applyNumberFormat="1" applyBorder="1" applyAlignment="1">
      <alignment horizontal="right"/>
    </xf>
    <xf numFmtId="0" fontId="0" fillId="0" borderId="18" xfId="0" applyBorder="1"/>
    <xf numFmtId="0" fontId="0" fillId="0" borderId="19" xfId="0" applyBorder="1"/>
    <xf numFmtId="49" fontId="0" fillId="0" borderId="8" xfId="0" applyNumberFormat="1" applyBorder="1"/>
    <xf numFmtId="164" fontId="0" fillId="0" borderId="9" xfId="0" applyNumberFormat="1" applyBorder="1" applyAlignment="1">
      <alignment horizontal="right"/>
    </xf>
    <xf numFmtId="0" fontId="3" fillId="2" borderId="8" xfId="0" applyFont="1" applyFill="1" applyBorder="1"/>
    <xf numFmtId="0" fontId="3" fillId="2" borderId="9" xfId="0" applyFont="1" applyFill="1" applyBorder="1" applyAlignment="1">
      <alignment horizontal="center" wrapText="1"/>
    </xf>
    <xf numFmtId="0" fontId="3" fillId="2" borderId="10" xfId="0" applyFont="1" applyFill="1" applyBorder="1" applyAlignment="1">
      <alignment wrapText="1"/>
    </xf>
    <xf numFmtId="0" fontId="3" fillId="4" borderId="11" xfId="0" applyFont="1" applyFill="1" applyBorder="1"/>
    <xf numFmtId="8" fontId="0" fillId="4" borderId="12" xfId="1" applyNumberFormat="1" applyFont="1" applyFill="1" applyBorder="1" applyAlignment="1">
      <alignment horizontal="center"/>
    </xf>
    <xf numFmtId="0" fontId="0" fillId="4" borderId="12" xfId="0" applyFill="1" applyBorder="1" applyAlignment="1">
      <alignment horizontal="center"/>
    </xf>
    <xf numFmtId="14" fontId="0" fillId="4" borderId="12" xfId="0" applyNumberFormat="1" applyFill="1" applyBorder="1" applyAlignment="1">
      <alignment horizontal="center"/>
    </xf>
    <xf numFmtId="0" fontId="0" fillId="4" borderId="13" xfId="0" applyFill="1" applyBorder="1"/>
    <xf numFmtId="8" fontId="0" fillId="0" borderId="12" xfId="1" applyNumberFormat="1" applyFont="1" applyBorder="1" applyAlignment="1">
      <alignment horizontal="left"/>
    </xf>
    <xf numFmtId="0" fontId="3" fillId="4" borderId="11" xfId="0" applyFont="1" applyFill="1" applyBorder="1" applyAlignment="1">
      <alignment horizontal="left"/>
    </xf>
    <xf numFmtId="8" fontId="0" fillId="4" borderId="12" xfId="1" applyNumberFormat="1" applyFont="1" applyFill="1" applyBorder="1" applyAlignment="1">
      <alignment horizontal="left"/>
    </xf>
    <xf numFmtId="8" fontId="0" fillId="0" borderId="12" xfId="1" applyNumberFormat="1" applyFont="1" applyBorder="1" applyAlignment="1">
      <alignment horizontal="left" wrapText="1"/>
    </xf>
    <xf numFmtId="8" fontId="0" fillId="4" borderId="12" xfId="1" applyNumberFormat="1" applyFont="1" applyFill="1" applyBorder="1" applyAlignment="1">
      <alignment horizontal="left" wrapText="1"/>
    </xf>
    <xf numFmtId="8" fontId="0" fillId="0" borderId="15" xfId="1" applyNumberFormat="1" applyFont="1" applyBorder="1" applyAlignment="1">
      <alignment horizontal="left" wrapText="1"/>
    </xf>
    <xf numFmtId="14" fontId="0" fillId="0" borderId="15" xfId="0" applyNumberFormat="1" applyBorder="1" applyAlignment="1">
      <alignment horizontal="center"/>
    </xf>
    <xf numFmtId="0" fontId="3" fillId="2" borderId="9" xfId="0" applyFont="1" applyFill="1" applyBorder="1" applyAlignment="1">
      <alignment horizontal="left" wrapText="1"/>
    </xf>
    <xf numFmtId="0" fontId="3" fillId="2" borderId="9" xfId="0" applyFont="1" applyFill="1" applyBorder="1" applyAlignment="1">
      <alignment wrapText="1"/>
    </xf>
    <xf numFmtId="0" fontId="0" fillId="0" borderId="12" xfId="1" applyNumberFormat="1" applyFont="1" applyBorder="1" applyAlignment="1">
      <alignment horizontal="left"/>
    </xf>
    <xf numFmtId="43" fontId="0" fillId="0" borderId="12" xfId="1" applyFont="1" applyBorder="1"/>
    <xf numFmtId="14" fontId="0" fillId="0" borderId="12" xfId="0" applyNumberFormat="1" applyBorder="1" applyAlignment="1">
      <alignment horizontal="left"/>
    </xf>
    <xf numFmtId="0" fontId="0" fillId="0" borderId="13" xfId="0" applyBorder="1" applyAlignment="1">
      <alignment wrapText="1"/>
    </xf>
    <xf numFmtId="43" fontId="0" fillId="0" borderId="12" xfId="1" applyFont="1" applyBorder="1" applyAlignment="1">
      <alignment horizontal="left"/>
    </xf>
    <xf numFmtId="44" fontId="0" fillId="0" borderId="12" xfId="2" applyFont="1" applyBorder="1" applyAlignment="1">
      <alignment horizontal="left"/>
    </xf>
    <xf numFmtId="8" fontId="0" fillId="0" borderId="12" xfId="1" applyNumberFormat="1" applyFont="1" applyFill="1" applyBorder="1" applyAlignment="1">
      <alignment horizontal="left"/>
    </xf>
    <xf numFmtId="0" fontId="0" fillId="0" borderId="12" xfId="1" applyNumberFormat="1" applyFont="1" applyFill="1" applyBorder="1" applyAlignment="1">
      <alignment horizontal="left"/>
    </xf>
    <xf numFmtId="8" fontId="0" fillId="0" borderId="15" xfId="1" applyNumberFormat="1" applyFont="1" applyBorder="1" applyAlignment="1">
      <alignment horizontal="left"/>
    </xf>
    <xf numFmtId="43" fontId="0" fillId="0" borderId="15" xfId="1" applyFont="1" applyBorder="1"/>
    <xf numFmtId="14" fontId="0" fillId="0" borderId="15" xfId="0" applyNumberFormat="1" applyBorder="1"/>
    <xf numFmtId="8" fontId="2" fillId="0" borderId="12" xfId="1" applyNumberFormat="1" applyFont="1" applyBorder="1" applyAlignment="1">
      <alignment horizontal="left" wrapText="1"/>
    </xf>
    <xf numFmtId="14" fontId="0" fillId="0" borderId="9" xfId="0" applyNumberFormat="1" applyBorder="1" applyAlignment="1">
      <alignment horizontal="center"/>
    </xf>
    <xf numFmtId="0" fontId="0" fillId="0" borderId="20" xfId="0" applyBorder="1"/>
    <xf numFmtId="8" fontId="0" fillId="0" borderId="21" xfId="1" applyNumberFormat="1" applyFont="1" applyBorder="1" applyAlignment="1">
      <alignment horizontal="left"/>
    </xf>
    <xf numFmtId="0" fontId="0" fillId="0" borderId="21" xfId="0" applyBorder="1"/>
    <xf numFmtId="43" fontId="0" fillId="0" borderId="21" xfId="1" applyFont="1" applyBorder="1"/>
    <xf numFmtId="14" fontId="0" fillId="0" borderId="21" xfId="0" applyNumberFormat="1" applyBorder="1"/>
    <xf numFmtId="0" fontId="0" fillId="0" borderId="21" xfId="0" applyBorder="1" applyAlignment="1">
      <alignment horizontal="center"/>
    </xf>
    <xf numFmtId="0" fontId="0" fillId="0" borderId="22" xfId="0" applyBorder="1"/>
    <xf numFmtId="8" fontId="2" fillId="0" borderId="9" xfId="1" applyNumberFormat="1" applyFont="1" applyBorder="1" applyAlignment="1">
      <alignment horizontal="left" wrapText="1"/>
    </xf>
    <xf numFmtId="14" fontId="0" fillId="0" borderId="12" xfId="0" applyNumberFormat="1" applyBorder="1" applyAlignment="1">
      <alignment horizontal="left" wrapText="1"/>
    </xf>
    <xf numFmtId="8" fontId="2" fillId="0" borderId="9" xfId="1" applyNumberFormat="1" applyFont="1" applyBorder="1" applyAlignment="1">
      <alignment horizontal="left"/>
    </xf>
    <xf numFmtId="8" fontId="0" fillId="0" borderId="21" xfId="1" applyNumberFormat="1" applyFont="1" applyBorder="1" applyAlignment="1">
      <alignment horizontal="left" wrapText="1"/>
    </xf>
    <xf numFmtId="43" fontId="0" fillId="0" borderId="21" xfId="1" applyFont="1" applyBorder="1" applyAlignment="1">
      <alignment wrapText="1"/>
    </xf>
    <xf numFmtId="0" fontId="0" fillId="0" borderId="12" xfId="1" applyNumberFormat="1" applyFont="1" applyBorder="1" applyAlignment="1">
      <alignment horizontal="left" wrapText="1"/>
    </xf>
    <xf numFmtId="0" fontId="0" fillId="0" borderId="11" xfId="0" applyBorder="1" applyAlignment="1">
      <alignment wrapText="1"/>
    </xf>
    <xf numFmtId="0" fontId="0" fillId="0" borderId="15" xfId="1" applyNumberFormat="1" applyFont="1" applyBorder="1" applyAlignment="1">
      <alignment horizontal="left"/>
    </xf>
    <xf numFmtId="43" fontId="0" fillId="0" borderId="15" xfId="1" applyFont="1" applyBorder="1" applyAlignment="1">
      <alignment horizontal="left"/>
    </xf>
    <xf numFmtId="0" fontId="0" fillId="0" borderId="16" xfId="0" applyBorder="1" applyAlignment="1">
      <alignment wrapText="1"/>
    </xf>
    <xf numFmtId="9" fontId="0" fillId="0" borderId="0" xfId="0" applyNumberFormat="1" applyAlignment="1">
      <alignment horizontal="center"/>
    </xf>
    <xf numFmtId="9" fontId="0" fillId="0" borderId="0" xfId="2" applyNumberFormat="1" applyFont="1" applyAlignment="1">
      <alignment horizontal="center"/>
    </xf>
    <xf numFmtId="0" fontId="0" fillId="0" borderId="27" xfId="0" applyBorder="1" applyAlignment="1">
      <alignment horizontal="left" wrapText="1"/>
    </xf>
    <xf numFmtId="0" fontId="17" fillId="0" borderId="0" xfId="0" applyFont="1" applyAlignment="1">
      <alignment wrapText="1"/>
    </xf>
    <xf numFmtId="0" fontId="0" fillId="0" borderId="0" xfId="0" applyAlignment="1">
      <alignment horizontal="left" wrapText="1"/>
    </xf>
    <xf numFmtId="0" fontId="0" fillId="0" borderId="0" xfId="0" applyAlignment="1">
      <alignment horizontal="center" wrapText="1"/>
    </xf>
    <xf numFmtId="0" fontId="3" fillId="0" borderId="0" xfId="0" applyFont="1" applyAlignment="1">
      <alignment wrapText="1"/>
    </xf>
    <xf numFmtId="0" fontId="3" fillId="0" borderId="0" xfId="0" applyFont="1" applyAlignment="1">
      <alignment horizontal="center" wrapText="1"/>
    </xf>
    <xf numFmtId="44" fontId="3" fillId="0" borderId="0" xfId="2" applyFont="1" applyAlignment="1">
      <alignment horizontal="center" wrapText="1"/>
    </xf>
    <xf numFmtId="0" fontId="0" fillId="0" borderId="23" xfId="0" applyBorder="1" applyAlignment="1">
      <alignment wrapText="1"/>
    </xf>
    <xf numFmtId="0" fontId="0" fillId="0" borderId="33" xfId="0" applyBorder="1" applyAlignment="1">
      <alignment wrapText="1"/>
    </xf>
    <xf numFmtId="0" fontId="0" fillId="0" borderId="34" xfId="0" applyBorder="1" applyAlignment="1">
      <alignment wrapText="1"/>
    </xf>
    <xf numFmtId="0" fontId="0" fillId="0" borderId="0" xfId="0" applyAlignment="1">
      <alignment vertical="top" wrapText="1"/>
    </xf>
    <xf numFmtId="0" fontId="3" fillId="0" borderId="41" xfId="0" applyFont="1" applyBorder="1" applyAlignment="1">
      <alignment wrapText="1"/>
    </xf>
    <xf numFmtId="49" fontId="0" fillId="0" borderId="42" xfId="2" applyNumberFormat="1" applyFont="1" applyBorder="1" applyAlignment="1">
      <alignment horizontal="center" wrapText="1"/>
    </xf>
    <xf numFmtId="44" fontId="0" fillId="0" borderId="42" xfId="2" applyFont="1" applyBorder="1" applyAlignment="1">
      <alignment horizontal="center" wrapText="1"/>
    </xf>
    <xf numFmtId="44" fontId="0" fillId="0" borderId="43" xfId="2" applyFont="1" applyBorder="1" applyAlignment="1">
      <alignment horizontal="center" wrapText="1"/>
    </xf>
    <xf numFmtId="44" fontId="0" fillId="5" borderId="1" xfId="2" applyFont="1" applyFill="1" applyBorder="1" applyAlignment="1">
      <alignment horizontal="center" wrapText="1"/>
    </xf>
    <xf numFmtId="44" fontId="0" fillId="5" borderId="1" xfId="2" applyFont="1" applyFill="1" applyBorder="1" applyAlignment="1">
      <alignment wrapText="1"/>
    </xf>
    <xf numFmtId="0" fontId="0" fillId="5" borderId="1" xfId="0" applyFill="1" applyBorder="1" applyAlignment="1">
      <alignment wrapText="1"/>
    </xf>
    <xf numFmtId="0" fontId="0" fillId="0" borderId="24" xfId="0" applyBorder="1" applyAlignment="1">
      <alignment horizontal="left" wrapText="1"/>
    </xf>
    <xf numFmtId="5" fontId="0" fillId="0" borderId="25" xfId="1" applyNumberFormat="1" applyFont="1" applyBorder="1" applyAlignment="1">
      <alignment horizontal="center" wrapText="1"/>
    </xf>
    <xf numFmtId="5" fontId="0" fillId="0" borderId="25" xfId="1" applyNumberFormat="1" applyFont="1" applyBorder="1" applyAlignment="1">
      <alignment wrapText="1"/>
    </xf>
    <xf numFmtId="5" fontId="0" fillId="0" borderId="26" xfId="1" applyNumberFormat="1" applyFont="1" applyBorder="1" applyAlignment="1">
      <alignment wrapText="1"/>
    </xf>
    <xf numFmtId="5" fontId="0" fillId="0" borderId="28" xfId="1" applyNumberFormat="1" applyFont="1" applyBorder="1" applyAlignment="1">
      <alignment horizontal="center" wrapText="1"/>
    </xf>
    <xf numFmtId="5" fontId="0" fillId="0" borderId="28" xfId="1" applyNumberFormat="1" applyFont="1" applyBorder="1" applyAlignment="1">
      <alignment wrapText="1"/>
    </xf>
    <xf numFmtId="5" fontId="0" fillId="0" borderId="29" xfId="1" applyNumberFormat="1" applyFont="1" applyBorder="1" applyAlignment="1">
      <alignment wrapText="1"/>
    </xf>
    <xf numFmtId="0" fontId="0" fillId="0" borderId="30" xfId="0" applyBorder="1" applyAlignment="1">
      <alignment horizontal="left" wrapText="1"/>
    </xf>
    <xf numFmtId="5" fontId="0" fillId="0" borderId="31" xfId="1" applyNumberFormat="1" applyFont="1" applyBorder="1" applyAlignment="1">
      <alignment horizontal="center" wrapText="1"/>
    </xf>
    <xf numFmtId="5" fontId="0" fillId="0" borderId="31" xfId="1" applyNumberFormat="1" applyFont="1" applyBorder="1" applyAlignment="1">
      <alignment wrapText="1"/>
    </xf>
    <xf numFmtId="5" fontId="0" fillId="0" borderId="32" xfId="1" applyNumberFormat="1" applyFont="1" applyBorder="1" applyAlignment="1">
      <alignment wrapText="1"/>
    </xf>
    <xf numFmtId="44" fontId="0" fillId="0" borderId="0" xfId="2" applyFont="1" applyAlignment="1">
      <alignment horizontal="center" wrapText="1"/>
    </xf>
    <xf numFmtId="5" fontId="0" fillId="0" borderId="0" xfId="2" applyNumberFormat="1" applyFont="1" applyAlignment="1">
      <alignment horizontal="center" wrapText="1"/>
    </xf>
    <xf numFmtId="0" fontId="3" fillId="0" borderId="1" xfId="0" applyFont="1" applyBorder="1" applyAlignment="1">
      <alignment horizontal="center" wrapText="1"/>
    </xf>
    <xf numFmtId="0" fontId="0" fillId="0" borderId="1" xfId="0" applyBorder="1" applyAlignment="1">
      <alignment horizontal="center" wrapText="1"/>
    </xf>
    <xf numFmtId="5" fontId="0" fillId="0" borderId="1" xfId="2" applyNumberFormat="1" applyFont="1" applyBorder="1" applyAlignment="1">
      <alignment horizontal="center" wrapText="1"/>
    </xf>
    <xf numFmtId="44" fontId="0" fillId="0" borderId="0" xfId="2" applyFont="1" applyFill="1" applyBorder="1" applyAlignment="1">
      <alignment wrapText="1"/>
    </xf>
    <xf numFmtId="14" fontId="0" fillId="4" borderId="1" xfId="0" applyNumberFormat="1" applyFill="1" applyBorder="1" applyAlignment="1">
      <alignment wrapText="1"/>
    </xf>
    <xf numFmtId="14" fontId="0" fillId="4" borderId="1" xfId="0" applyNumberFormat="1" applyFill="1" applyBorder="1" applyAlignment="1">
      <alignment horizontal="left" wrapText="1"/>
    </xf>
    <xf numFmtId="14" fontId="0" fillId="0" borderId="1" xfId="0" applyNumberFormat="1" applyBorder="1" applyAlignment="1">
      <alignment wrapText="1"/>
    </xf>
    <xf numFmtId="14" fontId="0" fillId="0" borderId="1" xfId="0" applyNumberFormat="1" applyBorder="1" applyAlignment="1">
      <alignment horizontal="left" wrapText="1"/>
    </xf>
    <xf numFmtId="167" fontId="0" fillId="0" borderId="0" xfId="2" applyNumberFormat="1" applyFont="1" applyAlignment="1">
      <alignment horizontal="center" wrapText="1"/>
    </xf>
    <xf numFmtId="164" fontId="0" fillId="0" borderId="0" xfId="0" applyNumberFormat="1" applyAlignment="1">
      <alignment wrapText="1"/>
    </xf>
    <xf numFmtId="164" fontId="3" fillId="0" borderId="0" xfId="2" applyNumberFormat="1" applyFont="1" applyAlignment="1">
      <alignment horizontal="center" wrapText="1"/>
    </xf>
    <xf numFmtId="164" fontId="0" fillId="0" borderId="0" xfId="0" applyNumberFormat="1" applyAlignment="1">
      <alignment horizontal="center" wrapText="1"/>
    </xf>
    <xf numFmtId="164" fontId="0" fillId="0" borderId="0" xfId="2" applyNumberFormat="1" applyFont="1" applyAlignment="1">
      <alignment wrapText="1"/>
    </xf>
    <xf numFmtId="164" fontId="0" fillId="0" borderId="0" xfId="2" applyNumberFormat="1" applyFont="1" applyAlignment="1">
      <alignment horizontal="center" wrapText="1"/>
    </xf>
    <xf numFmtId="164" fontId="3" fillId="0" borderId="1" xfId="2" applyNumberFormat="1" applyFont="1" applyBorder="1" applyAlignment="1">
      <alignment horizontal="center" wrapText="1"/>
    </xf>
    <xf numFmtId="0" fontId="3" fillId="0" borderId="5" xfId="0" applyFont="1" applyBorder="1" applyAlignment="1">
      <alignment wrapText="1"/>
    </xf>
    <xf numFmtId="164" fontId="3" fillId="0" borderId="6" xfId="2" applyNumberFormat="1" applyFont="1" applyBorder="1" applyAlignment="1">
      <alignment horizontal="center" wrapText="1"/>
    </xf>
    <xf numFmtId="164" fontId="3" fillId="0" borderId="7" xfId="2" applyNumberFormat="1" applyFont="1" applyBorder="1" applyAlignment="1">
      <alignment horizontal="center" wrapText="1"/>
    </xf>
    <xf numFmtId="0" fontId="17" fillId="0" borderId="0" xfId="0" applyFont="1" applyAlignment="1">
      <alignment horizontal="center" wrapText="1"/>
    </xf>
    <xf numFmtId="168" fontId="17" fillId="0" borderId="0" xfId="0" applyNumberFormat="1" applyFont="1" applyAlignment="1">
      <alignment wrapText="1"/>
    </xf>
    <xf numFmtId="0" fontId="3" fillId="2" borderId="7" xfId="0" applyFont="1" applyFill="1" applyBorder="1" applyAlignment="1">
      <alignment wrapText="1"/>
    </xf>
    <xf numFmtId="14" fontId="2" fillId="0" borderId="57" xfId="0" applyNumberFormat="1" applyFont="1" applyBorder="1" applyAlignment="1">
      <alignment horizontal="center" wrapText="1"/>
    </xf>
    <xf numFmtId="0" fontId="0" fillId="0" borderId="48" xfId="0" applyBorder="1" applyAlignment="1">
      <alignment wrapText="1"/>
    </xf>
    <xf numFmtId="164" fontId="0" fillId="0" borderId="0" xfId="2" applyNumberFormat="1" applyFont="1" applyAlignment="1">
      <alignment horizontal="center"/>
    </xf>
    <xf numFmtId="15" fontId="3" fillId="0" borderId="1" xfId="2" applyNumberFormat="1" applyFont="1" applyBorder="1" applyAlignment="1">
      <alignment horizontal="center" wrapText="1"/>
    </xf>
    <xf numFmtId="49" fontId="26" fillId="0" borderId="0" xfId="0" applyNumberFormat="1" applyFont="1" applyAlignment="1">
      <alignment horizontal="left"/>
    </xf>
    <xf numFmtId="0" fontId="29" fillId="0" borderId="0" xfId="0" applyFont="1"/>
    <xf numFmtId="44" fontId="29" fillId="0" borderId="0" xfId="2" applyFont="1" applyFill="1"/>
    <xf numFmtId="0" fontId="28" fillId="0" borderId="0" xfId="0" applyFont="1" applyAlignment="1">
      <alignment horizontal="center"/>
    </xf>
    <xf numFmtId="49" fontId="26" fillId="0" borderId="0" xfId="0" applyNumberFormat="1" applyFont="1"/>
    <xf numFmtId="0" fontId="32" fillId="0" borderId="0" xfId="0" applyFont="1" applyAlignment="1">
      <alignment horizontal="center"/>
    </xf>
    <xf numFmtId="171" fontId="32" fillId="0" borderId="0" xfId="0" applyNumberFormat="1" applyFont="1"/>
    <xf numFmtId="164" fontId="32" fillId="0" borderId="0" xfId="0" applyNumberFormat="1" applyFont="1"/>
    <xf numFmtId="0" fontId="34" fillId="7" borderId="68" xfId="0" applyFont="1" applyFill="1" applyBorder="1" applyAlignment="1">
      <alignment horizontal="center" wrapText="1"/>
    </xf>
    <xf numFmtId="0" fontId="34" fillId="7" borderId="48" xfId="0" applyFont="1" applyFill="1" applyBorder="1" applyAlignment="1">
      <alignment horizontal="center" wrapText="1"/>
    </xf>
    <xf numFmtId="0" fontId="33" fillId="7" borderId="77" xfId="0" applyFont="1" applyFill="1" applyBorder="1" applyAlignment="1">
      <alignment horizontal="center" wrapText="1"/>
    </xf>
    <xf numFmtId="171" fontId="33" fillId="7" borderId="78" xfId="0" applyNumberFormat="1" applyFont="1" applyFill="1" applyBorder="1" applyAlignment="1">
      <alignment horizontal="center" wrapText="1"/>
    </xf>
    <xf numFmtId="171" fontId="33" fillId="7" borderId="79" xfId="0" applyNumberFormat="1" applyFont="1" applyFill="1" applyBorder="1" applyAlignment="1">
      <alignment horizontal="center" wrapText="1"/>
    </xf>
    <xf numFmtId="171" fontId="33" fillId="7" borderId="80" xfId="0" applyNumberFormat="1" applyFont="1" applyFill="1" applyBorder="1" applyAlignment="1">
      <alignment horizontal="center" wrapText="1"/>
    </xf>
    <xf numFmtId="44" fontId="34" fillId="7" borderId="78" xfId="2" applyFont="1" applyFill="1" applyBorder="1" applyAlignment="1">
      <alignment horizontal="center" wrapText="1"/>
    </xf>
    <xf numFmtId="44" fontId="34" fillId="7" borderId="79" xfId="2" applyFont="1" applyFill="1" applyBorder="1" applyAlignment="1">
      <alignment horizontal="center" wrapText="1"/>
    </xf>
    <xf numFmtId="44" fontId="34" fillId="7" borderId="80" xfId="2" applyFont="1" applyFill="1" applyBorder="1" applyAlignment="1">
      <alignment horizontal="center" wrapText="1"/>
    </xf>
    <xf numFmtId="41" fontId="31" fillId="0" borderId="81" xfId="0" applyNumberFormat="1" applyFont="1" applyBorder="1"/>
    <xf numFmtId="172" fontId="32" fillId="0" borderId="82" xfId="0" applyNumberFormat="1" applyFont="1" applyBorder="1" applyAlignment="1">
      <alignment horizontal="right"/>
    </xf>
    <xf numFmtId="44" fontId="32" fillId="0" borderId="81" xfId="2" applyFont="1" applyFill="1" applyBorder="1" applyAlignment="1">
      <alignment horizontal="right"/>
    </xf>
    <xf numFmtId="44" fontId="32" fillId="0" borderId="82" xfId="2" applyFont="1" applyFill="1" applyBorder="1" applyAlignment="1">
      <alignment horizontal="right"/>
    </xf>
    <xf numFmtId="41" fontId="31" fillId="0" borderId="83" xfId="0" applyNumberFormat="1" applyFont="1" applyBorder="1"/>
    <xf numFmtId="172" fontId="32" fillId="0" borderId="84" xfId="0" applyNumberFormat="1" applyFont="1" applyBorder="1" applyAlignment="1">
      <alignment horizontal="right"/>
    </xf>
    <xf numFmtId="44" fontId="32" fillId="0" borderId="83" xfId="2" applyFont="1" applyFill="1" applyBorder="1" applyAlignment="1">
      <alignment horizontal="right"/>
    </xf>
    <xf numFmtId="44" fontId="32" fillId="0" borderId="84" xfId="2" applyFont="1" applyFill="1" applyBorder="1" applyAlignment="1">
      <alignment horizontal="right"/>
    </xf>
    <xf numFmtId="41" fontId="31" fillId="0" borderId="85" xfId="0" applyNumberFormat="1" applyFont="1" applyBorder="1"/>
    <xf numFmtId="172" fontId="32" fillId="0" borderId="86" xfId="0" applyNumberFormat="1" applyFont="1" applyBorder="1" applyAlignment="1">
      <alignment horizontal="right"/>
    </xf>
    <xf numFmtId="44" fontId="32" fillId="0" borderId="85" xfId="2" applyFont="1" applyFill="1" applyBorder="1" applyAlignment="1">
      <alignment horizontal="right"/>
    </xf>
    <xf numFmtId="44" fontId="32" fillId="0" borderId="86" xfId="2" applyFont="1" applyFill="1" applyBorder="1" applyAlignment="1">
      <alignment horizontal="right"/>
    </xf>
    <xf numFmtId="41" fontId="31" fillId="8" borderId="85" xfId="0" applyNumberFormat="1" applyFont="1" applyFill="1" applyBorder="1"/>
    <xf numFmtId="172" fontId="32" fillId="8" borderId="86" xfId="0" applyNumberFormat="1" applyFont="1" applyFill="1" applyBorder="1" applyAlignment="1">
      <alignment horizontal="right"/>
    </xf>
    <xf numFmtId="0" fontId="29" fillId="8" borderId="0" xfId="0" applyFont="1" applyFill="1"/>
    <xf numFmtId="44" fontId="32" fillId="8" borderId="85" xfId="2" applyFont="1" applyFill="1" applyBorder="1" applyAlignment="1">
      <alignment horizontal="right"/>
    </xf>
    <xf numFmtId="44" fontId="32" fillId="8" borderId="86" xfId="2" applyFont="1" applyFill="1" applyBorder="1" applyAlignment="1">
      <alignment horizontal="right"/>
    </xf>
    <xf numFmtId="44" fontId="29" fillId="8" borderId="0" xfId="2" applyFont="1" applyFill="1"/>
    <xf numFmtId="172" fontId="32" fillId="0" borderId="77" xfId="0" applyNumberFormat="1" applyFont="1" applyBorder="1" applyAlignment="1">
      <alignment horizontal="right"/>
    </xf>
    <xf numFmtId="0" fontId="31" fillId="0" borderId="0" xfId="0" quotePrefix="1" applyFont="1" applyAlignment="1">
      <alignment horizontal="center"/>
    </xf>
    <xf numFmtId="171" fontId="32" fillId="0" borderId="87" xfId="0" applyNumberFormat="1" applyFont="1" applyBorder="1" applyAlignment="1">
      <alignment horizontal="right"/>
    </xf>
    <xf numFmtId="173" fontId="32" fillId="0" borderId="88" xfId="0" applyNumberFormat="1" applyFont="1" applyBorder="1" applyAlignment="1">
      <alignment horizontal="right"/>
    </xf>
    <xf numFmtId="6" fontId="35" fillId="0" borderId="0" xfId="0" applyNumberFormat="1" applyFont="1"/>
    <xf numFmtId="0" fontId="35" fillId="0" borderId="0" xfId="0" applyFont="1" applyAlignment="1">
      <alignment horizontal="center"/>
    </xf>
    <xf numFmtId="0" fontId="27" fillId="0" borderId="0" xfId="0" applyFont="1" applyAlignment="1">
      <alignment horizontal="center" wrapText="1"/>
    </xf>
    <xf numFmtId="0" fontId="31" fillId="0" borderId="0" xfId="0" applyFont="1" applyAlignment="1">
      <alignment wrapText="1"/>
    </xf>
    <xf numFmtId="41" fontId="31" fillId="0" borderId="81" xfId="0" applyNumberFormat="1" applyFont="1" applyBorder="1" applyAlignment="1">
      <alignment wrapText="1"/>
    </xf>
    <xf numFmtId="41" fontId="31" fillId="0" borderId="83" xfId="0" applyNumberFormat="1" applyFont="1" applyBorder="1" applyAlignment="1">
      <alignment wrapText="1"/>
    </xf>
    <xf numFmtId="41" fontId="31" fillId="0" borderId="85" xfId="0" applyNumberFormat="1" applyFont="1" applyBorder="1" applyAlignment="1">
      <alignment wrapText="1"/>
    </xf>
    <xf numFmtId="41" fontId="31" fillId="8" borderId="85" xfId="0" applyNumberFormat="1" applyFont="1" applyFill="1" applyBorder="1" applyAlignment="1">
      <alignment wrapText="1"/>
    </xf>
    <xf numFmtId="0" fontId="29" fillId="0" borderId="0" xfId="0" applyFont="1" applyAlignment="1">
      <alignment wrapText="1"/>
    </xf>
    <xf numFmtId="7" fontId="0" fillId="0" borderId="1" xfId="2" applyNumberFormat="1" applyFont="1" applyBorder="1" applyAlignment="1">
      <alignment horizontal="center" wrapText="1"/>
    </xf>
    <xf numFmtId="7" fontId="0" fillId="0" borderId="0" xfId="2" applyNumberFormat="1" applyFont="1" applyBorder="1" applyAlignment="1">
      <alignment horizontal="center" wrapText="1"/>
    </xf>
    <xf numFmtId="6" fontId="2" fillId="0" borderId="0" xfId="0" applyNumberFormat="1" applyFont="1" applyAlignment="1">
      <alignment wrapText="1"/>
    </xf>
    <xf numFmtId="8" fontId="2" fillId="0" borderId="0" xfId="0" applyNumberFormat="1" applyFont="1" applyAlignment="1">
      <alignment wrapText="1"/>
    </xf>
    <xf numFmtId="164" fontId="3" fillId="0" borderId="2" xfId="0" applyNumberFormat="1" applyFont="1" applyBorder="1" applyAlignment="1">
      <alignment wrapText="1"/>
    </xf>
    <xf numFmtId="0" fontId="16" fillId="0" borderId="0" xfId="0" applyFont="1" applyAlignment="1">
      <alignment horizontal="center" vertical="top" wrapText="1"/>
    </xf>
    <xf numFmtId="0" fontId="38" fillId="0" borderId="0" xfId="0" applyFont="1" applyAlignment="1">
      <alignment horizontal="center" vertical="top" wrapText="1"/>
    </xf>
    <xf numFmtId="0" fontId="0" fillId="0" borderId="0" xfId="0" applyAlignment="1">
      <alignment horizontal="left" wrapText="1" indent="2"/>
    </xf>
    <xf numFmtId="164" fontId="0" fillId="0" borderId="1" xfId="0" applyNumberFormat="1" applyBorder="1" applyAlignment="1">
      <alignment wrapText="1"/>
    </xf>
    <xf numFmtId="164" fontId="0" fillId="0" borderId="0" xfId="0" applyNumberFormat="1"/>
    <xf numFmtId="164" fontId="3" fillId="0" borderId="0" xfId="2" applyNumberFormat="1" applyFont="1" applyBorder="1" applyAlignment="1">
      <alignment horizontal="center" wrapText="1"/>
    </xf>
    <xf numFmtId="0" fontId="0" fillId="0" borderId="0" xfId="2" applyNumberFormat="1" applyFont="1" applyAlignment="1">
      <alignment wrapText="1"/>
    </xf>
    <xf numFmtId="0" fontId="0" fillId="0" borderId="0" xfId="2" applyNumberFormat="1" applyFont="1" applyAlignment="1">
      <alignment horizontal="right" wrapText="1"/>
    </xf>
    <xf numFmtId="9" fontId="0" fillId="0" borderId="0" xfId="3" applyFont="1" applyAlignment="1">
      <alignment wrapText="1"/>
    </xf>
    <xf numFmtId="44" fontId="0" fillId="0" borderId="0" xfId="2" applyFont="1" applyAlignment="1"/>
    <xf numFmtId="8" fontId="0" fillId="0" borderId="1" xfId="1" applyNumberFormat="1" applyFont="1" applyFill="1" applyBorder="1" applyAlignment="1">
      <alignment horizontal="center" wrapText="1"/>
    </xf>
    <xf numFmtId="43" fontId="0" fillId="0" borderId="1" xfId="1" applyFont="1" applyFill="1" applyBorder="1" applyAlignment="1">
      <alignment horizontal="left" wrapText="1"/>
    </xf>
    <xf numFmtId="43" fontId="0" fillId="0" borderId="1" xfId="1" applyFont="1" applyFill="1" applyBorder="1" applyAlignment="1">
      <alignment horizontal="center" wrapText="1"/>
    </xf>
    <xf numFmtId="8" fontId="3" fillId="0" borderId="1" xfId="1" applyNumberFormat="1" applyFont="1" applyFill="1" applyBorder="1" applyAlignment="1">
      <alignment horizontal="center" wrapText="1"/>
    </xf>
    <xf numFmtId="43" fontId="3" fillId="0" borderId="1" xfId="1" applyFont="1" applyFill="1" applyBorder="1" applyAlignment="1">
      <alignment horizontal="left" wrapText="1"/>
    </xf>
    <xf numFmtId="6" fontId="3" fillId="0" borderId="1" xfId="1" applyNumberFormat="1" applyFont="1" applyFill="1" applyBorder="1" applyAlignment="1">
      <alignment horizontal="right" wrapText="1"/>
    </xf>
    <xf numFmtId="6" fontId="3" fillId="0" borderId="1" xfId="0" applyNumberFormat="1" applyFont="1" applyBorder="1" applyAlignment="1">
      <alignment wrapText="1"/>
    </xf>
    <xf numFmtId="44" fontId="0" fillId="0" borderId="0" xfId="2" applyFont="1" applyAlignment="1">
      <alignment horizontal="center"/>
    </xf>
    <xf numFmtId="44" fontId="0" fillId="0" borderId="0" xfId="2" applyFont="1" applyBorder="1"/>
    <xf numFmtId="0" fontId="16" fillId="0" borderId="0" xfId="0" applyFont="1" applyAlignment="1">
      <alignment horizontal="center" wrapText="1"/>
    </xf>
    <xf numFmtId="0" fontId="38" fillId="0" borderId="0" xfId="0" applyFont="1" applyAlignment="1">
      <alignment horizontal="left" vertical="top" wrapText="1"/>
    </xf>
    <xf numFmtId="164" fontId="3" fillId="9" borderId="0" xfId="2" applyNumberFormat="1" applyFont="1" applyFill="1" applyAlignment="1">
      <alignment horizontal="center" wrapText="1"/>
    </xf>
    <xf numFmtId="0" fontId="0" fillId="9" borderId="0" xfId="0" applyFill="1" applyAlignment="1">
      <alignment wrapText="1"/>
    </xf>
    <xf numFmtId="164" fontId="0" fillId="9" borderId="0" xfId="2" applyNumberFormat="1" applyFont="1" applyFill="1" applyAlignment="1">
      <alignment wrapText="1"/>
    </xf>
    <xf numFmtId="44" fontId="0" fillId="9" borderId="0" xfId="2" applyFont="1" applyFill="1" applyAlignment="1">
      <alignment wrapText="1"/>
    </xf>
    <xf numFmtId="164" fontId="3" fillId="9" borderId="0" xfId="0" applyNumberFormat="1" applyFont="1" applyFill="1" applyAlignment="1">
      <alignment wrapText="1"/>
    </xf>
    <xf numFmtId="44" fontId="0" fillId="9" borderId="0" xfId="2" applyFont="1" applyFill="1" applyAlignment="1">
      <alignment horizontal="center" wrapText="1"/>
    </xf>
    <xf numFmtId="164" fontId="0" fillId="9" borderId="0" xfId="2" applyNumberFormat="1" applyFont="1" applyFill="1" applyAlignment="1">
      <alignment horizontal="center" wrapText="1"/>
    </xf>
    <xf numFmtId="9" fontId="0" fillId="9" borderId="0" xfId="3" applyFont="1" applyFill="1" applyAlignment="1">
      <alignment wrapText="1"/>
    </xf>
    <xf numFmtId="0" fontId="39" fillId="0" borderId="0" xfId="0" applyFont="1" applyAlignment="1">
      <alignment vertical="center" wrapText="1"/>
    </xf>
    <xf numFmtId="0" fontId="39" fillId="0" borderId="0" xfId="0" applyFont="1"/>
    <xf numFmtId="166" fontId="0" fillId="0" borderId="0" xfId="3" applyNumberFormat="1" applyFont="1"/>
    <xf numFmtId="10" fontId="0" fillId="0" borderId="0" xfId="3" applyNumberFormat="1" applyFont="1"/>
    <xf numFmtId="164" fontId="3" fillId="0" borderId="0" xfId="2" applyNumberFormat="1" applyFont="1" applyFill="1" applyAlignment="1">
      <alignment horizontal="center" wrapText="1"/>
    </xf>
    <xf numFmtId="164" fontId="0" fillId="0" borderId="0" xfId="2" applyNumberFormat="1" applyFont="1" applyFill="1" applyAlignment="1">
      <alignment wrapText="1"/>
    </xf>
    <xf numFmtId="44" fontId="0" fillId="0" borderId="0" xfId="2" applyFont="1" applyFill="1" applyAlignment="1">
      <alignment wrapText="1"/>
    </xf>
    <xf numFmtId="49" fontId="0" fillId="0" borderId="1" xfId="2" applyNumberFormat="1" applyFont="1" applyBorder="1" applyAlignment="1">
      <alignment horizontal="center" wrapText="1"/>
    </xf>
    <xf numFmtId="44" fontId="0" fillId="0" borderId="1" xfId="2" applyFont="1" applyBorder="1" applyAlignment="1">
      <alignment horizontal="center" wrapText="1"/>
    </xf>
    <xf numFmtId="5" fontId="0" fillId="0" borderId="1" xfId="1" applyNumberFormat="1" applyFont="1" applyBorder="1" applyAlignment="1">
      <alignment horizontal="center" wrapText="1"/>
    </xf>
    <xf numFmtId="5" fontId="0" fillId="0" borderId="1" xfId="1" applyNumberFormat="1" applyFont="1" applyBorder="1" applyAlignment="1">
      <alignment wrapText="1"/>
    </xf>
    <xf numFmtId="168" fontId="0" fillId="0" borderId="1" xfId="2" applyNumberFormat="1" applyFont="1" applyBorder="1" applyAlignment="1">
      <alignment horizontal="center" wrapText="1"/>
    </xf>
    <xf numFmtId="166" fontId="0" fillId="0" borderId="0" xfId="3" applyNumberFormat="1" applyFont="1" applyFill="1" applyAlignment="1">
      <alignment horizontal="center"/>
    </xf>
    <xf numFmtId="167" fontId="0" fillId="0" borderId="0" xfId="2" applyNumberFormat="1" applyFont="1" applyFill="1" applyAlignment="1">
      <alignment horizontal="center" wrapText="1"/>
    </xf>
    <xf numFmtId="0" fontId="0" fillId="0" borderId="0" xfId="3" applyNumberFormat="1" applyFont="1" applyFill="1" applyAlignment="1">
      <alignment horizontal="center"/>
    </xf>
    <xf numFmtId="0" fontId="0" fillId="0" borderId="0" xfId="0" applyAlignment="1">
      <alignment vertical="center" wrapText="1"/>
    </xf>
    <xf numFmtId="0" fontId="4" fillId="0" borderId="94" xfId="0" applyFont="1" applyBorder="1" applyAlignment="1">
      <alignment horizontal="center" vertical="center" wrapText="1"/>
    </xf>
    <xf numFmtId="0" fontId="39" fillId="0" borderId="94" xfId="0" applyFont="1" applyBorder="1" applyAlignment="1">
      <alignment vertical="center" wrapText="1"/>
    </xf>
    <xf numFmtId="0" fontId="44" fillId="10" borderId="96" xfId="0" applyFont="1" applyFill="1" applyBorder="1"/>
    <xf numFmtId="0" fontId="0" fillId="0" borderId="95" xfId="0" applyBorder="1" applyAlignment="1">
      <alignment horizontal="left" wrapText="1"/>
    </xf>
    <xf numFmtId="0" fontId="0" fillId="0" borderId="95" xfId="0" applyBorder="1" applyAlignment="1">
      <alignment horizontal="left"/>
    </xf>
    <xf numFmtId="0" fontId="0" fillId="0" borderId="95" xfId="0" applyBorder="1"/>
    <xf numFmtId="0" fontId="0" fillId="0" borderId="97" xfId="0" applyBorder="1" applyAlignment="1">
      <alignment horizontal="left"/>
    </xf>
    <xf numFmtId="0" fontId="0" fillId="0" borderId="97" xfId="0" applyBorder="1"/>
    <xf numFmtId="0" fontId="39" fillId="11" borderId="96" xfId="0" applyFont="1" applyFill="1" applyBorder="1"/>
    <xf numFmtId="0" fontId="0" fillId="0" borderId="97" xfId="0" applyBorder="1" applyAlignment="1">
      <alignment horizontal="left" wrapText="1" indent="4"/>
    </xf>
    <xf numFmtId="0" fontId="40" fillId="0" borderId="98" xfId="0" quotePrefix="1" applyFont="1" applyBorder="1" applyAlignment="1">
      <alignment horizontal="left" wrapText="1" indent="4"/>
    </xf>
    <xf numFmtId="0" fontId="0" fillId="0" borderId="95" xfId="0" applyBorder="1" applyAlignment="1">
      <alignment horizontal="left" wrapText="1" indent="7"/>
    </xf>
    <xf numFmtId="44" fontId="0" fillId="0" borderId="95" xfId="2" applyFont="1" applyBorder="1"/>
    <xf numFmtId="0" fontId="0" fillId="0" borderId="95" xfId="0" applyBorder="1" applyAlignment="1">
      <alignment horizontal="left" indent="7"/>
    </xf>
    <xf numFmtId="0" fontId="3" fillId="12" borderId="95" xfId="0" applyFont="1" applyFill="1" applyBorder="1" applyAlignment="1">
      <alignment horizontal="center" vertical="center" wrapText="1"/>
    </xf>
    <xf numFmtId="0" fontId="0" fillId="12" borderId="95" xfId="0" applyFill="1" applyBorder="1" applyAlignment="1">
      <alignment vertical="center" wrapText="1"/>
    </xf>
    <xf numFmtId="44" fontId="0" fillId="4" borderId="95" xfId="2" applyFont="1" applyFill="1" applyBorder="1"/>
    <xf numFmtId="0" fontId="0" fillId="0" borderId="95" xfId="0" applyBorder="1" applyAlignment="1">
      <alignment horizontal="left" wrapText="1" indent="4"/>
    </xf>
    <xf numFmtId="0" fontId="3" fillId="0" borderId="95" xfId="0" applyFont="1" applyBorder="1" applyAlignment="1">
      <alignment horizontal="center" vertical="center" wrapText="1"/>
    </xf>
    <xf numFmtId="0" fontId="0" fillId="0" borderId="95" xfId="0" applyBorder="1" applyAlignment="1">
      <alignment vertical="center" wrapText="1"/>
    </xf>
    <xf numFmtId="0" fontId="3" fillId="0" borderId="0" xfId="0" applyFont="1" applyAlignment="1">
      <alignment horizontal="center" vertical="center" wrapText="1"/>
    </xf>
    <xf numFmtId="0" fontId="46" fillId="0" borderId="95" xfId="0" applyFont="1" applyBorder="1" applyAlignment="1">
      <alignment horizontal="left" wrapText="1" indent="4"/>
    </xf>
    <xf numFmtId="0" fontId="0" fillId="0" borderId="95" xfId="0" applyBorder="1" applyAlignment="1">
      <alignment horizontal="left" wrapText="1" indent="9"/>
    </xf>
    <xf numFmtId="44" fontId="0" fillId="0" borderId="97" xfId="2" applyFont="1" applyBorder="1"/>
    <xf numFmtId="0" fontId="46" fillId="0" borderId="98" xfId="0" applyFont="1" applyBorder="1" applyAlignment="1">
      <alignment horizontal="left" wrapText="1" indent="4"/>
    </xf>
    <xf numFmtId="0" fontId="0" fillId="0" borderId="98" xfId="0" applyBorder="1" applyAlignment="1">
      <alignment horizontal="left"/>
    </xf>
    <xf numFmtId="44" fontId="0" fillId="0" borderId="98" xfId="2" applyFont="1" applyBorder="1"/>
    <xf numFmtId="0" fontId="0" fillId="0" borderId="99" xfId="0" applyBorder="1" applyAlignment="1">
      <alignment horizontal="left"/>
    </xf>
    <xf numFmtId="0" fontId="0" fillId="0" borderId="95" xfId="0" applyBorder="1" applyAlignment="1">
      <alignment horizontal="left" indent="4"/>
    </xf>
    <xf numFmtId="164" fontId="0" fillId="0" borderId="0" xfId="2" applyNumberFormat="1" applyFont="1" applyAlignment="1">
      <alignment horizontal="right"/>
    </xf>
    <xf numFmtId="0" fontId="0" fillId="0" borderId="0" xfId="0" applyAlignment="1">
      <alignment horizontal="left" vertical="center" wrapText="1"/>
    </xf>
    <xf numFmtId="0" fontId="45" fillId="0" borderId="95" xfId="0" applyFont="1" applyBorder="1" applyAlignment="1">
      <alignment horizontal="left" wrapText="1" indent="4"/>
    </xf>
    <xf numFmtId="44" fontId="0" fillId="0" borderId="95" xfId="2" applyFont="1" applyFill="1" applyBorder="1"/>
    <xf numFmtId="0" fontId="4" fillId="4" borderId="95" xfId="0" applyFont="1" applyFill="1" applyBorder="1" applyAlignment="1">
      <alignment horizontal="center" vertical="center" wrapText="1"/>
    </xf>
    <xf numFmtId="0" fontId="0" fillId="0" borderId="0" xfId="0" applyAlignment="1">
      <alignment vertical="top"/>
    </xf>
    <xf numFmtId="44" fontId="0" fillId="0" borderId="97" xfId="2" applyFont="1" applyFill="1" applyBorder="1" applyAlignment="1">
      <alignment horizontal="center" vertical="center"/>
    </xf>
    <xf numFmtId="0" fontId="0" fillId="0" borderId="101" xfId="0" applyBorder="1" applyAlignment="1">
      <alignment horizontal="left"/>
    </xf>
    <xf numFmtId="44" fontId="0" fillId="4" borderId="97" xfId="2" applyFont="1" applyFill="1" applyBorder="1"/>
    <xf numFmtId="0" fontId="44" fillId="10" borderId="94" xfId="0" applyFont="1" applyFill="1" applyBorder="1"/>
    <xf numFmtId="0" fontId="0" fillId="0" borderId="1" xfId="0" applyBorder="1" applyAlignment="1">
      <alignment horizontal="left" vertical="top" indent="4"/>
    </xf>
    <xf numFmtId="0" fontId="44" fillId="10" borderId="100" xfId="0" applyFont="1" applyFill="1" applyBorder="1"/>
    <xf numFmtId="0" fontId="44" fillId="10" borderId="1" xfId="0" applyFont="1" applyFill="1" applyBorder="1"/>
    <xf numFmtId="0" fontId="39" fillId="11" borderId="1" xfId="0" applyFont="1" applyFill="1" applyBorder="1"/>
    <xf numFmtId="0" fontId="39" fillId="11" borderId="0" xfId="0" applyFont="1" applyFill="1"/>
    <xf numFmtId="0" fontId="3" fillId="12" borderId="98" xfId="0" applyFont="1" applyFill="1" applyBorder="1" applyAlignment="1">
      <alignment horizontal="center" vertical="center" wrapText="1"/>
    </xf>
    <xf numFmtId="0" fontId="0" fillId="12" borderId="98" xfId="0" applyFill="1" applyBorder="1" applyAlignment="1">
      <alignment vertical="center" wrapText="1"/>
    </xf>
    <xf numFmtId="44" fontId="0" fillId="0" borderId="1" xfId="2" applyFont="1" applyBorder="1"/>
    <xf numFmtId="0" fontId="0" fillId="0" borderId="1" xfId="0" applyBorder="1" applyAlignment="1">
      <alignment horizontal="left" wrapText="1" indent="7"/>
    </xf>
    <xf numFmtId="44" fontId="0" fillId="0" borderId="1" xfId="2" applyFont="1" applyFill="1" applyBorder="1"/>
    <xf numFmtId="0" fontId="44" fillId="10" borderId="7" xfId="0" applyFont="1" applyFill="1" applyBorder="1"/>
    <xf numFmtId="0" fontId="43" fillId="10" borderId="5" xfId="0" applyFont="1" applyFill="1" applyBorder="1" applyAlignment="1">
      <alignment horizontal="left" wrapText="1"/>
    </xf>
    <xf numFmtId="0" fontId="43" fillId="10" borderId="6" xfId="0" applyFont="1" applyFill="1" applyBorder="1" applyAlignment="1">
      <alignment horizontal="left" wrapText="1"/>
    </xf>
    <xf numFmtId="0" fontId="39" fillId="11" borderId="7" xfId="0" applyFont="1" applyFill="1" applyBorder="1"/>
    <xf numFmtId="0" fontId="4" fillId="11" borderId="5" xfId="0" applyFont="1" applyFill="1" applyBorder="1" applyAlignment="1">
      <alignment horizontal="left" indent="2"/>
    </xf>
    <xf numFmtId="0" fontId="39" fillId="11" borderId="6" xfId="0" applyFont="1" applyFill="1" applyBorder="1" applyAlignment="1">
      <alignment horizontal="left"/>
    </xf>
    <xf numFmtId="0" fontId="0" fillId="0" borderId="4" xfId="0" applyBorder="1" applyAlignment="1">
      <alignment horizontal="left"/>
    </xf>
    <xf numFmtId="44" fontId="0" fillId="0" borderId="7" xfId="2" applyFont="1" applyBorder="1"/>
    <xf numFmtId="0" fontId="0" fillId="0" borderId="4" xfId="0" applyBorder="1" applyAlignment="1">
      <alignment horizontal="left" wrapText="1" indent="7"/>
    </xf>
    <xf numFmtId="44" fontId="0" fillId="0" borderId="4" xfId="2" applyFont="1" applyFill="1" applyBorder="1"/>
    <xf numFmtId="0" fontId="45" fillId="0" borderId="102" xfId="0" applyFont="1" applyBorder="1" applyAlignment="1">
      <alignment horizontal="left" wrapText="1" indent="4"/>
    </xf>
    <xf numFmtId="0" fontId="0" fillId="0" borderId="2" xfId="0" applyBorder="1" applyAlignment="1">
      <alignment horizontal="left"/>
    </xf>
    <xf numFmtId="44" fontId="0" fillId="0" borderId="103" xfId="2" applyFont="1" applyBorder="1"/>
    <xf numFmtId="0" fontId="4" fillId="0" borderId="97" xfId="0" applyFont="1" applyBorder="1" applyAlignment="1">
      <alignment horizontal="center" vertical="center" wrapText="1"/>
    </xf>
    <xf numFmtId="0" fontId="0" fillId="0" borderId="98" xfId="0" applyBorder="1" applyAlignment="1">
      <alignment horizontal="left" wrapText="1"/>
    </xf>
    <xf numFmtId="0" fontId="0" fillId="0" borderId="104" xfId="0" applyBorder="1" applyAlignment="1">
      <alignment horizontal="left" wrapText="1" indent="4"/>
    </xf>
    <xf numFmtId="0" fontId="0" fillId="0" borderId="97" xfId="0" applyBorder="1" applyAlignment="1">
      <alignment horizontal="left" wrapText="1" indent="7"/>
    </xf>
    <xf numFmtId="44" fontId="0" fillId="0" borderId="97" xfId="2" applyFont="1" applyFill="1" applyBorder="1"/>
    <xf numFmtId="0" fontId="40" fillId="0" borderId="104" xfId="0" quotePrefix="1" applyFont="1" applyBorder="1" applyAlignment="1">
      <alignment horizontal="left" wrapText="1" indent="4"/>
    </xf>
    <xf numFmtId="0" fontId="0" fillId="0" borderId="98" xfId="0" applyBorder="1" applyAlignment="1">
      <alignment horizontal="left" wrapText="1" indent="4"/>
    </xf>
    <xf numFmtId="0" fontId="0" fillId="0" borderId="97" xfId="0" applyBorder="1" applyAlignment="1">
      <alignment horizontal="left" wrapText="1" indent="9"/>
    </xf>
    <xf numFmtId="0" fontId="0" fillId="0" borderId="105" xfId="0" applyBorder="1" applyAlignment="1">
      <alignment horizontal="left"/>
    </xf>
    <xf numFmtId="44" fontId="0" fillId="0" borderId="98" xfId="2" applyFont="1" applyFill="1" applyBorder="1"/>
    <xf numFmtId="0" fontId="0" fillId="0" borderId="104" xfId="0" applyBorder="1" applyAlignment="1">
      <alignment horizontal="left" wrapText="1"/>
    </xf>
    <xf numFmtId="44" fontId="0" fillId="0" borderId="104" xfId="2" applyFont="1" applyFill="1" applyBorder="1" applyAlignment="1">
      <alignment horizontal="left"/>
    </xf>
    <xf numFmtId="44" fontId="0" fillId="0" borderId="104" xfId="2" applyFont="1" applyBorder="1"/>
    <xf numFmtId="5" fontId="0" fillId="0" borderId="0" xfId="1" applyNumberFormat="1" applyFont="1" applyBorder="1" applyAlignment="1">
      <alignment horizontal="center" wrapText="1"/>
    </xf>
    <xf numFmtId="5" fontId="0" fillId="0" borderId="0" xfId="1" applyNumberFormat="1" applyFont="1" applyBorder="1" applyAlignment="1">
      <alignment wrapText="1"/>
    </xf>
    <xf numFmtId="0" fontId="17" fillId="0" borderId="50" xfId="0" applyFont="1" applyBorder="1" applyAlignment="1">
      <alignment horizontal="center" wrapText="1"/>
    </xf>
    <xf numFmtId="0" fontId="17" fillId="0" borderId="28" xfId="0" applyFont="1" applyBorder="1" applyAlignment="1">
      <alignment horizontal="center" wrapText="1"/>
    </xf>
    <xf numFmtId="168" fontId="17" fillId="0" borderId="28" xfId="0" applyNumberFormat="1" applyFont="1" applyBorder="1" applyAlignment="1">
      <alignment horizontal="center" wrapText="1"/>
    </xf>
    <xf numFmtId="168" fontId="17" fillId="0" borderId="29" xfId="0" applyNumberFormat="1" applyFont="1" applyBorder="1" applyAlignment="1">
      <alignment horizontal="center" wrapText="1"/>
    </xf>
    <xf numFmtId="0" fontId="17" fillId="0" borderId="31" xfId="0" applyFont="1" applyBorder="1" applyAlignment="1">
      <alignment horizontal="center" wrapText="1"/>
    </xf>
    <xf numFmtId="0" fontId="17" fillId="0" borderId="27" xfId="0" applyFont="1" applyBorder="1" applyAlignment="1">
      <alignment wrapText="1"/>
    </xf>
    <xf numFmtId="168" fontId="17" fillId="0" borderId="50" xfId="0" applyNumberFormat="1" applyFont="1" applyBorder="1" applyAlignment="1">
      <alignment wrapText="1"/>
    </xf>
    <xf numFmtId="8" fontId="17" fillId="0" borderId="28" xfId="1" applyNumberFormat="1" applyFont="1" applyFill="1" applyBorder="1" applyAlignment="1">
      <alignment horizontal="center" wrapText="1"/>
    </xf>
    <xf numFmtId="43" fontId="17" fillId="0" borderId="50" xfId="1" applyFont="1" applyFill="1" applyBorder="1" applyAlignment="1">
      <alignment wrapText="1"/>
    </xf>
    <xf numFmtId="168" fontId="17" fillId="0" borderId="50" xfId="0" applyNumberFormat="1" applyFont="1" applyBorder="1" applyAlignment="1">
      <alignment horizontal="left" wrapText="1"/>
    </xf>
    <xf numFmtId="168" fontId="17" fillId="0" borderId="49" xfId="0" applyNumberFormat="1" applyFont="1" applyBorder="1" applyAlignment="1">
      <alignment horizontal="left" wrapText="1"/>
    </xf>
    <xf numFmtId="168" fontId="17" fillId="0" borderId="28" xfId="0" applyNumberFormat="1" applyFont="1" applyBorder="1" applyAlignment="1">
      <alignment wrapText="1"/>
    </xf>
    <xf numFmtId="168" fontId="17" fillId="0" borderId="28" xfId="0" applyNumberFormat="1" applyFont="1" applyBorder="1" applyAlignment="1">
      <alignment horizontal="left" wrapText="1"/>
    </xf>
    <xf numFmtId="168" fontId="17" fillId="0" borderId="29" xfId="0" applyNumberFormat="1" applyFont="1" applyBorder="1" applyAlignment="1">
      <alignment horizontal="left" wrapText="1"/>
    </xf>
    <xf numFmtId="0" fontId="17" fillId="0" borderId="27" xfId="0" applyFont="1" applyBorder="1" applyAlignment="1">
      <alignment horizontal="left" wrapText="1" indent="2"/>
    </xf>
    <xf numFmtId="43" fontId="17" fillId="0" borderId="28" xfId="1" applyFont="1" applyFill="1" applyBorder="1" applyAlignment="1">
      <alignment wrapText="1"/>
    </xf>
    <xf numFmtId="43" fontId="17" fillId="0" borderId="31" xfId="1" applyFont="1" applyFill="1" applyBorder="1" applyAlignment="1">
      <alignment wrapText="1"/>
    </xf>
    <xf numFmtId="168" fontId="17" fillId="0" borderId="31" xfId="0" applyNumberFormat="1" applyFont="1" applyBorder="1" applyAlignment="1">
      <alignment wrapText="1"/>
    </xf>
    <xf numFmtId="168" fontId="17" fillId="0" borderId="31" xfId="0" applyNumberFormat="1" applyFont="1" applyBorder="1" applyAlignment="1">
      <alignment horizontal="left" wrapText="1"/>
    </xf>
    <xf numFmtId="168" fontId="17" fillId="0" borderId="32" xfId="0" applyNumberFormat="1" applyFont="1" applyBorder="1" applyAlignment="1">
      <alignment horizontal="left" wrapText="1"/>
    </xf>
    <xf numFmtId="0" fontId="0" fillId="13" borderId="0" xfId="0" applyFill="1" applyAlignment="1">
      <alignment wrapText="1"/>
    </xf>
    <xf numFmtId="44" fontId="0" fillId="13" borderId="0" xfId="2" applyFont="1" applyFill="1" applyAlignment="1">
      <alignment horizontal="center" wrapText="1"/>
    </xf>
    <xf numFmtId="0" fontId="0" fillId="13" borderId="0" xfId="2" applyNumberFormat="1" applyFont="1" applyFill="1" applyAlignment="1">
      <alignment wrapText="1"/>
    </xf>
    <xf numFmtId="0" fontId="0" fillId="13" borderId="0" xfId="2" applyNumberFormat="1" applyFont="1" applyFill="1" applyAlignment="1">
      <alignment horizontal="right" wrapText="1"/>
    </xf>
    <xf numFmtId="0" fontId="2" fillId="13" borderId="0" xfId="0" applyFont="1" applyFill="1" applyAlignment="1">
      <alignment wrapText="1"/>
    </xf>
    <xf numFmtId="44" fontId="0" fillId="0" borderId="98" xfId="2" applyFont="1" applyBorder="1" applyAlignment="1">
      <alignment horizontal="center"/>
    </xf>
    <xf numFmtId="0" fontId="53" fillId="0" borderId="106" xfId="6" applyFont="1" applyBorder="1" applyAlignment="1">
      <alignment horizontal="center" wrapText="1"/>
    </xf>
    <xf numFmtId="7" fontId="50" fillId="0" borderId="104" xfId="6" applyNumberFormat="1" applyFont="1" applyBorder="1" applyAlignment="1">
      <alignment horizontal="right"/>
    </xf>
    <xf numFmtId="7" fontId="50" fillId="0" borderId="104" xfId="8" applyNumberFormat="1" applyFont="1" applyBorder="1" applyAlignment="1">
      <alignment horizontal="right"/>
    </xf>
    <xf numFmtId="0" fontId="57" fillId="0" borderId="106" xfId="6" applyFont="1" applyBorder="1" applyAlignment="1">
      <alignment horizontal="center" wrapText="1"/>
    </xf>
    <xf numFmtId="0" fontId="50" fillId="0" borderId="104" xfId="6" applyFont="1" applyBorder="1" applyAlignment="1">
      <alignment horizontal="right"/>
    </xf>
    <xf numFmtId="164" fontId="0" fillId="0" borderId="0" xfId="2" applyNumberFormat="1" applyFont="1" applyBorder="1" applyAlignment="1">
      <alignment horizontal="center" wrapText="1"/>
    </xf>
    <xf numFmtId="0" fontId="50" fillId="0" borderId="0" xfId="6" applyFont="1" applyAlignment="1">
      <alignment horizontal="center"/>
    </xf>
    <xf numFmtId="0" fontId="52" fillId="0" borderId="112" xfId="6" applyFont="1" applyBorder="1" applyAlignment="1">
      <alignment vertical="center"/>
    </xf>
    <xf numFmtId="0" fontId="53" fillId="0" borderId="113" xfId="6" applyFont="1" applyBorder="1"/>
    <xf numFmtId="7" fontId="50" fillId="0" borderId="115" xfId="6" applyNumberFormat="1" applyFont="1" applyBorder="1" applyAlignment="1">
      <alignment horizontal="right"/>
    </xf>
    <xf numFmtId="0" fontId="55" fillId="0" borderId="112" xfId="7" applyFont="1" applyBorder="1" applyAlignment="1">
      <alignment horizontal="left" wrapText="1"/>
    </xf>
    <xf numFmtId="0" fontId="42" fillId="0" borderId="112" xfId="6" applyFont="1" applyBorder="1" applyAlignment="1">
      <alignment horizontal="left" indent="1"/>
    </xf>
    <xf numFmtId="0" fontId="56" fillId="0" borderId="112" xfId="0" applyFont="1" applyBorder="1" applyAlignment="1">
      <alignment horizontal="left" indent="2"/>
    </xf>
    <xf numFmtId="0" fontId="50" fillId="0" borderId="112" xfId="0" applyFont="1" applyBorder="1" applyAlignment="1">
      <alignment horizontal="left" indent="3"/>
    </xf>
    <xf numFmtId="0" fontId="50" fillId="0" borderId="112" xfId="0" applyFont="1" applyBorder="1" applyAlignment="1">
      <alignment horizontal="left" indent="4"/>
    </xf>
    <xf numFmtId="0" fontId="50" fillId="0" borderId="112" xfId="6" applyFont="1" applyBorder="1" applyAlignment="1">
      <alignment horizontal="left" indent="1"/>
    </xf>
    <xf numFmtId="0" fontId="50" fillId="0" borderId="112" xfId="0" applyFont="1" applyBorder="1" applyAlignment="1">
      <alignment horizontal="left" indent="2"/>
    </xf>
    <xf numFmtId="0" fontId="0" fillId="0" borderId="112" xfId="0" applyBorder="1" applyAlignment="1">
      <alignment wrapText="1"/>
    </xf>
    <xf numFmtId="0" fontId="52" fillId="0" borderId="118" xfId="6" applyFont="1" applyBorder="1" applyAlignment="1">
      <alignment vertical="center"/>
    </xf>
    <xf numFmtId="0" fontId="57" fillId="0" borderId="113" xfId="6" applyFont="1" applyBorder="1"/>
    <xf numFmtId="0" fontId="50" fillId="0" borderId="112" xfId="6" applyFont="1" applyBorder="1"/>
    <xf numFmtId="0" fontId="50" fillId="0" borderId="112" xfId="8" applyFont="1" applyBorder="1" applyAlignment="1">
      <alignment horizontal="left" indent="2"/>
    </xf>
    <xf numFmtId="0" fontId="50" fillId="0" borderId="112" xfId="7" applyFont="1" applyBorder="1" applyAlignment="1">
      <alignment horizontal="left" indent="3"/>
    </xf>
    <xf numFmtId="0" fontId="50" fillId="0" borderId="112" xfId="0" applyFont="1" applyBorder="1" applyAlignment="1">
      <alignment horizontal="left" wrapText="1" indent="2"/>
    </xf>
    <xf numFmtId="0" fontId="55" fillId="0" borderId="112" xfId="7" applyFont="1" applyBorder="1" applyAlignment="1">
      <alignment horizontal="left"/>
    </xf>
    <xf numFmtId="0" fontId="50" fillId="0" borderId="112" xfId="7" applyFont="1" applyBorder="1" applyAlignment="1">
      <alignment horizontal="left" indent="2"/>
    </xf>
    <xf numFmtId="44" fontId="3" fillId="0" borderId="0" xfId="2" applyFont="1" applyFill="1" applyAlignment="1">
      <alignment horizontal="center"/>
    </xf>
    <xf numFmtId="0" fontId="60" fillId="0" borderId="0" xfId="0" applyFont="1" applyAlignment="1">
      <alignment wrapText="1"/>
    </xf>
    <xf numFmtId="0" fontId="60" fillId="0" borderId="0" xfId="0" applyFont="1"/>
    <xf numFmtId="44" fontId="0" fillId="0" borderId="0" xfId="2" applyFont="1" applyFill="1"/>
    <xf numFmtId="44" fontId="0" fillId="0" borderId="0" xfId="2" applyFont="1" applyFill="1" applyAlignment="1">
      <alignment horizontal="center"/>
    </xf>
    <xf numFmtId="9" fontId="0" fillId="0" borderId="0" xfId="2" applyNumberFormat="1" applyFont="1" applyFill="1" applyAlignment="1">
      <alignment horizontal="center"/>
    </xf>
    <xf numFmtId="0" fontId="0" fillId="0" borderId="0" xfId="0" applyAlignment="1">
      <alignment vertical="center"/>
    </xf>
    <xf numFmtId="0" fontId="0" fillId="0" borderId="0" xfId="0" applyAlignment="1">
      <alignment horizontal="center" vertical="center"/>
    </xf>
    <xf numFmtId="44" fontId="0" fillId="0" borderId="0" xfId="2" applyFont="1" applyFill="1" applyAlignment="1">
      <alignment vertical="center"/>
    </xf>
    <xf numFmtId="0" fontId="17" fillId="0" borderId="28" xfId="0" applyFont="1" applyBorder="1" applyAlignment="1">
      <alignment horizontal="center" vertical="center" wrapText="1"/>
    </xf>
    <xf numFmtId="0" fontId="23" fillId="0" borderId="0" xfId="0" applyFont="1" applyAlignment="1">
      <alignment horizontal="left" vertical="center" wrapText="1"/>
    </xf>
    <xf numFmtId="0" fontId="21" fillId="0" borderId="0" xfId="0" applyFont="1" applyAlignment="1">
      <alignment horizontal="left" vertical="center" wrapText="1"/>
    </xf>
    <xf numFmtId="0" fontId="17" fillId="0" borderId="27" xfId="0" applyFont="1" applyBorder="1" applyAlignment="1">
      <alignment horizontal="left" vertical="center" wrapText="1"/>
    </xf>
    <xf numFmtId="0" fontId="3" fillId="0" borderId="0" xfId="0" applyFont="1" applyAlignment="1">
      <alignment horizontal="center" vertical="center"/>
    </xf>
    <xf numFmtId="44" fontId="3" fillId="0" borderId="0" xfId="2" applyFont="1" applyAlignment="1">
      <alignment horizontal="center" vertical="center"/>
    </xf>
    <xf numFmtId="169" fontId="0" fillId="0" borderId="0" xfId="2" applyNumberFormat="1" applyFont="1" applyAlignment="1">
      <alignment horizontal="center" vertical="center"/>
    </xf>
    <xf numFmtId="169" fontId="0" fillId="0" borderId="0" xfId="2" applyNumberFormat="1" applyFont="1" applyFill="1" applyAlignment="1">
      <alignment horizontal="center" vertical="center"/>
    </xf>
    <xf numFmtId="44" fontId="0" fillId="0" borderId="0" xfId="2" applyFont="1" applyAlignment="1">
      <alignment vertical="center"/>
    </xf>
    <xf numFmtId="0" fontId="0" fillId="0" borderId="0" xfId="0" applyAlignment="1">
      <alignment horizontal="left" vertical="center"/>
    </xf>
    <xf numFmtId="164" fontId="0" fillId="0" borderId="0" xfId="2" applyNumberFormat="1" applyFont="1" applyFill="1" applyAlignment="1">
      <alignment horizontal="center"/>
    </xf>
    <xf numFmtId="0" fontId="22" fillId="0" borderId="0" xfId="0" applyFont="1" applyAlignment="1">
      <alignment vertical="center" wrapText="1"/>
    </xf>
    <xf numFmtId="166" fontId="0" fillId="0" borderId="0" xfId="3" applyNumberFormat="1" applyFont="1" applyFill="1" applyAlignment="1">
      <alignment horizontal="center" vertical="center"/>
    </xf>
    <xf numFmtId="166" fontId="0" fillId="0" borderId="0" xfId="3" applyNumberFormat="1" applyFont="1" applyAlignment="1">
      <alignment horizontal="center" vertical="center"/>
    </xf>
    <xf numFmtId="0" fontId="3" fillId="2" borderId="1" xfId="0" applyFont="1" applyFill="1" applyBorder="1" applyAlignment="1">
      <alignment horizontal="center" vertical="center" wrapText="1"/>
    </xf>
    <xf numFmtId="0" fontId="0" fillId="0" borderId="24" xfId="0" applyBorder="1" applyAlignment="1">
      <alignment vertical="center" wrapText="1"/>
    </xf>
    <xf numFmtId="8" fontId="2" fillId="0" borderId="25" xfId="1" applyNumberFormat="1" applyFont="1" applyBorder="1" applyAlignment="1">
      <alignment vertical="center" wrapText="1"/>
    </xf>
    <xf numFmtId="0" fontId="0" fillId="0" borderId="25" xfId="0" applyBorder="1" applyAlignment="1">
      <alignment horizontal="center" vertical="center" wrapText="1"/>
    </xf>
    <xf numFmtId="14" fontId="0" fillId="0" borderId="25" xfId="0" applyNumberFormat="1" applyBorder="1" applyAlignment="1">
      <alignment horizontal="center" vertical="center" wrapText="1"/>
    </xf>
    <xf numFmtId="14" fontId="0" fillId="0" borderId="26" xfId="0" applyNumberFormat="1" applyBorder="1" applyAlignment="1">
      <alignment horizontal="center" vertical="center" wrapText="1"/>
    </xf>
    <xf numFmtId="0" fontId="0" fillId="0" borderId="27" xfId="0" applyBorder="1" applyAlignment="1">
      <alignment vertical="center" wrapText="1"/>
    </xf>
    <xf numFmtId="8" fontId="2" fillId="0" borderId="28" xfId="1" applyNumberFormat="1" applyFont="1" applyBorder="1" applyAlignment="1">
      <alignment horizontal="left" vertical="center" wrapText="1"/>
    </xf>
    <xf numFmtId="0" fontId="0" fillId="0" borderId="28" xfId="0" applyBorder="1" applyAlignment="1">
      <alignment horizontal="center" vertical="center" wrapText="1"/>
    </xf>
    <xf numFmtId="14" fontId="0" fillId="0" borderId="28" xfId="0" applyNumberFormat="1" applyBorder="1" applyAlignment="1">
      <alignment horizontal="center" vertical="center" wrapText="1"/>
    </xf>
    <xf numFmtId="14" fontId="0" fillId="0" borderId="29" xfId="0" applyNumberFormat="1" applyBorder="1" applyAlignment="1">
      <alignment horizontal="center" vertical="center" wrapText="1"/>
    </xf>
    <xf numFmtId="0" fontId="17" fillId="0" borderId="47" xfId="0" applyFont="1" applyBorder="1" applyAlignment="1">
      <alignment horizontal="left" vertical="center" wrapText="1"/>
    </xf>
    <xf numFmtId="8" fontId="17" fillId="0" borderId="50" xfId="0" applyNumberFormat="1" applyFont="1" applyBorder="1" applyAlignment="1">
      <alignment horizontal="center" vertical="center" wrapText="1"/>
    </xf>
    <xf numFmtId="0" fontId="17" fillId="0" borderId="50" xfId="0" applyFont="1" applyBorder="1" applyAlignment="1">
      <alignment horizontal="center" vertical="center" wrapText="1"/>
    </xf>
    <xf numFmtId="168" fontId="17" fillId="0" borderId="50"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8" fontId="17" fillId="0" borderId="28" xfId="0" applyNumberFormat="1" applyFont="1" applyBorder="1" applyAlignment="1">
      <alignment horizontal="center" vertical="center" wrapText="1"/>
    </xf>
    <xf numFmtId="168" fontId="17" fillId="0" borderId="28" xfId="0" applyNumberFormat="1" applyFont="1" applyBorder="1" applyAlignment="1">
      <alignment horizontal="center" vertical="center" wrapText="1"/>
    </xf>
    <xf numFmtId="168" fontId="17" fillId="0" borderId="29" xfId="0" applyNumberFormat="1" applyFont="1" applyBorder="1" applyAlignment="1">
      <alignment horizontal="center" vertical="center" wrapText="1"/>
    </xf>
    <xf numFmtId="0" fontId="17" fillId="0" borderId="28" xfId="0" applyFont="1" applyBorder="1" applyAlignment="1">
      <alignment vertical="center" wrapText="1"/>
    </xf>
    <xf numFmtId="0" fontId="17" fillId="0" borderId="30" xfId="0" applyFont="1" applyBorder="1" applyAlignment="1">
      <alignment horizontal="left" vertical="center" wrapText="1"/>
    </xf>
    <xf numFmtId="0" fontId="17" fillId="0" borderId="31" xfId="0" applyFont="1" applyBorder="1" applyAlignment="1">
      <alignment horizontal="center" vertical="center" wrapText="1"/>
    </xf>
    <xf numFmtId="168" fontId="17" fillId="0" borderId="31" xfId="0" applyNumberFormat="1" applyFont="1" applyBorder="1" applyAlignment="1">
      <alignment horizontal="center" vertical="center" wrapText="1"/>
    </xf>
    <xf numFmtId="168" fontId="17" fillId="0" borderId="32" xfId="0" applyNumberFormat="1" applyFont="1" applyBorder="1" applyAlignment="1">
      <alignment horizontal="center" vertical="center" wrapText="1"/>
    </xf>
    <xf numFmtId="0" fontId="17" fillId="0" borderId="47" xfId="0" applyFont="1" applyBorder="1" applyAlignment="1">
      <alignment vertical="center" wrapText="1"/>
    </xf>
    <xf numFmtId="164" fontId="17" fillId="0" borderId="50" xfId="1" applyNumberFormat="1" applyFont="1" applyFill="1" applyBorder="1" applyAlignment="1">
      <alignment horizontal="center" vertical="center" wrapText="1"/>
    </xf>
    <xf numFmtId="43" fontId="17" fillId="0" borderId="50" xfId="1" applyFont="1" applyFill="1" applyBorder="1" applyAlignment="1">
      <alignment horizontal="center" vertical="center" wrapText="1"/>
    </xf>
    <xf numFmtId="0" fontId="17" fillId="0" borderId="27" xfId="0" applyFont="1" applyBorder="1" applyAlignment="1">
      <alignment vertical="center" wrapText="1"/>
    </xf>
    <xf numFmtId="164" fontId="17" fillId="0" borderId="28" xfId="1" applyNumberFormat="1" applyFont="1" applyFill="1" applyBorder="1" applyAlignment="1">
      <alignment horizontal="center" vertical="center" wrapText="1"/>
    </xf>
    <xf numFmtId="43" fontId="17" fillId="0" borderId="28" xfId="1" applyFont="1" applyFill="1" applyBorder="1" applyAlignment="1">
      <alignment horizontal="center" vertical="center" wrapText="1"/>
    </xf>
    <xf numFmtId="0" fontId="17" fillId="0" borderId="30" xfId="0" applyFont="1" applyBorder="1" applyAlignment="1">
      <alignment vertical="center" wrapText="1"/>
    </xf>
    <xf numFmtId="164" fontId="17" fillId="0" borderId="31" xfId="1" applyNumberFormat="1" applyFont="1" applyFill="1" applyBorder="1" applyAlignment="1">
      <alignment horizontal="center" vertical="center" wrapText="1"/>
    </xf>
    <xf numFmtId="43" fontId="17" fillId="0" borderId="31" xfId="1" applyFont="1" applyFill="1" applyBorder="1" applyAlignment="1">
      <alignment horizontal="center" vertical="center" wrapText="1"/>
    </xf>
    <xf numFmtId="164" fontId="15" fillId="0" borderId="28" xfId="1" applyNumberFormat="1" applyFont="1" applyFill="1" applyBorder="1" applyAlignment="1">
      <alignment horizontal="center" vertical="center" wrapText="1"/>
    </xf>
    <xf numFmtId="168" fontId="17" fillId="0" borderId="45" xfId="0" applyNumberFormat="1" applyFont="1" applyBorder="1" applyAlignment="1">
      <alignment horizontal="center" vertical="center" wrapText="1"/>
    </xf>
    <xf numFmtId="168" fontId="17" fillId="0" borderId="46" xfId="0" applyNumberFormat="1" applyFont="1" applyBorder="1" applyAlignment="1">
      <alignment horizontal="center" vertical="center" wrapText="1"/>
    </xf>
    <xf numFmtId="8" fontId="17" fillId="0" borderId="31" xfId="1" applyNumberFormat="1" applyFont="1" applyFill="1" applyBorder="1" applyAlignment="1">
      <alignment horizontal="center" vertical="center" wrapText="1"/>
    </xf>
    <xf numFmtId="49" fontId="20" fillId="0" borderId="47" xfId="0" applyNumberFormat="1" applyFont="1" applyBorder="1" applyAlignment="1">
      <alignment horizontal="left" vertical="center" wrapText="1"/>
    </xf>
    <xf numFmtId="164" fontId="15" fillId="0" borderId="50" xfId="0" applyNumberFormat="1" applyFont="1" applyBorder="1" applyAlignment="1">
      <alignment horizontal="center" vertical="center" wrapText="1"/>
    </xf>
    <xf numFmtId="164" fontId="15" fillId="0" borderId="50" xfId="1" applyNumberFormat="1" applyFont="1" applyFill="1" applyBorder="1" applyAlignment="1">
      <alignment horizontal="center" vertical="center" wrapText="1"/>
    </xf>
    <xf numFmtId="164" fontId="17" fillId="0" borderId="50" xfId="0" applyNumberFormat="1" applyFont="1" applyBorder="1" applyAlignment="1">
      <alignment horizontal="left" vertical="center" wrapText="1"/>
    </xf>
    <xf numFmtId="168" fontId="17" fillId="0" borderId="50" xfId="1" applyNumberFormat="1" applyFont="1" applyFill="1" applyBorder="1" applyAlignment="1">
      <alignment vertical="center" wrapText="1"/>
    </xf>
    <xf numFmtId="168" fontId="17" fillId="0" borderId="50" xfId="0" applyNumberFormat="1" applyFont="1" applyBorder="1" applyAlignment="1">
      <alignment vertical="center" wrapText="1"/>
    </xf>
    <xf numFmtId="168" fontId="17" fillId="0" borderId="49" xfId="0" applyNumberFormat="1" applyFont="1" applyBorder="1" applyAlignment="1">
      <alignment vertical="center" wrapText="1"/>
    </xf>
    <xf numFmtId="49" fontId="17" fillId="0" borderId="27" xfId="0" applyNumberFormat="1" applyFont="1" applyBorder="1" applyAlignment="1">
      <alignment horizontal="left" vertical="center" wrapText="1"/>
    </xf>
    <xf numFmtId="164" fontId="17" fillId="0" borderId="28" xfId="0" applyNumberFormat="1" applyFont="1" applyBorder="1" applyAlignment="1">
      <alignment horizontal="center" vertical="center" wrapText="1"/>
    </xf>
    <xf numFmtId="168" fontId="17" fillId="0" borderId="28" xfId="1" applyNumberFormat="1" applyFont="1" applyFill="1" applyBorder="1" applyAlignment="1">
      <alignment horizontal="center" vertical="center" wrapText="1"/>
    </xf>
    <xf numFmtId="49" fontId="17" fillId="0" borderId="30" xfId="0" applyNumberFormat="1" applyFont="1" applyBorder="1" applyAlignment="1">
      <alignment horizontal="left" vertical="center" wrapText="1"/>
    </xf>
    <xf numFmtId="49" fontId="17" fillId="0" borderId="28" xfId="0" applyNumberFormat="1" applyFont="1" applyBorder="1" applyAlignment="1">
      <alignment horizontal="center" vertical="center" wrapText="1"/>
    </xf>
    <xf numFmtId="164" fontId="17" fillId="0" borderId="28" xfId="0" applyNumberFormat="1" applyFont="1" applyBorder="1" applyAlignment="1">
      <alignment horizontal="left" vertical="center" wrapText="1"/>
    </xf>
    <xf numFmtId="49" fontId="17" fillId="0" borderId="47" xfId="0" applyNumberFormat="1" applyFont="1" applyBorder="1" applyAlignment="1">
      <alignment horizontal="left" vertical="center" wrapText="1"/>
    </xf>
    <xf numFmtId="164" fontId="17" fillId="0" borderId="50" xfId="0" applyNumberFormat="1" applyFont="1" applyBorder="1" applyAlignment="1">
      <alignment horizontal="center" vertical="center" wrapText="1"/>
    </xf>
    <xf numFmtId="168" fontId="17" fillId="0" borderId="50" xfId="1" applyNumberFormat="1" applyFont="1" applyFill="1" applyBorder="1" applyAlignment="1">
      <alignment horizontal="center" vertical="center" wrapText="1"/>
    </xf>
    <xf numFmtId="164" fontId="17" fillId="0" borderId="31" xfId="0" applyNumberFormat="1" applyFont="1" applyBorder="1" applyAlignment="1">
      <alignment horizontal="center" vertical="center" wrapText="1"/>
    </xf>
    <xf numFmtId="168" fontId="17" fillId="0" borderId="31" xfId="1" applyNumberFormat="1" applyFont="1" applyFill="1" applyBorder="1" applyAlignment="1">
      <alignment horizontal="center" vertical="center" wrapText="1"/>
    </xf>
    <xf numFmtId="49" fontId="17" fillId="0" borderId="27" xfId="0" applyNumberFormat="1" applyFont="1" applyBorder="1" applyAlignment="1">
      <alignment vertical="center" wrapText="1"/>
    </xf>
    <xf numFmtId="168" fontId="17" fillId="0" borderId="51" xfId="0" applyNumberFormat="1" applyFont="1" applyBorder="1" applyAlignment="1">
      <alignment horizontal="center" vertical="center" wrapText="1"/>
    </xf>
    <xf numFmtId="6" fontId="17" fillId="0" borderId="89" xfId="0" applyNumberFormat="1" applyFont="1" applyBorder="1" applyAlignment="1">
      <alignment horizontal="center" vertical="center" wrapText="1"/>
    </xf>
    <xf numFmtId="6" fontId="17" fillId="0" borderId="28" xfId="0" applyNumberFormat="1" applyFont="1" applyBorder="1" applyAlignment="1">
      <alignment horizontal="center" vertical="center" wrapText="1"/>
    </xf>
    <xf numFmtId="8" fontId="17" fillId="0" borderId="28" xfId="1" applyNumberFormat="1" applyFont="1" applyFill="1" applyBorder="1" applyAlignment="1">
      <alignment horizontal="center" vertical="center" wrapText="1"/>
    </xf>
    <xf numFmtId="6" fontId="17" fillId="0" borderId="28" xfId="1" applyNumberFormat="1" applyFont="1" applyFill="1" applyBorder="1" applyAlignment="1">
      <alignment horizontal="center" vertical="center" wrapText="1"/>
    </xf>
    <xf numFmtId="6" fontId="17" fillId="0" borderId="50" xfId="1" applyNumberFormat="1" applyFont="1" applyFill="1" applyBorder="1" applyAlignment="1">
      <alignment horizontal="center" vertical="center" wrapText="1"/>
    </xf>
    <xf numFmtId="0" fontId="18" fillId="0" borderId="27" xfId="0" applyFont="1" applyBorder="1" applyAlignment="1">
      <alignment horizontal="left" vertical="center" wrapText="1"/>
    </xf>
    <xf numFmtId="8" fontId="17" fillId="0" borderId="45" xfId="1" applyNumberFormat="1" applyFont="1" applyFill="1" applyBorder="1" applyAlignment="1">
      <alignment horizontal="center" vertical="center" wrapText="1"/>
    </xf>
    <xf numFmtId="8" fontId="17" fillId="0" borderId="50" xfId="1" applyNumberFormat="1" applyFont="1" applyFill="1" applyBorder="1" applyAlignment="1">
      <alignment horizontal="center" vertical="center" wrapText="1"/>
    </xf>
    <xf numFmtId="0" fontId="18" fillId="0" borderId="27" xfId="0" applyFont="1" applyBorder="1" applyAlignment="1">
      <alignment vertical="center" wrapText="1"/>
    </xf>
    <xf numFmtId="8" fontId="18" fillId="0" borderId="28" xfId="1" applyNumberFormat="1" applyFont="1" applyFill="1" applyBorder="1" applyAlignment="1">
      <alignment horizontal="center" vertical="center" wrapText="1"/>
    </xf>
    <xf numFmtId="43" fontId="18" fillId="0" borderId="28" xfId="1" applyFont="1" applyFill="1" applyBorder="1" applyAlignment="1">
      <alignment horizontal="center" vertical="center" wrapText="1"/>
    </xf>
    <xf numFmtId="168" fontId="18" fillId="0" borderId="28" xfId="0" applyNumberFormat="1" applyFont="1" applyBorder="1" applyAlignment="1">
      <alignment horizontal="center" vertical="center" wrapText="1"/>
    </xf>
    <xf numFmtId="0" fontId="18" fillId="0" borderId="30" xfId="0" applyFont="1" applyBorder="1" applyAlignment="1">
      <alignment vertical="center" wrapText="1"/>
    </xf>
    <xf numFmtId="0" fontId="18" fillId="0" borderId="31" xfId="1" applyNumberFormat="1" applyFont="1" applyFill="1" applyBorder="1" applyAlignment="1">
      <alignment horizontal="center" vertical="center" wrapText="1"/>
    </xf>
    <xf numFmtId="43" fontId="18" fillId="0" borderId="31" xfId="1" applyFont="1" applyFill="1" applyBorder="1" applyAlignment="1">
      <alignment horizontal="center" vertical="center" wrapText="1"/>
    </xf>
    <xf numFmtId="168" fontId="18" fillId="0" borderId="31" xfId="0" applyNumberFormat="1" applyFont="1" applyBorder="1" applyAlignment="1">
      <alignment horizontal="center" vertical="center" wrapText="1"/>
    </xf>
    <xf numFmtId="0" fontId="18" fillId="0" borderId="28" xfId="1" applyNumberFormat="1" applyFont="1" applyFill="1" applyBorder="1" applyAlignment="1">
      <alignment horizontal="center" vertical="center" wrapText="1"/>
    </xf>
    <xf numFmtId="0" fontId="18" fillId="0" borderId="47" xfId="0" applyFont="1" applyBorder="1" applyAlignment="1">
      <alignment vertical="center" wrapText="1"/>
    </xf>
    <xf numFmtId="8" fontId="18" fillId="0" borderId="50" xfId="1" applyNumberFormat="1" applyFont="1" applyFill="1" applyBorder="1" applyAlignment="1">
      <alignment horizontal="center" vertical="center" wrapText="1"/>
    </xf>
    <xf numFmtId="43" fontId="18" fillId="0" borderId="50" xfId="1" applyFont="1" applyFill="1" applyBorder="1" applyAlignment="1">
      <alignment horizontal="center" vertical="center" wrapText="1"/>
    </xf>
    <xf numFmtId="168" fontId="18" fillId="0" borderId="50" xfId="0" applyNumberFormat="1" applyFont="1" applyBorder="1" applyAlignment="1">
      <alignment horizontal="center" vertical="center" wrapText="1"/>
    </xf>
    <xf numFmtId="0" fontId="17" fillId="0" borderId="50" xfId="1" applyNumberFormat="1" applyFont="1" applyFill="1" applyBorder="1" applyAlignment="1">
      <alignment horizontal="center" vertical="center" wrapText="1"/>
    </xf>
    <xf numFmtId="43" fontId="17" fillId="0" borderId="50" xfId="1" applyFont="1" applyFill="1" applyBorder="1" applyAlignment="1">
      <alignment vertical="center" wrapText="1"/>
    </xf>
    <xf numFmtId="168" fontId="17" fillId="0" borderId="50" xfId="0" applyNumberFormat="1" applyFont="1" applyBorder="1" applyAlignment="1">
      <alignment horizontal="left" vertical="center" wrapText="1"/>
    </xf>
    <xf numFmtId="168" fontId="17" fillId="0" borderId="49" xfId="0" applyNumberFormat="1" applyFont="1" applyBorder="1" applyAlignment="1">
      <alignment horizontal="left" vertical="center" wrapText="1"/>
    </xf>
    <xf numFmtId="0" fontId="17" fillId="0" borderId="28" xfId="1" applyNumberFormat="1" applyFont="1" applyFill="1" applyBorder="1" applyAlignment="1">
      <alignment horizontal="center" vertical="center" wrapText="1"/>
    </xf>
    <xf numFmtId="168" fontId="17" fillId="0" borderId="28" xfId="0" applyNumberFormat="1" applyFont="1" applyBorder="1" applyAlignment="1">
      <alignment vertical="center" wrapText="1"/>
    </xf>
    <xf numFmtId="168" fontId="17" fillId="0" borderId="28" xfId="0" applyNumberFormat="1" applyFont="1" applyBorder="1" applyAlignment="1">
      <alignment horizontal="left" vertical="center" wrapText="1"/>
    </xf>
    <xf numFmtId="168" fontId="17" fillId="0" borderId="29" xfId="0" applyNumberFormat="1" applyFont="1" applyBorder="1" applyAlignment="1">
      <alignment horizontal="left" vertical="center" wrapText="1"/>
    </xf>
    <xf numFmtId="14" fontId="17" fillId="0" borderId="50" xfId="0" applyNumberFormat="1" applyFont="1" applyBorder="1" applyAlignment="1">
      <alignment horizontal="left" vertical="center" wrapText="1"/>
    </xf>
    <xf numFmtId="14" fontId="17" fillId="0" borderId="28" xfId="0" applyNumberFormat="1" applyFont="1" applyBorder="1" applyAlignment="1">
      <alignment horizontal="left" vertical="center" wrapText="1"/>
    </xf>
    <xf numFmtId="44" fontId="17" fillId="0" borderId="28" xfId="2" applyFont="1" applyFill="1" applyBorder="1" applyAlignment="1">
      <alignment horizontal="center" vertical="center" wrapText="1"/>
    </xf>
    <xf numFmtId="43" fontId="17" fillId="0" borderId="28" xfId="1" applyFont="1" applyFill="1" applyBorder="1" applyAlignment="1">
      <alignment horizontal="left" vertical="center" wrapText="1"/>
    </xf>
    <xf numFmtId="43" fontId="17" fillId="0" borderId="89" xfId="1" applyFont="1" applyFill="1" applyBorder="1" applyAlignment="1">
      <alignment horizontal="center" vertical="center" wrapText="1"/>
    </xf>
    <xf numFmtId="43" fontId="17" fillId="0" borderId="28" xfId="1" applyFont="1" applyFill="1" applyBorder="1" applyAlignment="1">
      <alignment vertical="center" wrapText="1"/>
    </xf>
    <xf numFmtId="43" fontId="17" fillId="0" borderId="31" xfId="1" applyFont="1" applyFill="1" applyBorder="1" applyAlignment="1">
      <alignment vertical="center" wrapText="1"/>
    </xf>
    <xf numFmtId="168" fontId="17" fillId="0" borderId="31" xfId="0" applyNumberFormat="1" applyFont="1" applyBorder="1" applyAlignment="1">
      <alignment vertical="center" wrapText="1"/>
    </xf>
    <xf numFmtId="0" fontId="0" fillId="0" borderId="1" xfId="0" applyBorder="1" applyAlignment="1">
      <alignment vertical="center" wrapText="1"/>
    </xf>
    <xf numFmtId="0" fontId="61" fillId="0" borderId="47" xfId="0" applyFont="1" applyBorder="1" applyAlignment="1">
      <alignment vertical="center" wrapText="1"/>
    </xf>
    <xf numFmtId="0" fontId="5" fillId="0" borderId="122" xfId="0" applyFont="1" applyBorder="1" applyAlignment="1">
      <alignment horizontal="center" vertical="center" wrapText="1"/>
    </xf>
    <xf numFmtId="0" fontId="5" fillId="0" borderId="50" xfId="0" applyFont="1" applyBorder="1" applyAlignment="1">
      <alignment horizontal="center" vertical="center" wrapText="1"/>
    </xf>
    <xf numFmtId="168" fontId="2" fillId="0" borderId="49" xfId="0" applyNumberFormat="1" applyFont="1" applyBorder="1" applyAlignment="1">
      <alignment horizontal="center" wrapText="1"/>
    </xf>
    <xf numFmtId="0" fontId="8" fillId="0" borderId="27" xfId="0" applyFont="1" applyBorder="1" applyAlignment="1">
      <alignment vertical="center" wrapText="1"/>
    </xf>
    <xf numFmtId="8" fontId="8" fillId="0" borderId="28" xfId="1" applyNumberFormat="1" applyFont="1" applyFill="1" applyBorder="1" applyAlignment="1">
      <alignment horizontal="center" vertical="center" wrapText="1"/>
    </xf>
    <xf numFmtId="43" fontId="8" fillId="0" borderId="28" xfId="1" applyFont="1" applyFill="1" applyBorder="1" applyAlignment="1">
      <alignment horizontal="center" vertical="center" wrapText="1"/>
    </xf>
    <xf numFmtId="43" fontId="0" fillId="0" borderId="1" xfId="1" applyFont="1" applyBorder="1" applyAlignment="1">
      <alignment horizontal="center" vertical="center" wrapText="1"/>
    </xf>
    <xf numFmtId="166" fontId="0" fillId="0" borderId="0" xfId="3" applyNumberFormat="1" applyFont="1" applyAlignment="1">
      <alignment horizontal="center" vertical="top" wrapText="1"/>
    </xf>
    <xf numFmtId="8" fontId="17" fillId="0" borderId="31" xfId="0" applyNumberFormat="1" applyFont="1" applyBorder="1" applyAlignment="1">
      <alignment horizontal="center" vertical="center" wrapText="1"/>
    </xf>
    <xf numFmtId="0" fontId="17" fillId="0" borderId="41" xfId="0" applyFont="1" applyBorder="1" applyAlignment="1">
      <alignment vertical="center" wrapText="1"/>
    </xf>
    <xf numFmtId="8" fontId="17" fillId="0" borderId="42" xfId="1" applyNumberFormat="1" applyFont="1" applyFill="1" applyBorder="1" applyAlignment="1">
      <alignment horizontal="center" vertical="center" wrapText="1"/>
    </xf>
    <xf numFmtId="0" fontId="17" fillId="0" borderId="42" xfId="0"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43" xfId="0" applyNumberFormat="1" applyFont="1" applyBorder="1" applyAlignment="1">
      <alignment horizontal="center" vertical="center" wrapText="1"/>
    </xf>
    <xf numFmtId="43" fontId="17" fillId="0" borderId="42" xfId="1" applyFont="1" applyFill="1" applyBorder="1" applyAlignment="1">
      <alignment horizontal="center" vertical="center" wrapText="1"/>
    </xf>
    <xf numFmtId="168" fontId="17" fillId="0" borderId="51" xfId="0" applyNumberFormat="1" applyFont="1" applyBorder="1" applyAlignment="1">
      <alignment horizontal="center" wrapText="1"/>
    </xf>
    <xf numFmtId="168" fontId="17" fillId="0" borderId="49" xfId="0" applyNumberFormat="1" applyFont="1" applyBorder="1" applyAlignment="1">
      <alignment horizontal="center" wrapText="1"/>
    </xf>
    <xf numFmtId="168" fontId="17" fillId="0" borderId="46" xfId="0" applyNumberFormat="1" applyFont="1" applyBorder="1" applyAlignment="1">
      <alignment horizontal="center" wrapText="1"/>
    </xf>
    <xf numFmtId="168" fontId="17" fillId="0" borderId="55" xfId="0" applyNumberFormat="1" applyFont="1" applyBorder="1" applyAlignment="1">
      <alignment horizontal="center" wrapText="1"/>
    </xf>
    <xf numFmtId="0" fontId="10" fillId="0" borderId="90" xfId="0" applyFont="1" applyBorder="1" applyAlignment="1">
      <alignment horizontal="left" vertical="center" wrapText="1"/>
    </xf>
    <xf numFmtId="170" fontId="10" fillId="0" borderId="60" xfId="0" applyNumberFormat="1" applyFont="1" applyBorder="1" applyAlignment="1">
      <alignment horizontal="center" vertical="center" wrapText="1"/>
    </xf>
    <xf numFmtId="0" fontId="25" fillId="0" borderId="58" xfId="0" applyFont="1" applyBorder="1" applyAlignment="1">
      <alignment horizontal="center" vertical="center" wrapText="1"/>
    </xf>
    <xf numFmtId="0" fontId="25" fillId="0" borderId="59"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7" xfId="0" applyFont="1" applyBorder="1" applyAlignment="1">
      <alignment horizontal="center" vertical="center" wrapText="1"/>
    </xf>
    <xf numFmtId="0" fontId="1" fillId="0" borderId="90" xfId="0" applyFont="1" applyBorder="1" applyAlignment="1">
      <alignment horizontal="left" vertical="center" wrapText="1"/>
    </xf>
    <xf numFmtId="0" fontId="10" fillId="0" borderId="91" xfId="0" applyFont="1" applyBorder="1" applyAlignment="1">
      <alignment horizontal="left" vertical="center" wrapText="1"/>
    </xf>
    <xf numFmtId="170" fontId="10" fillId="0" borderId="61" xfId="0" applyNumberFormat="1" applyFont="1" applyBorder="1" applyAlignment="1">
      <alignment horizontal="center" vertical="center" wrapText="1"/>
    </xf>
    <xf numFmtId="0" fontId="10" fillId="0" borderId="92" xfId="0" applyFont="1" applyBorder="1" applyAlignment="1">
      <alignment horizontal="left" vertical="center" wrapText="1"/>
    </xf>
    <xf numFmtId="0" fontId="10" fillId="0" borderId="93"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0" fillId="0" borderId="93" xfId="0" applyBorder="1" applyAlignment="1">
      <alignment vertical="center" wrapText="1"/>
    </xf>
    <xf numFmtId="0" fontId="0" fillId="0" borderId="4" xfId="0" applyBorder="1" applyAlignment="1">
      <alignment vertical="center" wrapText="1"/>
    </xf>
    <xf numFmtId="0" fontId="3" fillId="0" borderId="1" xfId="0" applyFont="1" applyBorder="1" applyAlignment="1">
      <alignment vertical="center" wrapText="1"/>
    </xf>
    <xf numFmtId="0" fontId="0" fillId="0" borderId="92" xfId="0" applyBorder="1" applyAlignment="1">
      <alignment vertical="center" wrapText="1"/>
    </xf>
    <xf numFmtId="168" fontId="17" fillId="0" borderId="25" xfId="0" applyNumberFormat="1" applyFont="1" applyBorder="1" applyAlignment="1">
      <alignment horizontal="center" vertical="center" wrapText="1"/>
    </xf>
    <xf numFmtId="168" fontId="17" fillId="0" borderId="26" xfId="0" applyNumberFormat="1" applyFont="1" applyBorder="1" applyAlignment="1">
      <alignment horizontal="center" vertical="center" wrapText="1"/>
    </xf>
    <xf numFmtId="164" fontId="17" fillId="0" borderId="27" xfId="1" applyNumberFormat="1" applyFont="1" applyFill="1" applyBorder="1" applyAlignment="1">
      <alignment horizontal="left" vertical="center" wrapText="1"/>
    </xf>
    <xf numFmtId="164" fontId="17" fillId="0" borderId="29" xfId="1" applyNumberFormat="1" applyFont="1" applyFill="1" applyBorder="1" applyAlignment="1">
      <alignment horizontal="center" vertical="center" wrapText="1"/>
    </xf>
    <xf numFmtId="164" fontId="2" fillId="0" borderId="25" xfId="2" applyNumberFormat="1" applyFont="1" applyBorder="1" applyAlignment="1">
      <alignment horizontal="center" vertical="center" wrapText="1"/>
    </xf>
    <xf numFmtId="43" fontId="2" fillId="0" borderId="25" xfId="1" applyFont="1" applyBorder="1" applyAlignment="1">
      <alignment horizontal="center" vertical="center" wrapText="1"/>
    </xf>
    <xf numFmtId="14" fontId="2" fillId="0" borderId="25" xfId="0" applyNumberFormat="1" applyFont="1" applyBorder="1" applyAlignment="1">
      <alignment horizontal="center" vertical="center" wrapText="1"/>
    </xf>
    <xf numFmtId="14" fontId="2" fillId="0" borderId="26" xfId="0" applyNumberFormat="1" applyFont="1" applyBorder="1" applyAlignment="1">
      <alignment horizontal="center" vertical="center" wrapText="1"/>
    </xf>
    <xf numFmtId="164" fontId="2" fillId="0" borderId="28" xfId="2" applyNumberFormat="1" applyFont="1" applyBorder="1" applyAlignment="1">
      <alignment horizontal="center" vertical="center" wrapText="1"/>
    </xf>
    <xf numFmtId="43" fontId="2" fillId="0" borderId="28" xfId="1" applyFont="1" applyBorder="1" applyAlignment="1">
      <alignment horizontal="center" vertical="center" wrapText="1"/>
    </xf>
    <xf numFmtId="14" fontId="2" fillId="0" borderId="28" xfId="0" applyNumberFormat="1" applyFont="1" applyBorder="1" applyAlignment="1">
      <alignment horizontal="center" vertical="center" wrapText="1"/>
    </xf>
    <xf numFmtId="14" fontId="2" fillId="0" borderId="29" xfId="0" applyNumberFormat="1" applyFont="1" applyBorder="1" applyAlignment="1">
      <alignment horizontal="center" vertical="center" wrapText="1"/>
    </xf>
    <xf numFmtId="0" fontId="2" fillId="0" borderId="29" xfId="0" applyFont="1" applyBorder="1" applyAlignment="1">
      <alignment horizontal="center" vertical="center" wrapText="1"/>
    </xf>
    <xf numFmtId="164" fontId="2" fillId="0" borderId="28" xfId="1" applyNumberFormat="1" applyFont="1" applyBorder="1" applyAlignment="1">
      <alignment horizontal="center" vertical="center" wrapText="1"/>
    </xf>
    <xf numFmtId="14" fontId="2" fillId="0" borderId="28" xfId="1" applyNumberFormat="1" applyFont="1" applyBorder="1" applyAlignment="1">
      <alignment horizontal="center" vertical="center" wrapText="1"/>
    </xf>
    <xf numFmtId="14" fontId="2" fillId="0" borderId="29" xfId="1" applyNumberFormat="1" applyFont="1" applyBorder="1" applyAlignment="1">
      <alignment horizontal="center" vertical="center" wrapText="1"/>
    </xf>
    <xf numFmtId="0" fontId="0" fillId="0" borderId="30" xfId="0" applyBorder="1" applyAlignment="1">
      <alignment vertical="center" wrapText="1"/>
    </xf>
    <xf numFmtId="164" fontId="2" fillId="0" borderId="31" xfId="2" applyNumberFormat="1" applyFont="1" applyBorder="1" applyAlignment="1">
      <alignment horizontal="center" vertical="center" wrapText="1"/>
    </xf>
    <xf numFmtId="43" fontId="2" fillId="0" borderId="31" xfId="1" applyFont="1" applyBorder="1" applyAlignment="1">
      <alignment horizontal="center" vertical="center" wrapText="1"/>
    </xf>
    <xf numFmtId="14" fontId="2" fillId="0" borderId="31" xfId="0" applyNumberFormat="1" applyFont="1" applyBorder="1" applyAlignment="1">
      <alignment horizontal="center" vertical="center" wrapText="1"/>
    </xf>
    <xf numFmtId="0" fontId="2" fillId="0" borderId="32" xfId="0" applyFont="1" applyBorder="1" applyAlignment="1">
      <alignment horizontal="center" vertical="center" wrapText="1"/>
    </xf>
    <xf numFmtId="8" fontId="0" fillId="0" borderId="1" xfId="1" applyNumberFormat="1" applyFont="1" applyBorder="1" applyAlignment="1">
      <alignment vertical="center" wrapText="1"/>
    </xf>
    <xf numFmtId="43" fontId="0" fillId="0" borderId="1" xfId="1" applyFont="1" applyBorder="1" applyAlignment="1">
      <alignment horizontal="left" vertical="center" wrapText="1"/>
    </xf>
    <xf numFmtId="0" fontId="0" fillId="0" borderId="54" xfId="0" applyBorder="1" applyAlignment="1">
      <alignment wrapText="1"/>
    </xf>
    <xf numFmtId="0" fontId="0" fillId="0" borderId="127" xfId="0" applyBorder="1" applyAlignment="1">
      <alignment horizontal="left" wrapText="1"/>
    </xf>
    <xf numFmtId="0" fontId="0" fillId="0" borderId="127" xfId="0" applyBorder="1" applyAlignment="1">
      <alignment wrapText="1"/>
    </xf>
    <xf numFmtId="0" fontId="0" fillId="0" borderId="55" xfId="0" applyBorder="1" applyAlignment="1">
      <alignment wrapText="1"/>
    </xf>
    <xf numFmtId="8" fontId="2" fillId="0" borderId="31" xfId="1" applyNumberFormat="1" applyFont="1" applyBorder="1" applyAlignment="1">
      <alignment horizontal="left" vertical="center" wrapText="1"/>
    </xf>
    <xf numFmtId="0" fontId="0" fillId="0" borderId="31" xfId="0" applyBorder="1" applyAlignment="1">
      <alignment horizontal="center" vertical="center" wrapText="1"/>
    </xf>
    <xf numFmtId="14" fontId="0" fillId="0" borderId="31" xfId="0" applyNumberFormat="1" applyBorder="1" applyAlignment="1">
      <alignment horizontal="center" vertical="center" wrapText="1"/>
    </xf>
    <xf numFmtId="14" fontId="0" fillId="0" borderId="32" xfId="0" applyNumberFormat="1" applyBorder="1" applyAlignment="1">
      <alignment horizontal="center" vertical="center" wrapText="1"/>
    </xf>
    <xf numFmtId="14" fontId="0" fillId="0" borderId="1" xfId="0" applyNumberFormat="1" applyBorder="1" applyAlignment="1">
      <alignment horizontal="left" vertical="center" wrapText="1"/>
    </xf>
    <xf numFmtId="0" fontId="47" fillId="0" borderId="1" xfId="1" quotePrefix="1" applyNumberFormat="1" applyFont="1" applyBorder="1" applyAlignment="1">
      <alignment horizontal="left" vertical="center" wrapText="1"/>
    </xf>
    <xf numFmtId="8" fontId="0" fillId="0" borderId="1" xfId="1" applyNumberFormat="1" applyFont="1" applyFill="1" applyBorder="1" applyAlignment="1">
      <alignment horizontal="left" vertical="center" wrapText="1"/>
    </xf>
    <xf numFmtId="0" fontId="0" fillId="0" borderId="1" xfId="0" applyBorder="1" applyAlignment="1">
      <alignment horizontal="center" vertical="center" wrapText="1"/>
    </xf>
    <xf numFmtId="0" fontId="31" fillId="0" borderId="0" xfId="0" applyFont="1" applyAlignment="1">
      <alignment vertical="center"/>
    </xf>
    <xf numFmtId="0" fontId="31" fillId="0" borderId="0" xfId="0" applyFont="1" applyAlignment="1">
      <alignment vertical="center" wrapText="1"/>
    </xf>
    <xf numFmtId="0" fontId="32" fillId="0" borderId="0" xfId="0" applyFont="1" applyAlignment="1">
      <alignment horizontal="center" vertical="center"/>
    </xf>
    <xf numFmtId="44" fontId="29" fillId="0" borderId="0" xfId="2" applyFont="1" applyFill="1" applyAlignment="1">
      <alignment vertical="center"/>
    </xf>
    <xf numFmtId="44" fontId="31" fillId="0" borderId="0" xfId="2" applyFont="1" applyFill="1" applyAlignment="1">
      <alignment vertical="center"/>
    </xf>
    <xf numFmtId="44" fontId="31" fillId="0" borderId="0" xfId="0" applyNumberFormat="1" applyFont="1" applyAlignment="1">
      <alignment vertical="center"/>
    </xf>
    <xf numFmtId="44" fontId="31" fillId="0" borderId="0" xfId="0" applyNumberFormat="1" applyFont="1" applyAlignment="1">
      <alignment vertical="center" wrapText="1"/>
    </xf>
    <xf numFmtId="44" fontId="32" fillId="0" borderId="0" xfId="0" applyNumberFormat="1" applyFont="1" applyAlignment="1">
      <alignment horizontal="center" vertical="center"/>
    </xf>
    <xf numFmtId="0" fontId="34" fillId="7" borderId="71" xfId="0" applyFont="1" applyFill="1" applyBorder="1" applyAlignment="1">
      <alignment horizontal="center" vertical="center" wrapText="1"/>
    </xf>
    <xf numFmtId="0" fontId="34" fillId="7" borderId="72" xfId="0" applyFont="1" applyFill="1" applyBorder="1" applyAlignment="1">
      <alignment horizontal="center" vertical="center" wrapText="1"/>
    </xf>
    <xf numFmtId="0" fontId="33" fillId="7" borderId="73" xfId="0" applyFont="1" applyFill="1" applyBorder="1" applyAlignment="1">
      <alignment horizontal="center" vertical="center" wrapText="1"/>
    </xf>
    <xf numFmtId="171" fontId="33" fillId="7" borderId="74" xfId="0" applyNumberFormat="1" applyFont="1" applyFill="1" applyBorder="1" applyAlignment="1">
      <alignment horizontal="center" vertical="center" wrapText="1"/>
    </xf>
    <xf numFmtId="171" fontId="33" fillId="7" borderId="75" xfId="0" applyNumberFormat="1" applyFont="1" applyFill="1" applyBorder="1" applyAlignment="1">
      <alignment horizontal="center" vertical="center" wrapText="1"/>
    </xf>
    <xf numFmtId="171" fontId="33" fillId="7" borderId="76" xfId="0" applyNumberFormat="1" applyFont="1" applyFill="1" applyBorder="1" applyAlignment="1">
      <alignment horizontal="center" vertical="center" wrapText="1"/>
    </xf>
    <xf numFmtId="0" fontId="29" fillId="0" borderId="0" xfId="0" applyFont="1" applyAlignment="1">
      <alignment vertical="center"/>
    </xf>
    <xf numFmtId="44" fontId="34" fillId="7" borderId="74" xfId="2" applyFont="1" applyFill="1" applyBorder="1" applyAlignment="1">
      <alignment horizontal="center" vertical="center" wrapText="1"/>
    </xf>
    <xf numFmtId="44" fontId="34" fillId="7" borderId="75" xfId="2" applyFont="1" applyFill="1" applyBorder="1" applyAlignment="1">
      <alignment horizontal="center" vertical="center" wrapText="1"/>
    </xf>
    <xf numFmtId="44" fontId="34" fillId="7" borderId="76" xfId="2" applyFont="1" applyFill="1" applyBorder="1" applyAlignment="1">
      <alignment horizontal="center" vertical="center" wrapText="1"/>
    </xf>
    <xf numFmtId="49" fontId="20" fillId="0" borderId="24" xfId="0" applyNumberFormat="1" applyFont="1" applyBorder="1" applyAlignment="1">
      <alignment horizontal="left" vertical="center" wrapText="1"/>
    </xf>
    <xf numFmtId="164" fontId="15" fillId="0" borderId="25" xfId="0" applyNumberFormat="1" applyFont="1" applyBorder="1" applyAlignment="1">
      <alignment horizontal="center" vertical="center" wrapText="1"/>
    </xf>
    <xf numFmtId="164" fontId="15" fillId="0" borderId="25" xfId="1" applyNumberFormat="1" applyFont="1" applyFill="1" applyBorder="1" applyAlignment="1">
      <alignment horizontal="center" vertical="center" wrapText="1"/>
    </xf>
    <xf numFmtId="168" fontId="17" fillId="0" borderId="25" xfId="1" applyNumberFormat="1" applyFont="1" applyFill="1" applyBorder="1" applyAlignment="1">
      <alignment vertical="center" wrapText="1"/>
    </xf>
    <xf numFmtId="14" fontId="17" fillId="0" borderId="25" xfId="0" applyNumberFormat="1" applyFont="1" applyBorder="1" applyAlignment="1">
      <alignment vertical="center" wrapText="1"/>
    </xf>
    <xf numFmtId="168" fontId="17" fillId="0" borderId="25" xfId="0" applyNumberFormat="1" applyFont="1" applyBorder="1" applyAlignment="1">
      <alignment vertical="center" wrapText="1"/>
    </xf>
    <xf numFmtId="168" fontId="17" fillId="0" borderId="26" xfId="0" applyNumberFormat="1" applyFont="1" applyBorder="1" applyAlignment="1">
      <alignment vertical="center" wrapText="1"/>
    </xf>
    <xf numFmtId="168" fontId="17" fillId="0" borderId="25" xfId="1" applyNumberFormat="1" applyFont="1" applyFill="1" applyBorder="1" applyAlignment="1">
      <alignment horizontal="center" vertical="center" wrapText="1"/>
    </xf>
    <xf numFmtId="14" fontId="17" fillId="0" borderId="25" xfId="0" applyNumberFormat="1" applyFont="1" applyBorder="1" applyAlignment="1">
      <alignment horizontal="center" vertical="center" wrapText="1"/>
    </xf>
    <xf numFmtId="164" fontId="17" fillId="0" borderId="25" xfId="0" applyNumberFormat="1" applyFont="1" applyBorder="1" applyAlignment="1">
      <alignment horizontal="center" vertical="center" wrapText="1"/>
    </xf>
    <xf numFmtId="164" fontId="17" fillId="0" borderId="25" xfId="0" applyNumberFormat="1" applyFont="1" applyBorder="1" applyAlignment="1">
      <alignment horizontal="left" vertical="center" wrapText="1"/>
    </xf>
    <xf numFmtId="164" fontId="15" fillId="0" borderId="25" xfId="1" applyNumberFormat="1" applyFont="1" applyFill="1" applyBorder="1" applyAlignment="1">
      <alignment horizontal="left" vertical="center" wrapText="1"/>
    </xf>
    <xf numFmtId="49" fontId="17" fillId="0" borderId="31" xfId="0" applyNumberFormat="1" applyFont="1" applyBorder="1" applyAlignment="1">
      <alignment horizontal="center" vertical="center" wrapText="1"/>
    </xf>
    <xf numFmtId="164" fontId="17" fillId="0" borderId="31" xfId="0" applyNumberFormat="1" applyFont="1" applyBorder="1" applyAlignment="1">
      <alignment horizontal="left" vertical="center" wrapText="1"/>
    </xf>
    <xf numFmtId="49" fontId="17" fillId="0" borderId="30" xfId="0" applyNumberFormat="1" applyFont="1" applyBorder="1" applyAlignment="1">
      <alignment vertical="center" wrapText="1"/>
    </xf>
    <xf numFmtId="49" fontId="17" fillId="0" borderId="54" xfId="0" applyNumberFormat="1" applyFont="1" applyBorder="1" applyAlignment="1">
      <alignment horizontal="left" vertical="center" wrapText="1"/>
    </xf>
    <xf numFmtId="164" fontId="17" fillId="0" borderId="127" xfId="0" applyNumberFormat="1" applyFont="1" applyBorder="1" applyAlignment="1">
      <alignment horizontal="center" vertical="center" wrapText="1"/>
    </xf>
    <xf numFmtId="164" fontId="17" fillId="0" borderId="127" xfId="1" applyNumberFormat="1" applyFont="1" applyFill="1" applyBorder="1" applyAlignment="1">
      <alignment horizontal="center" vertical="center" wrapText="1"/>
    </xf>
    <xf numFmtId="43" fontId="17" fillId="0" borderId="127" xfId="1" applyFont="1" applyFill="1" applyBorder="1" applyAlignment="1">
      <alignment horizontal="center" vertical="center" wrapText="1"/>
    </xf>
    <xf numFmtId="168" fontId="17" fillId="0" borderId="127" xfId="0" applyNumberFormat="1" applyFont="1" applyBorder="1" applyAlignment="1">
      <alignment horizontal="center" vertical="center" wrapText="1"/>
    </xf>
    <xf numFmtId="168" fontId="17" fillId="0" borderId="55" xfId="0" applyNumberFormat="1" applyFont="1" applyBorder="1" applyAlignment="1">
      <alignment horizontal="center" vertical="center" wrapText="1"/>
    </xf>
    <xf numFmtId="8" fontId="17" fillId="0" borderId="130" xfId="1" applyNumberFormat="1" applyFont="1" applyFill="1" applyBorder="1" applyAlignment="1">
      <alignment horizontal="center" vertical="center" wrapText="1"/>
    </xf>
    <xf numFmtId="6" fontId="17" fillId="0" borderId="31" xfId="1" applyNumberFormat="1" applyFont="1" applyFill="1" applyBorder="1" applyAlignment="1">
      <alignment horizontal="center" vertical="center" wrapText="1"/>
    </xf>
    <xf numFmtId="0" fontId="18" fillId="0" borderId="30" xfId="0" applyFont="1" applyBorder="1" applyAlignment="1">
      <alignment horizontal="left" vertical="center" wrapText="1"/>
    </xf>
    <xf numFmtId="6" fontId="17" fillId="0" borderId="31" xfId="0" applyNumberFormat="1" applyFont="1" applyBorder="1" applyAlignment="1">
      <alignment horizontal="center" vertical="center" wrapText="1"/>
    </xf>
    <xf numFmtId="8" fontId="18" fillId="0" borderId="31" xfId="1" applyNumberFormat="1" applyFont="1" applyFill="1" applyBorder="1" applyAlignment="1">
      <alignment horizontal="center" vertical="center" wrapText="1"/>
    </xf>
    <xf numFmtId="0" fontId="18" fillId="0" borderId="44" xfId="0" applyFont="1" applyBorder="1" applyAlignment="1">
      <alignment vertical="center" wrapText="1"/>
    </xf>
    <xf numFmtId="8" fontId="18" fillId="0" borderId="45" xfId="1" applyNumberFormat="1" applyFont="1" applyFill="1" applyBorder="1" applyAlignment="1">
      <alignment horizontal="center" vertical="center" wrapText="1"/>
    </xf>
    <xf numFmtId="43" fontId="18" fillId="0" borderId="45" xfId="1" applyFont="1" applyFill="1" applyBorder="1" applyAlignment="1">
      <alignment horizontal="center" vertical="center" wrapText="1"/>
    </xf>
    <xf numFmtId="168" fontId="18" fillId="0" borderId="45" xfId="0" applyNumberFormat="1" applyFont="1" applyBorder="1" applyAlignment="1">
      <alignment horizontal="center" vertical="center" wrapText="1"/>
    </xf>
    <xf numFmtId="6" fontId="0" fillId="0" borderId="28" xfId="1" applyNumberFormat="1" applyFont="1" applyFill="1" applyBorder="1" applyAlignment="1">
      <alignment horizontal="right" wrapText="1"/>
    </xf>
    <xf numFmtId="43" fontId="0" fillId="0" borderId="7" xfId="1" applyFont="1" applyFill="1" applyBorder="1" applyAlignment="1">
      <alignment horizontal="left" wrapText="1"/>
    </xf>
    <xf numFmtId="0" fontId="0" fillId="0" borderId="7" xfId="0" applyBorder="1" applyAlignment="1">
      <alignment wrapText="1"/>
    </xf>
    <xf numFmtId="0" fontId="3" fillId="0" borderId="24" xfId="0" applyFont="1" applyBorder="1" applyAlignment="1">
      <alignment wrapText="1"/>
    </xf>
    <xf numFmtId="0" fontId="0" fillId="0" borderId="25" xfId="0" applyBorder="1" applyAlignment="1">
      <alignment wrapText="1"/>
    </xf>
    <xf numFmtId="0" fontId="0" fillId="0" borderId="25" xfId="0" applyBorder="1" applyAlignment="1">
      <alignment horizontal="center" wrapText="1"/>
    </xf>
    <xf numFmtId="0" fontId="0" fillId="0" borderId="26" xfId="0" applyBorder="1" applyAlignment="1">
      <alignment wrapText="1"/>
    </xf>
    <xf numFmtId="0" fontId="0" fillId="0" borderId="27" xfId="0" applyBorder="1" applyAlignment="1">
      <alignment horizontal="left" wrapText="1" indent="2"/>
    </xf>
    <xf numFmtId="0" fontId="0" fillId="0" borderId="29" xfId="0" applyBorder="1" applyAlignment="1">
      <alignment wrapText="1"/>
    </xf>
    <xf numFmtId="0" fontId="3" fillId="0" borderId="30" xfId="0" applyFont="1" applyBorder="1" applyAlignment="1">
      <alignment horizontal="right" wrapText="1"/>
    </xf>
    <xf numFmtId="6" fontId="3" fillId="0" borderId="31" xfId="1" applyNumberFormat="1" applyFont="1" applyFill="1" applyBorder="1" applyAlignment="1">
      <alignment horizontal="right" wrapText="1"/>
    </xf>
    <xf numFmtId="0" fontId="0" fillId="0" borderId="32" xfId="0" applyBorder="1" applyAlignment="1">
      <alignment wrapText="1"/>
    </xf>
    <xf numFmtId="0" fontId="0" fillId="0" borderId="30" xfId="0" applyBorder="1" applyAlignment="1">
      <alignment horizontal="left" wrapText="1" indent="2"/>
    </xf>
    <xf numFmtId="0" fontId="0" fillId="0" borderId="30" xfId="0" applyBorder="1" applyAlignment="1">
      <alignment wrapText="1"/>
    </xf>
    <xf numFmtId="8" fontId="0" fillId="0" borderId="25" xfId="1" applyNumberFormat="1" applyFont="1" applyFill="1" applyBorder="1" applyAlignment="1">
      <alignment horizontal="center" wrapText="1"/>
    </xf>
    <xf numFmtId="43" fontId="0" fillId="0" borderId="26" xfId="1" applyFont="1" applyFill="1" applyBorder="1" applyAlignment="1">
      <alignment horizontal="left" wrapText="1"/>
    </xf>
    <xf numFmtId="43" fontId="0" fillId="0" borderId="29" xfId="1" applyFont="1" applyFill="1" applyBorder="1" applyAlignment="1">
      <alignment horizontal="left" wrapText="1"/>
    </xf>
    <xf numFmtId="43" fontId="0" fillId="0" borderId="32" xfId="1" applyFont="1" applyFill="1" applyBorder="1" applyAlignment="1">
      <alignment horizontal="left" wrapText="1"/>
    </xf>
    <xf numFmtId="0" fontId="0" fillId="0" borderId="93" xfId="0" applyBorder="1" applyAlignment="1">
      <alignment wrapText="1"/>
    </xf>
    <xf numFmtId="0" fontId="0" fillId="0" borderId="93" xfId="0" applyBorder="1" applyAlignment="1">
      <alignment horizontal="center" wrapText="1"/>
    </xf>
    <xf numFmtId="168" fontId="15" fillId="2" borderId="1" xfId="0" applyNumberFormat="1" applyFont="1" applyFill="1" applyBorder="1" applyAlignment="1">
      <alignment horizontal="center" vertical="center" wrapText="1"/>
    </xf>
    <xf numFmtId="0" fontId="17" fillId="0" borderId="44" xfId="0" applyFont="1" applyBorder="1" applyAlignment="1">
      <alignment horizontal="left" vertical="center" wrapText="1"/>
    </xf>
    <xf numFmtId="8" fontId="17" fillId="0" borderId="45" xfId="0" applyNumberFormat="1" applyFont="1" applyBorder="1" applyAlignment="1">
      <alignment horizontal="center" vertical="center" wrapText="1"/>
    </xf>
    <xf numFmtId="0" fontId="17" fillId="0" borderId="45"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2" xfId="0" applyFont="1" applyBorder="1" applyAlignment="1">
      <alignment horizontal="center" vertical="center" wrapText="1"/>
    </xf>
    <xf numFmtId="43" fontId="17" fillId="0" borderId="29" xfId="1" applyFont="1" applyFill="1" applyBorder="1" applyAlignment="1">
      <alignment horizontal="center" vertical="center" wrapText="1"/>
    </xf>
    <xf numFmtId="0" fontId="15" fillId="2" borderId="1" xfId="0" applyFont="1" applyFill="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49" fontId="17" fillId="0" borderId="56" xfId="0" applyNumberFormat="1" applyFont="1" applyBorder="1" applyAlignment="1">
      <alignment horizontal="center" vertical="center" wrapText="1"/>
    </xf>
    <xf numFmtId="49" fontId="17" fillId="0" borderId="52" xfId="0" applyNumberFormat="1" applyFont="1" applyBorder="1" applyAlignment="1">
      <alignment horizontal="center" vertical="center" wrapText="1"/>
    </xf>
    <xf numFmtId="49" fontId="17" fillId="0" borderId="51" xfId="0" applyNumberFormat="1" applyFont="1" applyBorder="1" applyAlignment="1">
      <alignment horizontal="center" vertical="center" wrapText="1"/>
    </xf>
    <xf numFmtId="0" fontId="17" fillId="0" borderId="3" xfId="0" applyFont="1" applyBorder="1" applyAlignment="1">
      <alignment horizontal="center" vertical="center" wrapText="1"/>
    </xf>
    <xf numFmtId="0" fontId="17" fillId="0" borderId="0" xfId="0" applyFont="1" applyAlignment="1">
      <alignment horizontal="center" vertical="center" wrapText="1"/>
    </xf>
    <xf numFmtId="0" fontId="17" fillId="0" borderId="48"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0" xfId="0" applyFont="1" applyAlignment="1">
      <alignment horizontal="center" vertical="center" wrapText="1"/>
    </xf>
    <xf numFmtId="0" fontId="18" fillId="0" borderId="48" xfId="0" applyFont="1" applyBorder="1" applyAlignment="1">
      <alignment horizontal="center" vertical="center" wrapText="1"/>
    </xf>
    <xf numFmtId="0" fontId="20" fillId="0" borderId="24" xfId="0" applyFont="1" applyBorder="1" applyAlignment="1">
      <alignment horizontal="left" vertical="center" wrapText="1"/>
    </xf>
    <xf numFmtId="0" fontId="20" fillId="0" borderId="25" xfId="0" applyFont="1" applyBorder="1" applyAlignment="1">
      <alignment horizontal="left" vertical="center" wrapText="1"/>
    </xf>
    <xf numFmtId="0" fontId="20" fillId="0" borderId="26" xfId="0" applyFont="1" applyBorder="1" applyAlignment="1">
      <alignment horizontal="left" vertical="center" wrapText="1"/>
    </xf>
    <xf numFmtId="0" fontId="17" fillId="0" borderId="56" xfId="0" applyFont="1" applyBorder="1" applyAlignment="1">
      <alignment horizontal="center" vertical="center" wrapText="1"/>
    </xf>
    <xf numFmtId="0" fontId="17" fillId="0" borderId="52" xfId="0" applyFont="1" applyBorder="1" applyAlignment="1">
      <alignment horizontal="center" vertical="center" wrapText="1"/>
    </xf>
    <xf numFmtId="0" fontId="17" fillId="0" borderId="51" xfId="0" applyFont="1" applyBorder="1" applyAlignment="1">
      <alignment horizontal="center" vertical="center" wrapText="1"/>
    </xf>
    <xf numFmtId="0" fontId="17" fillId="0" borderId="3" xfId="0" applyFont="1" applyBorder="1" applyAlignment="1">
      <alignment horizontal="center" wrapText="1"/>
    </xf>
    <xf numFmtId="0" fontId="17" fillId="0" borderId="48" xfId="0" applyFont="1" applyBorder="1" applyAlignment="1">
      <alignment horizontal="center" wrapText="1"/>
    </xf>
    <xf numFmtId="49" fontId="20" fillId="0" borderId="25" xfId="0" applyNumberFormat="1" applyFont="1" applyBorder="1" applyAlignment="1">
      <alignment horizontal="left" vertical="center" wrapText="1"/>
    </xf>
    <xf numFmtId="49" fontId="20" fillId="0" borderId="26" xfId="0" applyNumberFormat="1" applyFont="1" applyBorder="1" applyAlignment="1">
      <alignment horizontal="left" vertical="center" wrapText="1"/>
    </xf>
    <xf numFmtId="49" fontId="17" fillId="0" borderId="3" xfId="0" applyNumberFormat="1" applyFont="1" applyBorder="1" applyAlignment="1">
      <alignment horizontal="center" vertical="center" wrapText="1"/>
    </xf>
    <xf numFmtId="49" fontId="17" fillId="0" borderId="0" xfId="0" applyNumberFormat="1" applyFont="1" applyAlignment="1">
      <alignment horizontal="center" vertical="center" wrapText="1"/>
    </xf>
    <xf numFmtId="49" fontId="17" fillId="0" borderId="48" xfId="0" applyNumberFormat="1" applyFont="1" applyBorder="1" applyAlignment="1">
      <alignment horizontal="center" vertical="center" wrapText="1"/>
    </xf>
    <xf numFmtId="0" fontId="18" fillId="0" borderId="37"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39" xfId="0" applyFont="1" applyBorder="1" applyAlignment="1">
      <alignment horizontal="center" vertical="center" wrapText="1"/>
    </xf>
    <xf numFmtId="0" fontId="16" fillId="14" borderId="5"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6" fillId="14" borderId="7" xfId="0" applyFont="1" applyFill="1" applyBorder="1" applyAlignment="1">
      <alignment horizontal="center" vertical="center" wrapText="1"/>
    </xf>
    <xf numFmtId="0" fontId="18" fillId="0" borderId="56" xfId="0" applyFont="1" applyBorder="1" applyAlignment="1">
      <alignment horizontal="center" vertical="center" wrapText="1"/>
    </xf>
    <xf numFmtId="0" fontId="18" fillId="0" borderId="52" xfId="0" applyFont="1" applyBorder="1" applyAlignment="1">
      <alignment horizontal="center" vertical="center" wrapText="1"/>
    </xf>
    <xf numFmtId="0" fontId="18" fillId="0" borderId="51" xfId="0" applyFont="1" applyBorder="1" applyAlignment="1">
      <alignment horizontal="center" vertical="center" wrapText="1"/>
    </xf>
    <xf numFmtId="0" fontId="20" fillId="0" borderId="24" xfId="0" applyFont="1" applyBorder="1" applyAlignment="1">
      <alignment horizontal="left" wrapText="1"/>
    </xf>
    <xf numFmtId="0" fontId="20" fillId="0" borderId="25" xfId="0" applyFont="1" applyBorder="1" applyAlignment="1">
      <alignment horizontal="left" wrapText="1"/>
    </xf>
    <xf numFmtId="0" fontId="20" fillId="0" borderId="26" xfId="0" applyFont="1" applyBorder="1" applyAlignment="1">
      <alignment horizontal="left" wrapText="1"/>
    </xf>
    <xf numFmtId="0" fontId="17" fillId="0" borderId="28" xfId="0" applyFont="1" applyBorder="1" applyAlignment="1">
      <alignment horizontal="left" vertical="center" wrapText="1"/>
    </xf>
    <xf numFmtId="49" fontId="17" fillId="0" borderId="28" xfId="0" applyNumberFormat="1" applyFont="1" applyBorder="1" applyAlignment="1">
      <alignment horizontal="left" vertical="center" wrapText="1"/>
    </xf>
    <xf numFmtId="49" fontId="17" fillId="0" borderId="31" xfId="0" applyNumberFormat="1" applyFont="1" applyBorder="1" applyAlignment="1">
      <alignment horizontal="left" vertical="center" wrapText="1"/>
    </xf>
    <xf numFmtId="49" fontId="17" fillId="0" borderId="29" xfId="0" applyNumberFormat="1" applyFont="1" applyBorder="1" applyAlignment="1">
      <alignment horizontal="left" vertical="center" wrapText="1"/>
    </xf>
    <xf numFmtId="49" fontId="17" fillId="0" borderId="32" xfId="0" applyNumberFormat="1" applyFont="1" applyBorder="1" applyAlignment="1">
      <alignment horizontal="left" vertical="center" wrapText="1"/>
    </xf>
    <xf numFmtId="49" fontId="17" fillId="0" borderId="35" xfId="0" applyNumberFormat="1" applyFont="1" applyBorder="1" applyAlignment="1">
      <alignment horizontal="left" vertical="center" wrapText="1"/>
    </xf>
    <xf numFmtId="49" fontId="17" fillId="0" borderId="36" xfId="0" applyNumberFormat="1" applyFont="1" applyBorder="1" applyAlignment="1">
      <alignment horizontal="left" vertical="center" wrapText="1"/>
    </xf>
    <xf numFmtId="49" fontId="17" fillId="0" borderId="40" xfId="0" applyNumberFormat="1" applyFont="1" applyBorder="1" applyAlignment="1">
      <alignment horizontal="left" vertical="center" wrapText="1"/>
    </xf>
    <xf numFmtId="49" fontId="17" fillId="0" borderId="3" xfId="0" applyNumberFormat="1" applyFont="1" applyBorder="1" applyAlignment="1">
      <alignment horizontal="center" wrapText="1"/>
    </xf>
    <xf numFmtId="49" fontId="17" fillId="0" borderId="0" xfId="0" applyNumberFormat="1" applyFont="1" applyAlignment="1">
      <alignment horizontal="center" wrapText="1"/>
    </xf>
    <xf numFmtId="49" fontId="17" fillId="0" borderId="48" xfId="0" applyNumberFormat="1" applyFont="1" applyBorder="1" applyAlignment="1">
      <alignment horizontal="center" wrapText="1"/>
    </xf>
    <xf numFmtId="0" fontId="17" fillId="0" borderId="56" xfId="0" applyFont="1" applyBorder="1" applyAlignment="1">
      <alignment horizontal="center" wrapText="1"/>
    </xf>
    <xf numFmtId="0" fontId="17" fillId="0" borderId="52" xfId="0" applyFont="1" applyBorder="1" applyAlignment="1">
      <alignment horizontal="center" wrapText="1"/>
    </xf>
    <xf numFmtId="0" fontId="17" fillId="0" borderId="51" xfId="0" applyFont="1" applyBorder="1" applyAlignment="1">
      <alignment horizontal="center" wrapText="1"/>
    </xf>
    <xf numFmtId="49" fontId="17" fillId="0" borderId="37" xfId="0" applyNumberFormat="1" applyFont="1" applyBorder="1" applyAlignment="1">
      <alignment horizontal="center" vertical="center" wrapText="1"/>
    </xf>
    <xf numFmtId="49" fontId="17" fillId="0" borderId="38" xfId="0" applyNumberFormat="1" applyFont="1" applyBorder="1" applyAlignment="1">
      <alignment horizontal="center" vertical="center" wrapText="1"/>
    </xf>
    <xf numFmtId="49" fontId="17" fillId="0" borderId="39" xfId="0" applyNumberFormat="1" applyFont="1" applyBorder="1" applyAlignment="1">
      <alignment horizontal="center" vertical="center" wrapText="1"/>
    </xf>
    <xf numFmtId="0" fontId="17" fillId="0" borderId="37"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39" xfId="0" applyFont="1" applyBorder="1" applyAlignment="1">
      <alignment horizontal="center" vertical="center" wrapText="1"/>
    </xf>
    <xf numFmtId="0" fontId="42" fillId="6" borderId="5" xfId="0" applyFont="1" applyFill="1" applyBorder="1" applyAlignment="1">
      <alignment horizontal="center" vertical="center" wrapText="1"/>
    </xf>
    <xf numFmtId="0" fontId="42" fillId="6" borderId="6" xfId="0" applyFont="1" applyFill="1" applyBorder="1" applyAlignment="1">
      <alignment horizontal="center" vertical="center" wrapText="1"/>
    </xf>
    <xf numFmtId="0" fontId="42" fillId="6" borderId="7" xfId="0" applyFont="1" applyFill="1" applyBorder="1" applyAlignment="1">
      <alignment horizontal="center" vertical="center" wrapText="1"/>
    </xf>
    <xf numFmtId="0" fontId="37" fillId="0" borderId="0" xfId="0" applyFont="1" applyAlignment="1">
      <alignment horizontal="left" vertical="top"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2" fillId="0" borderId="53" xfId="0" applyFont="1" applyBorder="1" applyAlignment="1">
      <alignment horizontal="left" vertical="center" wrapText="1"/>
    </xf>
    <xf numFmtId="0" fontId="3" fillId="2" borderId="5" xfId="0" applyFont="1" applyFill="1" applyBorder="1" applyAlignment="1">
      <alignment horizontal="center" wrapText="1"/>
    </xf>
    <xf numFmtId="0" fontId="3" fillId="2" borderId="6" xfId="0" applyFont="1" applyFill="1" applyBorder="1" applyAlignment="1">
      <alignment horizontal="center" wrapText="1"/>
    </xf>
    <xf numFmtId="0" fontId="3" fillId="2" borderId="7" xfId="0" applyFont="1" applyFill="1" applyBorder="1" applyAlignment="1">
      <alignment horizontal="center" wrapText="1"/>
    </xf>
    <xf numFmtId="0" fontId="3" fillId="0" borderId="1" xfId="0" applyFont="1" applyBorder="1" applyAlignment="1">
      <alignment horizontal="left"/>
    </xf>
    <xf numFmtId="0" fontId="0" fillId="0" borderId="5" xfId="0" applyBorder="1" applyAlignment="1">
      <alignment horizontal="left" indent="4"/>
    </xf>
    <xf numFmtId="0" fontId="0" fillId="0" borderId="6" xfId="0" applyBorder="1" applyAlignment="1">
      <alignment horizontal="left" indent="4"/>
    </xf>
    <xf numFmtId="0" fontId="0" fillId="0" borderId="7" xfId="0" applyBorder="1" applyAlignment="1">
      <alignment horizontal="left" indent="4"/>
    </xf>
    <xf numFmtId="0" fontId="0" fillId="0" borderId="5" xfId="0" applyBorder="1" applyAlignment="1">
      <alignment horizontal="left" wrapText="1" indent="4"/>
    </xf>
    <xf numFmtId="0" fontId="0" fillId="0" borderId="6" xfId="0" applyBorder="1" applyAlignment="1">
      <alignment horizontal="left" wrapText="1" indent="4"/>
    </xf>
    <xf numFmtId="0" fontId="0" fillId="0" borderId="7" xfId="0" applyBorder="1" applyAlignment="1">
      <alignment horizontal="left" wrapText="1" indent="4"/>
    </xf>
    <xf numFmtId="0" fontId="0" fillId="0" borderId="5" xfId="0" applyBorder="1" applyAlignment="1">
      <alignment horizontal="left" wrapText="1" indent="7"/>
    </xf>
    <xf numFmtId="0" fontId="0" fillId="0" borderId="6" xfId="0" applyBorder="1" applyAlignment="1">
      <alignment horizontal="left" wrapText="1" indent="7"/>
    </xf>
    <xf numFmtId="0" fontId="0" fillId="0" borderId="7" xfId="0" applyBorder="1" applyAlignment="1">
      <alignment horizontal="left" wrapText="1" indent="7"/>
    </xf>
    <xf numFmtId="0" fontId="0" fillId="0" borderId="5" xfId="0" applyBorder="1" applyAlignment="1">
      <alignment horizontal="left" wrapText="1"/>
    </xf>
    <xf numFmtId="0" fontId="0" fillId="0" borderId="6" xfId="0" applyBorder="1" applyAlignment="1">
      <alignment horizontal="left" wrapText="1"/>
    </xf>
    <xf numFmtId="0" fontId="0" fillId="0" borderId="7" xfId="0" applyBorder="1" applyAlignment="1">
      <alignment horizontal="left" wrapText="1"/>
    </xf>
    <xf numFmtId="0" fontId="0" fillId="0" borderId="97" xfId="0" applyBorder="1" applyAlignment="1">
      <alignment horizontal="left" vertical="center"/>
    </xf>
    <xf numFmtId="0" fontId="0" fillId="0" borderId="104" xfId="0" applyBorder="1" applyAlignment="1">
      <alignment horizontal="left" vertical="center"/>
    </xf>
    <xf numFmtId="44" fontId="0" fillId="0" borderId="104" xfId="2" applyFont="1" applyFill="1" applyBorder="1" applyAlignment="1">
      <alignment horizontal="center" vertical="center"/>
    </xf>
    <xf numFmtId="44" fontId="0" fillId="4" borderId="97" xfId="2" applyFont="1" applyFill="1" applyBorder="1" applyAlignment="1">
      <alignment horizontal="center"/>
    </xf>
    <xf numFmtId="44" fontId="0" fillId="4" borderId="98" xfId="2" applyFont="1" applyFill="1" applyBorder="1" applyAlignment="1">
      <alignment horizontal="center"/>
    </xf>
    <xf numFmtId="0" fontId="0" fillId="0" borderId="92" xfId="0" applyBorder="1" applyAlignment="1">
      <alignment horizontal="left" wrapText="1"/>
    </xf>
    <xf numFmtId="0" fontId="0" fillId="0" borderId="98" xfId="0" applyBorder="1" applyAlignment="1">
      <alignment horizontal="left" vertical="center"/>
    </xf>
    <xf numFmtId="44" fontId="0" fillId="0" borderId="98" xfId="2" applyFont="1" applyFill="1" applyBorder="1" applyAlignment="1">
      <alignment horizontal="center" vertical="center"/>
    </xf>
    <xf numFmtId="44" fontId="0" fillId="0" borderId="104" xfId="2" applyFont="1" applyBorder="1" applyAlignment="1">
      <alignment horizontal="center"/>
    </xf>
    <xf numFmtId="44" fontId="0" fillId="0" borderId="97" xfId="2" applyFont="1" applyBorder="1" applyAlignment="1">
      <alignment horizontal="center"/>
    </xf>
    <xf numFmtId="44" fontId="0" fillId="0" borderId="97" xfId="2" applyFont="1" applyFill="1" applyBorder="1" applyAlignment="1">
      <alignment horizontal="center"/>
    </xf>
    <xf numFmtId="44" fontId="0" fillId="0" borderId="98" xfId="2" applyFont="1" applyFill="1" applyBorder="1" applyAlignment="1">
      <alignment horizontal="center"/>
    </xf>
    <xf numFmtId="0" fontId="0" fillId="0" borderId="104" xfId="0" applyBorder="1" applyAlignment="1">
      <alignment horizontal="center"/>
    </xf>
    <xf numFmtId="0" fontId="0" fillId="0" borderId="98" xfId="0" applyBorder="1" applyAlignment="1">
      <alignment horizontal="center"/>
    </xf>
    <xf numFmtId="44" fontId="0" fillId="9" borderId="0" xfId="2" applyFont="1" applyFill="1" applyAlignment="1">
      <alignment horizontal="left"/>
    </xf>
    <xf numFmtId="44" fontId="3" fillId="0" borderId="37" xfId="2" applyFont="1" applyBorder="1" applyAlignment="1">
      <alignment horizontal="center" wrapText="1"/>
    </xf>
    <xf numFmtId="44" fontId="3" fillId="0" borderId="38" xfId="2" applyFont="1" applyBorder="1" applyAlignment="1">
      <alignment horizontal="center" wrapText="1"/>
    </xf>
    <xf numFmtId="44" fontId="3" fillId="0" borderId="39" xfId="2" applyFont="1" applyBorder="1" applyAlignment="1">
      <alignment horizontal="center" wrapText="1"/>
    </xf>
    <xf numFmtId="44" fontId="3" fillId="0" borderId="3" xfId="2" applyFont="1" applyBorder="1" applyAlignment="1">
      <alignment horizontal="center" wrapText="1"/>
    </xf>
    <xf numFmtId="44" fontId="3" fillId="0" borderId="0" xfId="2" applyFont="1" applyBorder="1" applyAlignment="1">
      <alignment horizontal="center" wrapText="1"/>
    </xf>
    <xf numFmtId="44" fontId="3" fillId="0" borderId="48" xfId="2" applyFont="1" applyBorder="1" applyAlignment="1">
      <alignment horizontal="center" wrapText="1"/>
    </xf>
    <xf numFmtId="0" fontId="17" fillId="0" borderId="27" xfId="0" applyFont="1" applyBorder="1" applyAlignment="1">
      <alignment vertical="center"/>
    </xf>
    <xf numFmtId="43" fontId="17" fillId="0" borderId="28" xfId="1" applyFont="1" applyFill="1" applyBorder="1" applyAlignment="1">
      <alignment horizontal="center" vertical="center" wrapText="1"/>
    </xf>
    <xf numFmtId="43" fontId="17" fillId="0" borderId="31" xfId="1" applyFont="1" applyFill="1" applyBorder="1" applyAlignment="1">
      <alignment horizontal="center" vertical="center" wrapText="1"/>
    </xf>
    <xf numFmtId="168" fontId="17" fillId="0" borderId="28" xfId="0" applyNumberFormat="1" applyFont="1" applyBorder="1" applyAlignment="1">
      <alignment horizontal="center" vertical="center" wrapText="1"/>
    </xf>
    <xf numFmtId="168" fontId="17" fillId="0" borderId="31" xfId="0" applyNumberFormat="1" applyFont="1" applyBorder="1" applyAlignment="1">
      <alignment horizontal="center" vertical="center" wrapText="1"/>
    </xf>
    <xf numFmtId="164" fontId="17" fillId="0" borderId="28" xfId="1" applyNumberFormat="1" applyFont="1" applyFill="1" applyBorder="1" applyAlignment="1">
      <alignment horizontal="center" vertical="center" wrapText="1"/>
    </xf>
    <xf numFmtId="0" fontId="16" fillId="14" borderId="41" xfId="0" applyFont="1" applyFill="1" applyBorder="1" applyAlignment="1">
      <alignment horizontal="center" vertical="center" wrapText="1"/>
    </xf>
    <xf numFmtId="0" fontId="38" fillId="14" borderId="42" xfId="0" applyFont="1" applyFill="1" applyBorder="1" applyAlignment="1">
      <alignment horizontal="center" vertical="center" wrapText="1"/>
    </xf>
    <xf numFmtId="0" fontId="38" fillId="14" borderId="43" xfId="0" applyFont="1" applyFill="1" applyBorder="1" applyAlignment="1">
      <alignment horizontal="center" vertical="center" wrapText="1"/>
    </xf>
    <xf numFmtId="0" fontId="20" fillId="0" borderId="24" xfId="0" applyFont="1" applyBorder="1" applyAlignment="1">
      <alignment horizontal="left" vertical="center" wrapText="1"/>
    </xf>
    <xf numFmtId="0" fontId="20" fillId="0" borderId="25" xfId="0" applyFont="1" applyBorder="1" applyAlignment="1">
      <alignment horizontal="left" vertical="center" wrapText="1"/>
    </xf>
    <xf numFmtId="0" fontId="20" fillId="0" borderId="26" xfId="0" applyFont="1" applyBorder="1" applyAlignment="1">
      <alignment horizontal="left" vertical="center" wrapText="1"/>
    </xf>
    <xf numFmtId="49" fontId="17" fillId="0" borderId="27" xfId="0" applyNumberFormat="1" applyFont="1" applyBorder="1" applyAlignment="1">
      <alignment horizontal="left" vertical="center" wrapText="1"/>
    </xf>
    <xf numFmtId="49" fontId="17" fillId="0" borderId="28" xfId="0" applyNumberFormat="1" applyFont="1" applyBorder="1" applyAlignment="1">
      <alignment horizontal="left" vertical="center" wrapText="1"/>
    </xf>
    <xf numFmtId="0" fontId="17" fillId="0" borderId="56" xfId="0" applyFont="1" applyBorder="1" applyAlignment="1">
      <alignment horizontal="center" vertical="center" wrapText="1"/>
    </xf>
    <xf numFmtId="49" fontId="16" fillId="14" borderId="41" xfId="0" applyNumberFormat="1" applyFont="1" applyFill="1" applyBorder="1" applyAlignment="1">
      <alignment horizontal="center" vertical="center" wrapText="1"/>
    </xf>
    <xf numFmtId="49" fontId="16" fillId="14" borderId="42" xfId="0" applyNumberFormat="1" applyFont="1" applyFill="1" applyBorder="1" applyAlignment="1">
      <alignment horizontal="center" vertical="center" wrapText="1"/>
    </xf>
    <xf numFmtId="49" fontId="16" fillId="14" borderId="43" xfId="0" applyNumberFormat="1" applyFont="1" applyFill="1" applyBorder="1" applyAlignment="1">
      <alignment horizontal="center" vertical="center" wrapText="1"/>
    </xf>
    <xf numFmtId="0" fontId="20" fillId="0" borderId="128" xfId="0" applyFont="1" applyBorder="1" applyAlignment="1">
      <alignment horizontal="left" vertical="center" wrapText="1"/>
    </xf>
    <xf numFmtId="0" fontId="20" fillId="0" borderId="129" xfId="0" applyFont="1" applyBorder="1" applyAlignment="1">
      <alignment horizontal="left" vertical="center" wrapText="1"/>
    </xf>
    <xf numFmtId="0" fontId="20" fillId="0" borderId="123" xfId="0" applyFont="1" applyBorder="1" applyAlignment="1">
      <alignment horizontal="left" vertical="center" wrapText="1"/>
    </xf>
    <xf numFmtId="0" fontId="16" fillId="14" borderId="5"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6" fillId="14" borderId="7" xfId="0" applyFont="1" applyFill="1" applyBorder="1" applyAlignment="1">
      <alignment horizontal="center" vertical="center" wrapText="1"/>
    </xf>
    <xf numFmtId="0" fontId="17" fillId="0" borderId="27" xfId="0" applyFont="1" applyBorder="1" applyAlignment="1">
      <alignment horizontal="left" vertical="center" wrapText="1"/>
    </xf>
    <xf numFmtId="0" fontId="20" fillId="0" borderId="24" xfId="0" applyFont="1" applyBorder="1" applyAlignment="1">
      <alignment horizontal="left" wrapText="1"/>
    </xf>
    <xf numFmtId="0" fontId="20" fillId="0" borderId="25" xfId="0" applyFont="1" applyBorder="1" applyAlignment="1">
      <alignment horizontal="left" wrapText="1"/>
    </xf>
    <xf numFmtId="0" fontId="20" fillId="0" borderId="123" xfId="0" applyFont="1" applyBorder="1" applyAlignment="1">
      <alignment horizontal="left" wrapText="1"/>
    </xf>
    <xf numFmtId="168" fontId="17" fillId="0" borderId="89" xfId="0" applyNumberFormat="1" applyFont="1" applyBorder="1" applyAlignment="1">
      <alignment horizontal="center" vertical="center" wrapText="1"/>
    </xf>
    <xf numFmtId="0" fontId="17" fillId="0" borderId="44" xfId="0" applyFont="1" applyBorder="1" applyAlignment="1">
      <alignment horizontal="center" vertical="center" wrapText="1"/>
    </xf>
    <xf numFmtId="0" fontId="17" fillId="0" borderId="54" xfId="0" applyFont="1" applyBorder="1" applyAlignment="1">
      <alignment horizontal="center" vertical="center" wrapText="1"/>
    </xf>
    <xf numFmtId="0" fontId="16" fillId="14" borderId="1" xfId="0" applyFont="1" applyFill="1" applyBorder="1" applyAlignment="1">
      <alignment horizontal="center" vertical="center" wrapText="1"/>
    </xf>
    <xf numFmtId="49" fontId="20" fillId="0" borderId="24" xfId="0" applyNumberFormat="1" applyFont="1" applyBorder="1" applyAlignment="1">
      <alignment vertical="center" wrapText="1"/>
    </xf>
    <xf numFmtId="49" fontId="20" fillId="0" borderId="25" xfId="0" applyNumberFormat="1" applyFont="1" applyBorder="1" applyAlignment="1">
      <alignment vertical="center" wrapText="1"/>
    </xf>
    <xf numFmtId="49" fontId="20" fillId="0" borderId="24" xfId="0" applyNumberFormat="1" applyFont="1" applyBorder="1" applyAlignment="1">
      <alignment horizontal="left" vertical="center" wrapText="1"/>
    </xf>
    <xf numFmtId="49" fontId="20" fillId="0" borderId="25" xfId="0" applyNumberFormat="1" applyFont="1" applyBorder="1" applyAlignment="1">
      <alignment horizontal="left" vertical="center" wrapText="1"/>
    </xf>
    <xf numFmtId="49" fontId="20" fillId="0" borderId="26" xfId="0" applyNumberFormat="1" applyFont="1" applyBorder="1" applyAlignment="1">
      <alignment horizontal="left" vertical="center" wrapText="1"/>
    </xf>
    <xf numFmtId="0" fontId="16" fillId="14" borderId="42" xfId="0" applyFont="1" applyFill="1" applyBorder="1" applyAlignment="1">
      <alignment horizontal="center" vertical="center" wrapText="1"/>
    </xf>
    <xf numFmtId="0" fontId="16" fillId="14" borderId="43" xfId="0" applyFont="1" applyFill="1" applyBorder="1" applyAlignment="1">
      <alignment horizontal="center" vertical="center" wrapText="1"/>
    </xf>
    <xf numFmtId="0" fontId="24" fillId="0" borderId="24" xfId="0" applyFont="1" applyBorder="1" applyAlignment="1">
      <alignment horizontal="left" vertical="center" wrapText="1"/>
    </xf>
    <xf numFmtId="0" fontId="24" fillId="0" borderId="25" xfId="0" applyFont="1" applyBorder="1" applyAlignment="1">
      <alignment horizontal="left" vertical="center" wrapText="1"/>
    </xf>
    <xf numFmtId="0" fontId="24" fillId="0" borderId="26" xfId="0" applyFont="1" applyBorder="1" applyAlignment="1">
      <alignment horizontal="left" vertical="center" wrapText="1"/>
    </xf>
    <xf numFmtId="0" fontId="24" fillId="0" borderId="47" xfId="0" applyFont="1" applyBorder="1" applyAlignment="1">
      <alignment horizontal="left" vertical="center" wrapText="1"/>
    </xf>
    <xf numFmtId="0" fontId="24" fillId="0" borderId="50" xfId="0" applyFont="1" applyBorder="1" applyAlignment="1">
      <alignment horizontal="left" vertical="center" wrapText="1"/>
    </xf>
    <xf numFmtId="0" fontId="24" fillId="0" borderId="49" xfId="0" applyFont="1" applyBorder="1" applyAlignment="1">
      <alignment horizontal="left" vertical="center" wrapText="1"/>
    </xf>
    <xf numFmtId="0" fontId="17" fillId="0" borderId="47" xfId="0" applyFont="1" applyBorder="1" applyAlignment="1">
      <alignment horizontal="center" vertical="center" wrapText="1"/>
    </xf>
    <xf numFmtId="164" fontId="17" fillId="0" borderId="31" xfId="1" applyNumberFormat="1" applyFont="1" applyFill="1" applyBorder="1" applyAlignment="1">
      <alignment horizontal="center" vertical="center" wrapText="1"/>
    </xf>
    <xf numFmtId="0" fontId="24" fillId="0" borderId="12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126" xfId="0" applyFont="1" applyBorder="1" applyAlignment="1">
      <alignment horizontal="left" vertical="center" wrapText="1"/>
    </xf>
    <xf numFmtId="0" fontId="3" fillId="3" borderId="2" xfId="0" applyFont="1" applyFill="1" applyBorder="1" applyAlignment="1">
      <alignment horizontal="center"/>
    </xf>
    <xf numFmtId="49" fontId="2" fillId="0" borderId="11" xfId="0" applyNumberFormat="1" applyFont="1" applyBorder="1" applyAlignment="1">
      <alignment horizontal="left" wrapText="1"/>
    </xf>
    <xf numFmtId="49" fontId="2" fillId="0" borderId="12" xfId="0" applyNumberFormat="1" applyFont="1" applyBorder="1" applyAlignment="1">
      <alignment horizontal="left" wrapText="1"/>
    </xf>
    <xf numFmtId="0" fontId="3" fillId="3" borderId="9" xfId="0" applyFont="1" applyFill="1" applyBorder="1" applyAlignment="1">
      <alignment horizontal="center"/>
    </xf>
    <xf numFmtId="0" fontId="3" fillId="3" borderId="10" xfId="0" applyFont="1" applyFill="1" applyBorder="1" applyAlignment="1">
      <alignment horizontal="center"/>
    </xf>
    <xf numFmtId="164" fontId="2" fillId="0" borderId="12" xfId="0" applyNumberFormat="1" applyFont="1" applyBorder="1" applyAlignment="1">
      <alignment horizontal="left"/>
    </xf>
    <xf numFmtId="49" fontId="2" fillId="0" borderId="11" xfId="0" applyNumberFormat="1" applyFont="1" applyBorder="1" applyAlignment="1">
      <alignment horizontal="left"/>
    </xf>
    <xf numFmtId="49" fontId="2" fillId="0" borderId="12" xfId="0" applyNumberFormat="1" applyFont="1" applyBorder="1" applyAlignment="1">
      <alignment horizontal="left"/>
    </xf>
    <xf numFmtId="0" fontId="3" fillId="3" borderId="0" xfId="0" applyFont="1" applyFill="1" applyAlignment="1">
      <alignment horizontal="center"/>
    </xf>
    <xf numFmtId="0" fontId="3" fillId="0" borderId="0" xfId="0" applyFont="1" applyAlignment="1">
      <alignment horizontal="center"/>
    </xf>
    <xf numFmtId="0" fontId="3" fillId="3" borderId="1" xfId="0" applyFont="1" applyFill="1" applyBorder="1" applyAlignment="1">
      <alignment horizontal="center"/>
    </xf>
    <xf numFmtId="0" fontId="23" fillId="0" borderId="0" xfId="0" applyFont="1" applyAlignment="1">
      <alignment horizontal="left" vertical="center" wrapText="1"/>
    </xf>
    <xf numFmtId="0" fontId="21" fillId="0" borderId="0" xfId="0" applyFont="1" applyAlignment="1">
      <alignment horizontal="left" vertical="center"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22" fillId="0" borderId="0" xfId="0" applyFont="1" applyAlignment="1">
      <alignment horizontal="left" vertical="center" wrapText="1"/>
    </xf>
    <xf numFmtId="0" fontId="0" fillId="0" borderId="0" xfId="0" applyAlignment="1">
      <alignment horizontal="left" vertical="top" wrapText="1"/>
    </xf>
    <xf numFmtId="0" fontId="0" fillId="0" borderId="0" xfId="0" applyAlignment="1">
      <alignment horizontal="left"/>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wrapText="1"/>
    </xf>
    <xf numFmtId="0" fontId="0" fillId="0" borderId="0" xfId="0" applyAlignment="1">
      <alignment horizontal="left" wrapText="1"/>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44" fontId="30" fillId="0" borderId="62" xfId="2" applyFont="1" applyFill="1" applyBorder="1" applyAlignment="1">
      <alignment horizontal="center" vertical="center"/>
    </xf>
    <xf numFmtId="44" fontId="30" fillId="0" borderId="63" xfId="2" applyFont="1" applyFill="1" applyBorder="1" applyAlignment="1">
      <alignment horizontal="center" vertical="center"/>
    </xf>
    <xf numFmtId="44" fontId="30" fillId="0" borderId="64" xfId="2" applyFont="1" applyFill="1" applyBorder="1" applyAlignment="1">
      <alignment horizontal="center" vertical="center"/>
    </xf>
    <xf numFmtId="44" fontId="30" fillId="0" borderId="65" xfId="2" applyFont="1" applyFill="1" applyBorder="1" applyAlignment="1">
      <alignment horizontal="center" vertical="center"/>
    </xf>
    <xf numFmtId="44" fontId="30" fillId="0" borderId="66" xfId="2" applyFont="1" applyFill="1" applyBorder="1" applyAlignment="1">
      <alignment horizontal="center" vertical="center"/>
    </xf>
    <xf numFmtId="44" fontId="30" fillId="0" borderId="67" xfId="2" applyFont="1" applyFill="1" applyBorder="1" applyAlignment="1">
      <alignment horizontal="center" vertical="center"/>
    </xf>
    <xf numFmtId="44" fontId="30" fillId="0" borderId="63" xfId="2" applyFont="1" applyBorder="1" applyAlignment="1">
      <alignment horizontal="center" vertical="center"/>
    </xf>
    <xf numFmtId="44" fontId="0" fillId="0" borderId="66" xfId="2" applyFont="1" applyBorder="1" applyAlignment="1"/>
    <xf numFmtId="44" fontId="30" fillId="0" borderId="62" xfId="2" applyFont="1" applyFill="1" applyBorder="1" applyAlignment="1">
      <alignment horizontal="center" vertical="center" wrapText="1"/>
    </xf>
    <xf numFmtId="171" fontId="33" fillId="7" borderId="62" xfId="0" applyNumberFormat="1" applyFont="1" applyFill="1" applyBorder="1" applyAlignment="1">
      <alignment horizontal="center" vertical="center" wrapText="1"/>
    </xf>
    <xf numFmtId="171" fontId="33" fillId="7" borderId="64" xfId="0" applyNumberFormat="1" applyFont="1" applyFill="1" applyBorder="1" applyAlignment="1">
      <alignment horizontal="center" vertical="center" wrapText="1"/>
    </xf>
    <xf numFmtId="171" fontId="33" fillId="7" borderId="70" xfId="0" applyNumberFormat="1" applyFont="1" applyFill="1" applyBorder="1" applyAlignment="1">
      <alignment horizontal="center" vertical="center" wrapText="1"/>
    </xf>
    <xf numFmtId="171" fontId="33" fillId="7" borderId="69" xfId="0" applyNumberFormat="1"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0" xfId="0" applyFont="1" applyAlignment="1">
      <alignment horizontal="left" vertical="top"/>
    </xf>
    <xf numFmtId="0" fontId="16" fillId="0" borderId="0" xfId="0" applyFont="1" applyAlignment="1">
      <alignment horizontal="center" wrapText="1"/>
    </xf>
    <xf numFmtId="0" fontId="38" fillId="0" borderId="0" xfId="0" applyFont="1" applyAlignment="1">
      <alignment horizontal="left" vertical="top" wrapText="1"/>
    </xf>
    <xf numFmtId="0" fontId="16" fillId="0" borderId="0" xfId="0" applyFont="1" applyAlignment="1">
      <alignment horizontal="left" vertical="top" wrapText="1"/>
    </xf>
    <xf numFmtId="0" fontId="38" fillId="0" borderId="0" xfId="0" applyFont="1" applyAlignment="1">
      <alignment horizontal="left" vertical="top"/>
    </xf>
    <xf numFmtId="0" fontId="3" fillId="2" borderId="1" xfId="0" applyFont="1" applyFill="1" applyBorder="1" applyAlignment="1">
      <alignment horizontal="center" vertical="center" wrapText="1"/>
    </xf>
    <xf numFmtId="0" fontId="0" fillId="0" borderId="1" xfId="1" applyNumberFormat="1" applyFont="1" applyFill="1" applyBorder="1" applyAlignment="1">
      <alignment horizontal="left" vertical="center" wrapText="1"/>
    </xf>
    <xf numFmtId="0" fontId="0" fillId="0" borderId="102" xfId="1" applyNumberFormat="1" applyFont="1" applyBorder="1" applyAlignment="1">
      <alignment horizontal="left" vertical="center" wrapText="1"/>
    </xf>
    <xf numFmtId="0" fontId="0" fillId="0" borderId="103" xfId="1" applyNumberFormat="1" applyFont="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8" fontId="0" fillId="0" borderId="5" xfId="1" applyNumberFormat="1" applyFont="1" applyBorder="1" applyAlignment="1">
      <alignment horizontal="center" vertical="center" wrapText="1"/>
    </xf>
    <xf numFmtId="8" fontId="0" fillId="0" borderId="7" xfId="1" applyNumberFormat="1" applyFont="1" applyBorder="1" applyAlignment="1">
      <alignment horizontal="center" vertical="center" wrapText="1"/>
    </xf>
    <xf numFmtId="8" fontId="0" fillId="0" borderId="5" xfId="1" applyNumberFormat="1" applyFont="1" applyBorder="1" applyAlignment="1">
      <alignment horizontal="left" vertical="center" wrapText="1"/>
    </xf>
    <xf numFmtId="8" fontId="0" fillId="0" borderId="7" xfId="1" applyNumberFormat="1" applyFont="1" applyBorder="1" applyAlignment="1">
      <alignment horizontal="left" vertical="center" wrapText="1"/>
    </xf>
    <xf numFmtId="0" fontId="0" fillId="0" borderId="0" xfId="0" applyAlignment="1">
      <alignment horizontal="center" wrapText="1"/>
    </xf>
    <xf numFmtId="0" fontId="3" fillId="2" borderId="5" xfId="0" applyFont="1" applyFill="1" applyBorder="1" applyAlignment="1">
      <alignment horizontal="center" wrapText="1"/>
    </xf>
    <xf numFmtId="0" fontId="3" fillId="2" borderId="6" xfId="0" applyFont="1" applyFill="1" applyBorder="1" applyAlignment="1">
      <alignment horizontal="center" wrapText="1"/>
    </xf>
    <xf numFmtId="0" fontId="3" fillId="2" borderId="7" xfId="0" applyFont="1" applyFill="1" applyBorder="1" applyAlignment="1">
      <alignment horizontal="center" wrapText="1"/>
    </xf>
    <xf numFmtId="0" fontId="3" fillId="0" borderId="1" xfId="0" applyFont="1" applyBorder="1" applyAlignment="1">
      <alignment horizontal="left"/>
    </xf>
    <xf numFmtId="0" fontId="0" fillId="0" borderId="0" xfId="0" quotePrefix="1" applyAlignment="1">
      <alignment horizontal="left" vertical="center" wrapText="1"/>
    </xf>
    <xf numFmtId="0" fontId="0" fillId="0" borderId="98" xfId="0" applyBorder="1" applyAlignment="1">
      <alignment horizontal="center"/>
    </xf>
    <xf numFmtId="0" fontId="0" fillId="0" borderId="97" xfId="0" applyBorder="1" applyAlignment="1">
      <alignment horizontal="center"/>
    </xf>
    <xf numFmtId="44" fontId="0" fillId="0" borderId="97" xfId="2" applyFont="1" applyBorder="1" applyAlignment="1">
      <alignment horizontal="center"/>
    </xf>
    <xf numFmtId="44" fontId="0" fillId="0" borderId="98" xfId="2" applyFont="1" applyBorder="1" applyAlignment="1">
      <alignment horizontal="center"/>
    </xf>
    <xf numFmtId="44" fontId="0" fillId="4" borderId="97" xfId="2" applyFont="1" applyFill="1" applyBorder="1" applyAlignment="1">
      <alignment horizontal="center"/>
    </xf>
    <xf numFmtId="44" fontId="0" fillId="4" borderId="98" xfId="2" applyFont="1" applyFill="1" applyBorder="1" applyAlignment="1">
      <alignment horizontal="center"/>
    </xf>
    <xf numFmtId="0" fontId="2" fillId="0" borderId="0" xfId="0" quotePrefix="1" applyFont="1" applyAlignment="1">
      <alignment horizontal="left" wrapText="1"/>
    </xf>
    <xf numFmtId="0" fontId="2" fillId="0" borderId="0" xfId="0" quotePrefix="1" applyFont="1" applyAlignment="1">
      <alignment horizontal="left" vertical="center"/>
    </xf>
    <xf numFmtId="164" fontId="3" fillId="9" borderId="5" xfId="0" applyNumberFormat="1" applyFont="1" applyFill="1" applyBorder="1" applyAlignment="1">
      <alignment horizontal="center" wrapText="1"/>
    </xf>
    <xf numFmtId="164" fontId="3" fillId="9" borderId="6" xfId="0" applyNumberFormat="1" applyFont="1" applyFill="1" applyBorder="1" applyAlignment="1">
      <alignment horizontal="center" wrapText="1"/>
    </xf>
    <xf numFmtId="164" fontId="3" fillId="9" borderId="7" xfId="0" applyNumberFormat="1" applyFont="1" applyFill="1" applyBorder="1" applyAlignment="1">
      <alignment horizontal="center" wrapText="1"/>
    </xf>
    <xf numFmtId="164" fontId="0" fillId="0" borderId="0" xfId="0" applyNumberFormat="1" applyAlignment="1">
      <alignment horizontal="center" wrapText="1"/>
    </xf>
    <xf numFmtId="164" fontId="3" fillId="0" borderId="5" xfId="0" applyNumberFormat="1" applyFont="1" applyBorder="1" applyAlignment="1">
      <alignment horizontal="center" wrapText="1"/>
    </xf>
    <xf numFmtId="164" fontId="3" fillId="0" borderId="6" xfId="0" applyNumberFormat="1" applyFont="1" applyBorder="1" applyAlignment="1">
      <alignment horizontal="center" wrapText="1"/>
    </xf>
    <xf numFmtId="164" fontId="3" fillId="0" borderId="7" xfId="0" applyNumberFormat="1" applyFont="1" applyBorder="1" applyAlignment="1">
      <alignment horizontal="center" wrapText="1"/>
    </xf>
    <xf numFmtId="0" fontId="3" fillId="0" borderId="1" xfId="0" applyFont="1" applyBorder="1" applyAlignment="1">
      <alignment horizontal="center" wrapText="1"/>
    </xf>
    <xf numFmtId="0" fontId="59" fillId="0" borderId="112" xfId="7" quotePrefix="1" applyFont="1" applyBorder="1" applyAlignment="1">
      <alignment horizontal="left" vertical="center"/>
    </xf>
    <xf numFmtId="0" fontId="59" fillId="0" borderId="0" xfId="7" quotePrefix="1" applyFont="1" applyAlignment="1">
      <alignment horizontal="left" vertical="center"/>
    </xf>
    <xf numFmtId="0" fontId="53" fillId="0" borderId="108" xfId="6" applyFont="1" applyBorder="1" applyAlignment="1">
      <alignment horizontal="center" vertical="center"/>
    </xf>
    <xf numFmtId="0" fontId="53" fillId="0" borderId="109" xfId="6" applyFont="1" applyBorder="1" applyAlignment="1">
      <alignment horizontal="center" vertical="center"/>
    </xf>
    <xf numFmtId="0" fontId="53" fillId="0" borderId="111" xfId="6" applyFont="1" applyBorder="1" applyAlignment="1">
      <alignment horizontal="center" vertical="center"/>
    </xf>
    <xf numFmtId="0" fontId="51" fillId="0" borderId="116" xfId="8" applyFont="1" applyBorder="1" applyAlignment="1">
      <alignment horizontal="center" wrapText="1"/>
    </xf>
    <xf numFmtId="0" fontId="51" fillId="0" borderId="38" xfId="8" applyFont="1" applyBorder="1" applyAlignment="1">
      <alignment horizontal="center" wrapText="1"/>
    </xf>
    <xf numFmtId="0" fontId="51" fillId="0" borderId="120" xfId="8" applyFont="1" applyBorder="1" applyAlignment="1">
      <alignment horizontal="center" wrapText="1"/>
    </xf>
    <xf numFmtId="0" fontId="51" fillId="0" borderId="117" xfId="8" applyFont="1" applyBorder="1" applyAlignment="1">
      <alignment horizontal="center" wrapText="1"/>
    </xf>
    <xf numFmtId="0" fontId="51" fillId="0" borderId="66" xfId="8" applyFont="1" applyBorder="1" applyAlignment="1">
      <alignment horizontal="center" wrapText="1"/>
    </xf>
    <xf numFmtId="0" fontId="51" fillId="0" borderId="121" xfId="8" applyFont="1" applyBorder="1" applyAlignment="1">
      <alignment horizontal="center" wrapText="1"/>
    </xf>
    <xf numFmtId="0" fontId="3" fillId="0" borderId="2" xfId="0" applyFont="1" applyBorder="1" applyAlignment="1">
      <alignment horizontal="center" wrapText="1"/>
    </xf>
    <xf numFmtId="0" fontId="51" fillId="0" borderId="114" xfId="6" applyFont="1" applyBorder="1" applyAlignment="1">
      <alignment horizontal="center"/>
    </xf>
    <xf numFmtId="0" fontId="51" fillId="0" borderId="107" xfId="6" applyFont="1" applyBorder="1" applyAlignment="1">
      <alignment horizontal="center"/>
    </xf>
    <xf numFmtId="0" fontId="51" fillId="0" borderId="119" xfId="6" applyFont="1" applyBorder="1" applyAlignment="1">
      <alignment horizontal="center"/>
    </xf>
    <xf numFmtId="0" fontId="53" fillId="0" borderId="110" xfId="6" applyFont="1" applyBorder="1" applyAlignment="1">
      <alignment horizontal="center" vertical="center"/>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49" fontId="17" fillId="0" borderId="27" xfId="0" applyNumberFormat="1" applyFont="1" applyBorder="1" applyAlignment="1">
      <alignment horizontal="left" vertical="center"/>
    </xf>
    <xf numFmtId="49" fontId="17" fillId="0" borderId="27" xfId="0" applyNumberFormat="1" applyFont="1" applyBorder="1" applyAlignment="1">
      <alignment vertical="center"/>
    </xf>
    <xf numFmtId="49" fontId="17" fillId="0" borderId="28" xfId="0" applyNumberFormat="1" applyFont="1" applyBorder="1" applyAlignment="1">
      <alignment vertical="center"/>
    </xf>
    <xf numFmtId="49" fontId="17" fillId="0" borderId="28" xfId="0" applyNumberFormat="1" applyFont="1" applyBorder="1" applyAlignment="1">
      <alignment vertical="center" wrapText="1"/>
    </xf>
    <xf numFmtId="49" fontId="17" fillId="0" borderId="29" xfId="0" applyNumberFormat="1" applyFont="1" applyBorder="1" applyAlignment="1">
      <alignment vertical="center" wrapText="1"/>
    </xf>
    <xf numFmtId="49" fontId="17" fillId="0" borderId="30" xfId="0" applyNumberFormat="1" applyFont="1" applyBorder="1" applyAlignment="1">
      <alignment horizontal="left" vertical="center"/>
    </xf>
    <xf numFmtId="49" fontId="17" fillId="0" borderId="31" xfId="0" applyNumberFormat="1" applyFont="1" applyBorder="1" applyAlignment="1">
      <alignment horizontal="left" vertical="center"/>
    </xf>
    <xf numFmtId="49" fontId="17" fillId="0" borderId="32" xfId="0" applyNumberFormat="1" applyFont="1" applyBorder="1" applyAlignment="1">
      <alignment horizontal="left" vertical="center"/>
    </xf>
    <xf numFmtId="49" fontId="17" fillId="0" borderId="29" xfId="0" applyNumberFormat="1" applyFont="1" applyBorder="1" applyAlignment="1">
      <alignment vertical="center"/>
    </xf>
    <xf numFmtId="49" fontId="17" fillId="0" borderId="30" xfId="0" applyNumberFormat="1" applyFont="1" applyBorder="1" applyAlignment="1">
      <alignment vertical="center"/>
    </xf>
    <xf numFmtId="49" fontId="17" fillId="0" borderId="31" xfId="0" applyNumberFormat="1" applyFont="1" applyBorder="1" applyAlignment="1">
      <alignment vertical="center"/>
    </xf>
    <xf numFmtId="49" fontId="17" fillId="0" borderId="32" xfId="0" applyNumberFormat="1" applyFont="1" applyBorder="1" applyAlignment="1">
      <alignment vertical="center"/>
    </xf>
    <xf numFmtId="0" fontId="17" fillId="0" borderId="27" xfId="0" applyFont="1" applyBorder="1" applyAlignment="1">
      <alignment horizontal="left" vertical="center"/>
    </xf>
    <xf numFmtId="0" fontId="0" fillId="0" borderId="5" xfId="0" applyBorder="1" applyAlignment="1">
      <alignment horizontal="left" vertical="center"/>
    </xf>
    <xf numFmtId="44" fontId="31" fillId="0" borderId="81" xfId="2" applyFont="1" applyFill="1" applyBorder="1" applyAlignment="1">
      <alignment horizontal="right"/>
    </xf>
    <xf numFmtId="44" fontId="31" fillId="0" borderId="82" xfId="2" applyFont="1" applyFill="1" applyBorder="1" applyAlignment="1">
      <alignment horizontal="right"/>
    </xf>
    <xf numFmtId="44" fontId="31" fillId="0" borderId="83" xfId="2" applyFont="1" applyFill="1" applyBorder="1" applyAlignment="1">
      <alignment horizontal="right"/>
    </xf>
    <xf numFmtId="44" fontId="31" fillId="0" borderId="84" xfId="2" applyFont="1" applyFill="1" applyBorder="1" applyAlignment="1">
      <alignment horizontal="right"/>
    </xf>
    <xf numFmtId="44" fontId="31" fillId="0" borderId="85" xfId="2" applyFont="1" applyFill="1" applyBorder="1" applyAlignment="1">
      <alignment horizontal="right"/>
    </xf>
    <xf numFmtId="44" fontId="31" fillId="0" borderId="86" xfId="2" applyFont="1" applyFill="1" applyBorder="1" applyAlignment="1">
      <alignment horizontal="right"/>
    </xf>
  </cellXfs>
  <cellStyles count="9">
    <cellStyle name="Comma" xfId="1" builtinId="3"/>
    <cellStyle name="Currency" xfId="2" builtinId="4"/>
    <cellStyle name="Normal" xfId="0" builtinId="0"/>
    <cellStyle name="Normal 2" xfId="4" xr:uid="{00000000-0005-0000-0000-000003000000}"/>
    <cellStyle name="Normal 3" xfId="5" xr:uid="{00000000-0005-0000-0000-000004000000}"/>
    <cellStyle name="Normal 33" xfId="7" xr:uid="{CA81316B-A780-44E0-83EC-42E8ED03BD70}"/>
    <cellStyle name="Normal 4" xfId="6" xr:uid="{01D42DB7-0375-43FA-B289-E55AE134B1CE}"/>
    <cellStyle name="Normal 4 2" xfId="8" xr:uid="{AD711450-A6BF-490E-8115-FCEB5EC481EA}"/>
    <cellStyle name="Percent" xfId="3" builtinId="5"/>
  </cellStyles>
  <dxfs count="0"/>
  <tableStyles count="0" defaultTableStyle="TableStyleMedium2" defaultPivotStyle="PivotStyleLight16"/>
  <colors>
    <mruColors>
      <color rgb="FFFFFF99"/>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H27"/>
  <sheetViews>
    <sheetView zoomScale="80" zoomScaleNormal="80" workbookViewId="0">
      <selection activeCell="D14" sqref="D14"/>
    </sheetView>
  </sheetViews>
  <sheetFormatPr defaultRowHeight="15" x14ac:dyDescent="0.25"/>
  <cols>
    <col min="1" max="1" width="23.5703125" customWidth="1"/>
    <col min="2" max="2" width="32.140625" customWidth="1"/>
    <col min="3" max="3" width="22.42578125" customWidth="1"/>
    <col min="4" max="4" width="21.5703125" customWidth="1"/>
    <col min="5" max="5" width="17.5703125" customWidth="1"/>
    <col min="6" max="6" width="19.5703125" customWidth="1"/>
    <col min="7" max="7" width="31.5703125" customWidth="1"/>
  </cols>
  <sheetData>
    <row r="2" spans="1:8" x14ac:dyDescent="0.25">
      <c r="C2" s="921" t="s">
        <v>3</v>
      </c>
      <c r="D2" s="921"/>
      <c r="E2" s="921"/>
      <c r="F2" s="921"/>
      <c r="G2" s="921"/>
    </row>
    <row r="3" spans="1:8" ht="45" customHeight="1" x14ac:dyDescent="0.25">
      <c r="A3" s="3" t="s">
        <v>0</v>
      </c>
      <c r="B3" s="4" t="s">
        <v>6</v>
      </c>
      <c r="C3" s="4" t="s">
        <v>4</v>
      </c>
      <c r="D3" s="4" t="s">
        <v>1</v>
      </c>
      <c r="E3" s="4" t="s">
        <v>2</v>
      </c>
      <c r="F3" s="4" t="s">
        <v>7</v>
      </c>
      <c r="G3" s="4" t="s">
        <v>5</v>
      </c>
      <c r="H3" s="13"/>
    </row>
    <row r="4" spans="1:8" ht="15.75" x14ac:dyDescent="0.25">
      <c r="A4" s="103" t="s">
        <v>116</v>
      </c>
      <c r="B4" s="104"/>
      <c r="C4" s="104"/>
      <c r="D4" s="105"/>
      <c r="E4" s="106"/>
      <c r="F4" s="106"/>
      <c r="G4" s="107"/>
      <c r="H4" s="13"/>
    </row>
    <row r="5" spans="1:8" x14ac:dyDescent="0.25">
      <c r="A5" s="108" t="s">
        <v>17</v>
      </c>
      <c r="B5" s="109">
        <v>26</v>
      </c>
      <c r="C5" s="109">
        <v>1</v>
      </c>
      <c r="D5" s="110" t="s">
        <v>18</v>
      </c>
      <c r="E5" s="111">
        <v>42313</v>
      </c>
      <c r="F5" s="111">
        <v>42309</v>
      </c>
      <c r="G5" s="112"/>
      <c r="H5" s="13"/>
    </row>
    <row r="6" spans="1:8" x14ac:dyDescent="0.25">
      <c r="A6" s="108"/>
      <c r="B6" s="109"/>
      <c r="C6" s="109"/>
      <c r="D6" s="113"/>
      <c r="E6" s="114"/>
      <c r="F6" s="114"/>
      <c r="G6" s="112"/>
      <c r="H6" s="13"/>
    </row>
    <row r="7" spans="1:8" ht="15.75" x14ac:dyDescent="0.25">
      <c r="A7" s="115" t="s">
        <v>117</v>
      </c>
      <c r="B7" s="116"/>
      <c r="C7" s="116"/>
      <c r="D7" s="113"/>
      <c r="E7" s="113"/>
      <c r="F7" s="113"/>
      <c r="G7" s="112"/>
      <c r="H7" s="13"/>
    </row>
    <row r="8" spans="1:8" ht="30" x14ac:dyDescent="0.25">
      <c r="A8" s="117" t="s">
        <v>106</v>
      </c>
      <c r="B8" s="118" t="s">
        <v>1120</v>
      </c>
      <c r="C8" s="119"/>
      <c r="D8" s="120"/>
      <c r="E8" s="120"/>
      <c r="F8" s="120"/>
      <c r="G8" s="121"/>
      <c r="H8" s="13"/>
    </row>
    <row r="9" spans="1:8" ht="15.75" x14ac:dyDescent="0.25">
      <c r="A9" s="115" t="s">
        <v>1238</v>
      </c>
    </row>
    <row r="10" spans="1:8" ht="45" x14ac:dyDescent="0.25">
      <c r="A10" s="122" t="s">
        <v>82</v>
      </c>
      <c r="B10" s="123">
        <v>270</v>
      </c>
      <c r="C10" s="124" t="s">
        <v>83</v>
      </c>
      <c r="D10" s="125" t="s">
        <v>84</v>
      </c>
      <c r="E10" s="200">
        <v>39373</v>
      </c>
      <c r="F10" s="125">
        <v>2007</v>
      </c>
      <c r="G10" s="107"/>
    </row>
    <row r="11" spans="1:8" ht="45" x14ac:dyDescent="0.25">
      <c r="A11" s="126" t="s">
        <v>85</v>
      </c>
      <c r="B11" s="127">
        <v>50</v>
      </c>
      <c r="C11" s="116" t="s">
        <v>86</v>
      </c>
      <c r="D11" s="110" t="s">
        <v>87</v>
      </c>
      <c r="E11" s="110"/>
      <c r="F11" s="110">
        <v>1996</v>
      </c>
      <c r="G11" s="112"/>
    </row>
    <row r="12" spans="1:8" ht="60" x14ac:dyDescent="0.25">
      <c r="A12" s="126" t="s">
        <v>88</v>
      </c>
      <c r="B12" s="127">
        <v>50</v>
      </c>
      <c r="C12" s="116" t="s">
        <v>86</v>
      </c>
      <c r="D12" s="110" t="s">
        <v>87</v>
      </c>
      <c r="E12" s="110"/>
      <c r="F12" s="110">
        <v>1996</v>
      </c>
      <c r="G12" s="112"/>
    </row>
    <row r="13" spans="1:8" ht="60" x14ac:dyDescent="0.25">
      <c r="A13" s="126" t="s">
        <v>89</v>
      </c>
      <c r="B13" s="127">
        <v>270</v>
      </c>
      <c r="C13" s="116" t="s">
        <v>90</v>
      </c>
      <c r="D13" s="110" t="s">
        <v>84</v>
      </c>
      <c r="E13" s="111">
        <v>43026</v>
      </c>
      <c r="F13" s="110">
        <v>2007</v>
      </c>
      <c r="G13" s="112"/>
    </row>
    <row r="14" spans="1:8" ht="135" x14ac:dyDescent="0.25">
      <c r="A14" s="126" t="s">
        <v>91</v>
      </c>
      <c r="B14" s="128" t="s">
        <v>104</v>
      </c>
      <c r="C14" s="116"/>
      <c r="D14" s="110" t="s">
        <v>92</v>
      </c>
      <c r="E14" s="110"/>
      <c r="F14" s="110">
        <v>2010</v>
      </c>
      <c r="G14" s="112"/>
    </row>
    <row r="15" spans="1:8" ht="30" x14ac:dyDescent="0.25">
      <c r="A15" s="126" t="s">
        <v>1041</v>
      </c>
      <c r="B15" s="127">
        <v>30</v>
      </c>
      <c r="C15" s="116"/>
      <c r="D15" s="110" t="s">
        <v>933</v>
      </c>
      <c r="E15" s="111">
        <v>41067</v>
      </c>
      <c r="F15" s="110">
        <v>2012</v>
      </c>
      <c r="G15" s="112"/>
    </row>
    <row r="16" spans="1:8" ht="30" x14ac:dyDescent="0.25">
      <c r="A16" s="126" t="s">
        <v>1042</v>
      </c>
      <c r="B16" s="127">
        <v>15</v>
      </c>
      <c r="C16" s="116"/>
      <c r="D16" s="110" t="s">
        <v>933</v>
      </c>
      <c r="E16" s="111">
        <v>41067</v>
      </c>
      <c r="F16" s="110"/>
      <c r="G16" s="112"/>
    </row>
    <row r="17" spans="1:7" ht="45" x14ac:dyDescent="0.25">
      <c r="A17" s="126" t="s">
        <v>1043</v>
      </c>
      <c r="B17" s="127">
        <v>15</v>
      </c>
      <c r="C17" s="116"/>
      <c r="D17" s="110" t="s">
        <v>933</v>
      </c>
      <c r="E17" s="111">
        <v>41067</v>
      </c>
      <c r="F17" s="110">
        <v>2012</v>
      </c>
      <c r="G17" s="112"/>
    </row>
    <row r="18" spans="1:7" x14ac:dyDescent="0.25">
      <c r="A18" s="129" t="s">
        <v>93</v>
      </c>
      <c r="B18" s="116" t="s">
        <v>94</v>
      </c>
      <c r="C18" s="116"/>
      <c r="D18" s="110"/>
      <c r="E18" s="110"/>
      <c r="F18" s="110"/>
      <c r="G18" s="112"/>
    </row>
    <row r="19" spans="1:7" x14ac:dyDescent="0.25">
      <c r="A19" s="129" t="s">
        <v>95</v>
      </c>
      <c r="B19" s="116"/>
      <c r="C19" s="116"/>
      <c r="D19" s="110"/>
      <c r="E19" s="110"/>
      <c r="F19" s="110"/>
      <c r="G19" s="112"/>
    </row>
    <row r="20" spans="1:7" x14ac:dyDescent="0.25">
      <c r="A20" s="129" t="s">
        <v>93</v>
      </c>
      <c r="B20" s="116" t="s">
        <v>96</v>
      </c>
      <c r="C20" s="116"/>
      <c r="D20" s="110"/>
      <c r="E20" s="110"/>
      <c r="F20" s="110"/>
      <c r="G20" s="112"/>
    </row>
    <row r="21" spans="1:7" x14ac:dyDescent="0.25">
      <c r="A21" s="129"/>
      <c r="B21" s="116" t="s">
        <v>97</v>
      </c>
      <c r="C21" s="116"/>
      <c r="D21" s="110"/>
      <c r="E21" s="110"/>
      <c r="F21" s="110"/>
      <c r="G21" s="112"/>
    </row>
    <row r="22" spans="1:7" x14ac:dyDescent="0.25">
      <c r="A22" s="129"/>
      <c r="B22" s="116" t="s">
        <v>98</v>
      </c>
      <c r="C22" s="116"/>
      <c r="D22" s="110"/>
      <c r="E22" s="110"/>
      <c r="F22" s="110"/>
      <c r="G22" s="112"/>
    </row>
    <row r="23" spans="1:7" x14ac:dyDescent="0.25">
      <c r="A23" s="129"/>
      <c r="B23" s="116" t="s">
        <v>99</v>
      </c>
      <c r="C23" s="116"/>
      <c r="D23" s="110"/>
      <c r="E23" s="110"/>
      <c r="F23" s="110"/>
      <c r="G23" s="112"/>
    </row>
    <row r="24" spans="1:7" x14ac:dyDescent="0.25">
      <c r="A24" s="129"/>
      <c r="B24" s="116" t="s">
        <v>100</v>
      </c>
      <c r="C24" s="116"/>
      <c r="D24" s="110"/>
      <c r="E24" s="110"/>
      <c r="F24" s="110"/>
      <c r="G24" s="112"/>
    </row>
    <row r="25" spans="1:7" ht="75" x14ac:dyDescent="0.25">
      <c r="A25" s="129"/>
      <c r="B25" s="116" t="s">
        <v>101</v>
      </c>
      <c r="C25" s="128" t="s">
        <v>105</v>
      </c>
      <c r="D25" s="110"/>
      <c r="E25" s="110"/>
      <c r="F25" s="110"/>
      <c r="G25" s="112"/>
    </row>
    <row r="26" spans="1:7" ht="45" x14ac:dyDescent="0.25">
      <c r="A26" s="129"/>
      <c r="B26" s="128" t="s">
        <v>102</v>
      </c>
      <c r="C26" s="116"/>
      <c r="D26" s="110"/>
      <c r="E26" s="110"/>
      <c r="F26" s="110"/>
      <c r="G26" s="112"/>
    </row>
    <row r="27" spans="1:7" ht="30" x14ac:dyDescent="0.25">
      <c r="A27" s="130"/>
      <c r="B27" s="118" t="s">
        <v>103</v>
      </c>
      <c r="C27" s="119"/>
      <c r="D27" s="131"/>
      <c r="E27" s="131"/>
      <c r="F27" s="131"/>
      <c r="G27" s="121"/>
    </row>
  </sheetData>
  <mergeCells count="1">
    <mergeCell ref="C2:G2"/>
  </mergeCells>
  <printOptions horizontalCentered="1"/>
  <pageMargins left="0.25" right="0.25" top="1.5" bottom="0.5" header="0.3" footer="0.3"/>
  <pageSetup scale="75" orientation="landscape" r:id="rId1"/>
  <headerFooter>
    <oddHeader>&amp;C&amp;"-,Bold"&amp;14City of Tampa
Budget Office
City Attorney and Human Resources 
Rate History</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G14"/>
  <sheetViews>
    <sheetView workbookViewId="0">
      <selection activeCell="A4" sqref="A4:G15"/>
    </sheetView>
  </sheetViews>
  <sheetFormatPr defaultRowHeight="15" x14ac:dyDescent="0.25"/>
  <cols>
    <col min="1" max="1" width="46" bestFit="1" customWidth="1"/>
    <col min="2" max="2" width="22.5703125" customWidth="1"/>
    <col min="3" max="4" width="19.42578125" customWidth="1"/>
    <col min="5" max="5" width="14.5703125" customWidth="1"/>
    <col min="6" max="6" width="17.85546875" customWidth="1"/>
    <col min="7" max="7" width="18.85546875" customWidth="1"/>
  </cols>
  <sheetData>
    <row r="1" spans="1:7" x14ac:dyDescent="0.25">
      <c r="B1" s="6"/>
    </row>
    <row r="2" spans="1:7" x14ac:dyDescent="0.25">
      <c r="B2" s="6"/>
      <c r="C2" s="921" t="s">
        <v>3</v>
      </c>
      <c r="D2" s="921"/>
      <c r="E2" s="921"/>
      <c r="F2" s="921"/>
      <c r="G2" s="921"/>
    </row>
    <row r="3" spans="1:7" ht="45" customHeight="1" x14ac:dyDescent="0.25">
      <c r="A3" s="3" t="s">
        <v>0</v>
      </c>
      <c r="B3" s="9" t="s">
        <v>6</v>
      </c>
      <c r="C3" s="4" t="s">
        <v>4</v>
      </c>
      <c r="D3" s="4" t="s">
        <v>1</v>
      </c>
      <c r="E3" s="4" t="s">
        <v>2</v>
      </c>
      <c r="F3" s="4" t="s">
        <v>7</v>
      </c>
      <c r="G3" s="4" t="s">
        <v>5</v>
      </c>
    </row>
    <row r="4" spans="1:7" x14ac:dyDescent="0.25">
      <c r="A4" s="12" t="s">
        <v>1320</v>
      </c>
      <c r="B4" s="26">
        <v>3000</v>
      </c>
      <c r="C4" s="12"/>
      <c r="D4" s="99"/>
      <c r="E4" s="19"/>
      <c r="F4" s="24"/>
      <c r="G4" s="20"/>
    </row>
    <row r="5" spans="1:7" x14ac:dyDescent="0.25">
      <c r="A5" s="55" t="s">
        <v>1213</v>
      </c>
      <c r="B5" s="62"/>
      <c r="C5" s="55"/>
      <c r="D5" s="100"/>
      <c r="E5" s="59"/>
      <c r="F5" s="63"/>
      <c r="G5" s="55"/>
    </row>
    <row r="6" spans="1:7" x14ac:dyDescent="0.25">
      <c r="A6" s="20" t="s">
        <v>1278</v>
      </c>
      <c r="B6" s="26">
        <v>20000</v>
      </c>
      <c r="C6" s="25"/>
      <c r="D6" s="98"/>
      <c r="E6" s="19"/>
      <c r="F6" s="24"/>
      <c r="G6" s="20"/>
    </row>
    <row r="7" spans="1:7" x14ac:dyDescent="0.25">
      <c r="A7" s="12" t="s">
        <v>1215</v>
      </c>
      <c r="B7" s="26">
        <v>0</v>
      </c>
      <c r="C7" s="25"/>
      <c r="D7" s="98"/>
      <c r="E7" s="19"/>
      <c r="F7" s="24"/>
      <c r="G7" s="12"/>
    </row>
    <row r="8" spans="1:7" x14ac:dyDescent="0.25">
      <c r="A8" s="12" t="s">
        <v>1214</v>
      </c>
      <c r="B8" s="26" t="s">
        <v>1277</v>
      </c>
      <c r="C8" s="25"/>
      <c r="D8" s="98"/>
      <c r="E8" s="19"/>
      <c r="F8" s="25"/>
      <c r="G8" s="12"/>
    </row>
    <row r="9" spans="1:7" x14ac:dyDescent="0.25">
      <c r="A9" s="12" t="s">
        <v>1216</v>
      </c>
      <c r="B9" s="26" t="s">
        <v>1279</v>
      </c>
      <c r="C9" s="25"/>
      <c r="D9" s="98"/>
      <c r="E9" s="19"/>
      <c r="F9" s="25"/>
      <c r="G9" s="12"/>
    </row>
    <row r="10" spans="1:7" x14ac:dyDescent="0.25">
      <c r="A10" s="12" t="s">
        <v>1217</v>
      </c>
      <c r="B10" s="26" t="s">
        <v>1280</v>
      </c>
      <c r="C10" s="25"/>
      <c r="D10" s="98"/>
      <c r="E10" s="19"/>
      <c r="F10" s="25"/>
      <c r="G10" s="12"/>
    </row>
    <row r="11" spans="1:7" x14ac:dyDescent="0.25">
      <c r="A11" s="12" t="s">
        <v>1218</v>
      </c>
      <c r="B11" s="26" t="s">
        <v>1281</v>
      </c>
      <c r="C11" s="25"/>
      <c r="D11" s="98"/>
      <c r="E11" s="19"/>
      <c r="F11" s="25"/>
      <c r="G11" s="12"/>
    </row>
    <row r="12" spans="1:7" x14ac:dyDescent="0.25">
      <c r="A12" s="12" t="s">
        <v>1219</v>
      </c>
      <c r="B12" s="26" t="s">
        <v>1282</v>
      </c>
      <c r="C12" s="25"/>
      <c r="D12" s="98"/>
      <c r="E12" s="19"/>
      <c r="F12" s="25"/>
      <c r="G12" s="12"/>
    </row>
    <row r="13" spans="1:7" x14ac:dyDescent="0.25">
      <c r="A13" s="55" t="s">
        <v>1220</v>
      </c>
      <c r="B13" s="62"/>
      <c r="C13" s="63"/>
      <c r="D13" s="100"/>
      <c r="E13" s="59"/>
      <c r="F13" s="63"/>
      <c r="G13" s="55"/>
    </row>
    <row r="14" spans="1:7" ht="45" x14ac:dyDescent="0.25">
      <c r="A14" s="12" t="s">
        <v>1221</v>
      </c>
      <c r="B14" s="96" t="s">
        <v>1222</v>
      </c>
      <c r="C14" s="25"/>
      <c r="D14" s="98"/>
      <c r="E14" s="19"/>
      <c r="F14" s="25"/>
      <c r="G14" s="12"/>
    </row>
  </sheetData>
  <mergeCells count="1">
    <mergeCell ref="C2:G2"/>
  </mergeCells>
  <pageMargins left="0.7" right="0.7" top="1.5" bottom="0.75" header="0.3" footer="0.3"/>
  <pageSetup scale="77" fitToHeight="0" orientation="landscape" r:id="rId1"/>
  <headerFooter>
    <oddHeader>&amp;C&amp;"-,Bold"&amp;14City of Tampa
Budget Office
Revenue &amp; Finance
Rate History</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00B0F0"/>
    <pageSetUpPr fitToPage="1"/>
  </sheetPr>
  <dimension ref="A1:G11"/>
  <sheetViews>
    <sheetView view="pageLayout" zoomScaleNormal="100" zoomScaleSheetLayoutView="100" workbookViewId="0">
      <selection activeCell="A5" sqref="A5:G5"/>
    </sheetView>
  </sheetViews>
  <sheetFormatPr defaultColWidth="9.140625" defaultRowHeight="15" x14ac:dyDescent="0.25"/>
  <cols>
    <col min="1" max="1" width="27.5703125" customWidth="1"/>
    <col min="2" max="2" width="15.5703125" style="11" customWidth="1"/>
    <col min="3" max="7" width="17.7109375" style="66" customWidth="1"/>
    <col min="8" max="11" width="15.5703125" customWidth="1"/>
  </cols>
  <sheetData>
    <row r="1" spans="1:7" ht="15" customHeight="1" x14ac:dyDescent="0.25">
      <c r="A1" s="934" t="s">
        <v>1117</v>
      </c>
      <c r="B1" s="935"/>
      <c r="C1" s="935"/>
      <c r="D1" s="935"/>
      <c r="E1" s="935"/>
      <c r="F1" s="935"/>
      <c r="G1" s="936"/>
    </row>
    <row r="2" spans="1:7" x14ac:dyDescent="0.25">
      <c r="A2" s="516"/>
      <c r="B2" s="516"/>
      <c r="C2" s="517" t="s">
        <v>1049</v>
      </c>
      <c r="D2" s="517" t="s">
        <v>1676</v>
      </c>
      <c r="E2" s="517" t="s">
        <v>1677</v>
      </c>
      <c r="F2" s="517" t="s">
        <v>1678</v>
      </c>
      <c r="G2" s="517" t="s">
        <v>1679</v>
      </c>
    </row>
    <row r="3" spans="1:7" x14ac:dyDescent="0.25">
      <c r="A3" s="509" t="s">
        <v>1118</v>
      </c>
      <c r="B3" s="510"/>
      <c r="C3" s="518">
        <v>0.06</v>
      </c>
      <c r="D3" s="518">
        <v>0.06</v>
      </c>
      <c r="E3" s="518">
        <v>0.06</v>
      </c>
      <c r="F3" s="518">
        <v>0.06</v>
      </c>
      <c r="G3" s="519">
        <v>0.06</v>
      </c>
    </row>
    <row r="4" spans="1:7" x14ac:dyDescent="0.25">
      <c r="A4" s="509"/>
      <c r="B4" s="510"/>
      <c r="C4" s="520"/>
      <c r="D4" s="520"/>
      <c r="E4" s="520"/>
      <c r="F4" s="520"/>
      <c r="G4" s="520"/>
    </row>
    <row r="5" spans="1:7" ht="43.5" customHeight="1" x14ac:dyDescent="0.25">
      <c r="A5" s="932" t="s">
        <v>2435</v>
      </c>
      <c r="B5" s="933"/>
      <c r="C5" s="933"/>
      <c r="D5" s="933"/>
      <c r="E5" s="933"/>
      <c r="F5" s="933"/>
      <c r="G5" s="933"/>
    </row>
    <row r="6" spans="1:7" ht="57" customHeight="1" x14ac:dyDescent="0.25">
      <c r="A6" s="937" t="s">
        <v>1557</v>
      </c>
      <c r="B6" s="937"/>
      <c r="C6" s="937"/>
      <c r="D6" s="937"/>
      <c r="E6" s="937"/>
      <c r="F6" s="937"/>
      <c r="G6" s="937"/>
    </row>
    <row r="7" spans="1:7" ht="65.45" customHeight="1" x14ac:dyDescent="0.25">
      <c r="A7" s="937" t="s">
        <v>1558</v>
      </c>
      <c r="B7" s="937"/>
      <c r="C7" s="937"/>
      <c r="D7" s="937"/>
      <c r="E7" s="937"/>
      <c r="F7" s="937"/>
      <c r="G7" s="937"/>
    </row>
    <row r="8" spans="1:7" x14ac:dyDescent="0.25">
      <c r="A8" s="509"/>
      <c r="B8" s="510"/>
      <c r="C8" s="520"/>
      <c r="D8" s="520"/>
      <c r="E8" s="520"/>
      <c r="F8" s="520"/>
      <c r="G8" s="520"/>
    </row>
    <row r="9" spans="1:7" ht="30.75" customHeight="1" x14ac:dyDescent="0.25">
      <c r="A9" s="932" t="s">
        <v>2459</v>
      </c>
      <c r="B9" s="933"/>
      <c r="C9" s="933"/>
      <c r="D9" s="933"/>
      <c r="E9" s="933"/>
      <c r="F9" s="933"/>
      <c r="G9" s="933"/>
    </row>
    <row r="10" spans="1:7" x14ac:dyDescent="0.25">
      <c r="A10" s="509"/>
      <c r="B10" s="510"/>
      <c r="C10" s="520"/>
      <c r="D10" s="520"/>
      <c r="E10" s="520"/>
      <c r="F10" s="520"/>
      <c r="G10" s="520"/>
    </row>
    <row r="11" spans="1:7" ht="36.950000000000003" customHeight="1" x14ac:dyDescent="0.25">
      <c r="A11" s="932" t="s">
        <v>2436</v>
      </c>
      <c r="B11" s="933"/>
      <c r="C11" s="933"/>
      <c r="D11" s="933"/>
      <c r="E11" s="933"/>
      <c r="F11" s="933"/>
      <c r="G11" s="933"/>
    </row>
  </sheetData>
  <mergeCells count="6">
    <mergeCell ref="A11:G11"/>
    <mergeCell ref="A1:G1"/>
    <mergeCell ref="A5:G5"/>
    <mergeCell ref="A6:G6"/>
    <mergeCell ref="A7:G7"/>
    <mergeCell ref="A9:G9"/>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rgb="FF00B0F0"/>
    <pageSetUpPr fitToPage="1"/>
  </sheetPr>
  <dimension ref="A1:G8"/>
  <sheetViews>
    <sheetView view="pageLayout" zoomScaleNormal="100" workbookViewId="0">
      <selection activeCell="C13" sqref="C13"/>
    </sheetView>
  </sheetViews>
  <sheetFormatPr defaultColWidth="9.140625" defaultRowHeight="15" x14ac:dyDescent="0.25"/>
  <cols>
    <col min="1" max="1" width="27.42578125" customWidth="1"/>
    <col min="2" max="2" width="15.5703125" style="11" customWidth="1"/>
    <col min="3" max="7" width="17.5703125" style="66" customWidth="1"/>
    <col min="8" max="11" width="15.5703125" customWidth="1"/>
  </cols>
  <sheetData>
    <row r="1" spans="1:7" x14ac:dyDescent="0.25">
      <c r="A1" s="934" t="s">
        <v>1119</v>
      </c>
      <c r="B1" s="935"/>
      <c r="C1" s="935"/>
      <c r="D1" s="935"/>
      <c r="E1" s="935"/>
      <c r="F1" s="935"/>
      <c r="G1" s="936"/>
    </row>
    <row r="2" spans="1:7" x14ac:dyDescent="0.25">
      <c r="A2" s="67"/>
      <c r="B2" s="67"/>
      <c r="C2" s="65" t="s">
        <v>1049</v>
      </c>
      <c r="D2" s="65" t="s">
        <v>1676</v>
      </c>
      <c r="E2" s="65" t="s">
        <v>1677</v>
      </c>
      <c r="F2" s="65" t="s">
        <v>1678</v>
      </c>
      <c r="G2" s="65" t="s">
        <v>1679</v>
      </c>
    </row>
    <row r="3" spans="1:7" x14ac:dyDescent="0.25">
      <c r="A3" t="s">
        <v>1118</v>
      </c>
      <c r="C3" s="274">
        <v>0.01</v>
      </c>
      <c r="D3" s="274">
        <v>0.01</v>
      </c>
      <c r="E3" s="274">
        <v>0.01</v>
      </c>
      <c r="F3" s="274">
        <v>0.01</v>
      </c>
      <c r="G3" s="522">
        <v>0.01</v>
      </c>
    </row>
    <row r="5" spans="1:7" ht="76.5" customHeight="1" x14ac:dyDescent="0.25">
      <c r="A5" s="932" t="s">
        <v>1586</v>
      </c>
      <c r="B5" s="933"/>
      <c r="C5" s="933"/>
      <c r="D5" s="933"/>
      <c r="E5" s="933"/>
      <c r="F5" s="933"/>
      <c r="G5" s="933"/>
    </row>
    <row r="6" spans="1:7" ht="111.75" customHeight="1" x14ac:dyDescent="0.25">
      <c r="A6" s="937" t="s">
        <v>1555</v>
      </c>
      <c r="B6" s="937"/>
      <c r="C6" s="937"/>
      <c r="D6" s="937"/>
      <c r="E6" s="937"/>
      <c r="F6" s="937"/>
      <c r="G6" s="937"/>
    </row>
    <row r="7" spans="1:7" ht="17.25" customHeight="1" x14ac:dyDescent="0.25">
      <c r="A7" s="523"/>
      <c r="B7" s="510"/>
      <c r="C7" s="520"/>
      <c r="D7" s="520"/>
      <c r="E7" s="520"/>
      <c r="F7" s="520"/>
      <c r="G7" s="520"/>
    </row>
    <row r="8" spans="1:7" ht="31.5" customHeight="1" x14ac:dyDescent="0.25">
      <c r="A8" s="932" t="s">
        <v>1587</v>
      </c>
      <c r="B8" s="933"/>
      <c r="C8" s="933"/>
      <c r="D8" s="933"/>
      <c r="E8" s="933"/>
      <c r="F8" s="933"/>
      <c r="G8" s="933"/>
    </row>
  </sheetData>
  <mergeCells count="4">
    <mergeCell ref="A1:G1"/>
    <mergeCell ref="A5:G5"/>
    <mergeCell ref="A6:G6"/>
    <mergeCell ref="A8:G8"/>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rgb="FF00B0F0"/>
    <pageSetUpPr fitToPage="1"/>
  </sheetPr>
  <dimension ref="A1:G15"/>
  <sheetViews>
    <sheetView view="pageLayout" zoomScaleNormal="100" zoomScaleSheetLayoutView="100" workbookViewId="0">
      <selection activeCell="B8" sqref="B8"/>
    </sheetView>
  </sheetViews>
  <sheetFormatPr defaultColWidth="9.140625" defaultRowHeight="15" x14ac:dyDescent="0.25"/>
  <cols>
    <col min="1" max="1" width="27.42578125" customWidth="1"/>
    <col min="2" max="2" width="15.5703125" customWidth="1"/>
    <col min="3" max="7" width="17.5703125" customWidth="1"/>
  </cols>
  <sheetData>
    <row r="1" spans="1:7" x14ac:dyDescent="0.25">
      <c r="A1" s="934" t="s">
        <v>1559</v>
      </c>
      <c r="B1" s="935"/>
      <c r="C1" s="935"/>
      <c r="D1" s="935"/>
      <c r="E1" s="935"/>
      <c r="F1" s="935"/>
      <c r="G1" s="936"/>
    </row>
    <row r="2" spans="1:7" x14ac:dyDescent="0.25">
      <c r="A2" s="67"/>
      <c r="B2" s="65"/>
      <c r="C2" s="65" t="s">
        <v>1049</v>
      </c>
      <c r="D2" s="65" t="s">
        <v>1676</v>
      </c>
      <c r="E2" s="65" t="s">
        <v>1677</v>
      </c>
      <c r="F2" s="65" t="s">
        <v>1678</v>
      </c>
      <c r="G2" s="65" t="s">
        <v>1679</v>
      </c>
    </row>
    <row r="3" spans="1:7" x14ac:dyDescent="0.25">
      <c r="A3" t="s">
        <v>1121</v>
      </c>
      <c r="B3" s="95"/>
      <c r="C3" s="95">
        <v>6.2076000000000002</v>
      </c>
      <c r="D3" s="95">
        <v>6.2076000000000002</v>
      </c>
      <c r="E3" s="95">
        <v>6.2076000000000002</v>
      </c>
      <c r="F3" s="95">
        <v>6.2076000000000002</v>
      </c>
      <c r="G3" s="95">
        <v>6.2076000000000002</v>
      </c>
    </row>
    <row r="5" spans="1:7" x14ac:dyDescent="0.25">
      <c r="A5" s="939" t="s">
        <v>1128</v>
      </c>
      <c r="B5" s="939"/>
      <c r="C5" s="939"/>
      <c r="D5" s="939"/>
      <c r="E5" s="939"/>
      <c r="F5" s="939"/>
      <c r="G5" s="939"/>
    </row>
    <row r="7" spans="1:7" ht="30" customHeight="1" x14ac:dyDescent="0.25">
      <c r="A7" s="938" t="s">
        <v>1129</v>
      </c>
      <c r="B7" s="938"/>
      <c r="C7" s="938"/>
      <c r="D7" s="938"/>
      <c r="E7" s="938"/>
      <c r="F7" s="938"/>
      <c r="G7" s="938"/>
    </row>
    <row r="9" spans="1:7" ht="15" customHeight="1" x14ac:dyDescent="0.25">
      <c r="A9" s="938" t="s">
        <v>2438</v>
      </c>
      <c r="B9" s="938"/>
      <c r="C9" s="938"/>
      <c r="D9" s="938"/>
      <c r="E9" s="938"/>
      <c r="F9" s="938"/>
      <c r="G9" s="938"/>
    </row>
    <row r="10" spans="1:7" x14ac:dyDescent="0.25">
      <c r="A10" s="938"/>
      <c r="B10" s="938"/>
      <c r="C10" s="938"/>
      <c r="D10" s="938"/>
      <c r="E10" s="938"/>
      <c r="F10" s="938"/>
      <c r="G10" s="938"/>
    </row>
    <row r="11" spans="1:7" x14ac:dyDescent="0.25">
      <c r="A11" s="938"/>
      <c r="B11" s="938"/>
      <c r="C11" s="938"/>
      <c r="D11" s="938"/>
      <c r="E11" s="938"/>
      <c r="F11" s="938"/>
      <c r="G11" s="938"/>
    </row>
    <row r="12" spans="1:7" x14ac:dyDescent="0.25">
      <c r="A12" s="938"/>
      <c r="B12" s="938"/>
      <c r="C12" s="938"/>
      <c r="D12" s="938"/>
      <c r="E12" s="938"/>
      <c r="F12" s="938"/>
      <c r="G12" s="938"/>
    </row>
    <row r="13" spans="1:7" x14ac:dyDescent="0.25">
      <c r="A13" s="938"/>
      <c r="B13" s="938"/>
      <c r="C13" s="938"/>
      <c r="D13" s="938"/>
      <c r="E13" s="938"/>
      <c r="F13" s="938"/>
      <c r="G13" s="938"/>
    </row>
    <row r="14" spans="1:7" x14ac:dyDescent="0.25">
      <c r="A14" s="938"/>
      <c r="B14" s="938"/>
      <c r="C14" s="938"/>
      <c r="D14" s="938"/>
      <c r="E14" s="938"/>
      <c r="F14" s="938"/>
      <c r="G14" s="938"/>
    </row>
    <row r="15" spans="1:7" ht="33.75" customHeight="1" x14ac:dyDescent="0.25">
      <c r="A15" s="938"/>
      <c r="B15" s="938"/>
      <c r="C15" s="938"/>
      <c r="D15" s="938"/>
      <c r="E15" s="938"/>
      <c r="F15" s="938"/>
      <c r="G15" s="938"/>
    </row>
  </sheetData>
  <mergeCells count="4">
    <mergeCell ref="A1:G1"/>
    <mergeCell ref="A7:G7"/>
    <mergeCell ref="A9:G15"/>
    <mergeCell ref="A5:G5"/>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B0F0"/>
    <pageSetUpPr fitToPage="1"/>
  </sheetPr>
  <dimension ref="A1:G24"/>
  <sheetViews>
    <sheetView view="pageLayout" zoomScaleNormal="100" workbookViewId="0">
      <selection activeCell="A6" sqref="A6"/>
    </sheetView>
  </sheetViews>
  <sheetFormatPr defaultColWidth="9.140625" defaultRowHeight="15" x14ac:dyDescent="0.25"/>
  <cols>
    <col min="1" max="1" width="27.5703125" customWidth="1"/>
    <col min="2" max="2" width="15.5703125" style="11" customWidth="1"/>
    <col min="3" max="7" width="17.5703125" style="66" customWidth="1"/>
  </cols>
  <sheetData>
    <row r="1" spans="1:7" ht="15" customHeight="1" x14ac:dyDescent="0.25">
      <c r="A1" s="940" t="s">
        <v>1113</v>
      </c>
      <c r="B1" s="941"/>
      <c r="C1" s="941"/>
      <c r="D1" s="941"/>
      <c r="E1" s="941"/>
      <c r="F1" s="941"/>
      <c r="G1" s="942"/>
    </row>
    <row r="2" spans="1:7" x14ac:dyDescent="0.25">
      <c r="A2" s="67"/>
      <c r="B2" s="65"/>
      <c r="C2" s="65" t="s">
        <v>1049</v>
      </c>
      <c r="D2" s="65" t="s">
        <v>1676</v>
      </c>
      <c r="E2" s="65" t="s">
        <v>1677</v>
      </c>
      <c r="F2" s="65" t="s">
        <v>1678</v>
      </c>
      <c r="G2" s="65" t="s">
        <v>1679</v>
      </c>
    </row>
    <row r="3" spans="1:7" x14ac:dyDescent="0.25">
      <c r="A3" t="s">
        <v>1114</v>
      </c>
      <c r="B3" s="69"/>
      <c r="C3" s="69">
        <v>0.06</v>
      </c>
      <c r="D3" s="69">
        <v>0.06</v>
      </c>
      <c r="E3" s="69">
        <v>0.06</v>
      </c>
      <c r="F3" s="69">
        <v>0.06</v>
      </c>
      <c r="G3" s="69">
        <v>0.06</v>
      </c>
    </row>
    <row r="4" spans="1:7" x14ac:dyDescent="0.25">
      <c r="C4" s="69"/>
      <c r="D4" s="69"/>
      <c r="E4" s="69"/>
      <c r="F4" s="69"/>
      <c r="G4" s="69"/>
    </row>
    <row r="5" spans="1:7" ht="48.75" customHeight="1" x14ac:dyDescent="0.25">
      <c r="A5" s="932" t="s">
        <v>2529</v>
      </c>
      <c r="B5" s="933"/>
      <c r="C5" s="933"/>
      <c r="D5" s="933"/>
      <c r="E5" s="933"/>
      <c r="F5" s="933"/>
      <c r="G5" s="933"/>
    </row>
    <row r="6" spans="1:7" x14ac:dyDescent="0.25">
      <c r="A6" s="513"/>
      <c r="B6" s="514"/>
      <c r="C6" s="514"/>
      <c r="D6" s="514"/>
      <c r="E6" s="514"/>
      <c r="F6" s="514"/>
      <c r="G6" s="514"/>
    </row>
    <row r="7" spans="1:7" ht="30.75" customHeight="1" x14ac:dyDescent="0.25">
      <c r="A7" s="932" t="s">
        <v>2197</v>
      </c>
      <c r="B7" s="933"/>
      <c r="C7" s="933"/>
      <c r="D7" s="933"/>
      <c r="E7" s="933"/>
      <c r="F7" s="933"/>
      <c r="G7" s="933"/>
    </row>
    <row r="8" spans="1:7" x14ac:dyDescent="0.25">
      <c r="A8" s="509"/>
      <c r="B8" s="510"/>
      <c r="C8" s="520"/>
      <c r="D8" s="520"/>
      <c r="E8" s="520"/>
      <c r="F8" s="520"/>
      <c r="G8" s="520"/>
    </row>
    <row r="9" spans="1:7" ht="45" customHeight="1" x14ac:dyDescent="0.25">
      <c r="A9" s="932" t="s">
        <v>2475</v>
      </c>
      <c r="B9" s="933"/>
      <c r="C9" s="933"/>
      <c r="D9" s="933"/>
      <c r="E9" s="933"/>
      <c r="F9" s="933"/>
      <c r="G9" s="933"/>
    </row>
    <row r="11" spans="1:7" x14ac:dyDescent="0.25">
      <c r="A11" s="943" t="s">
        <v>2004</v>
      </c>
      <c r="B11" s="944"/>
      <c r="C11" s="944"/>
      <c r="D11" s="945"/>
    </row>
    <row r="13" spans="1:7" x14ac:dyDescent="0.25">
      <c r="B13" s="11" t="s">
        <v>1533</v>
      </c>
      <c r="D13" s="346" t="s">
        <v>1534</v>
      </c>
    </row>
    <row r="14" spans="1:7" x14ac:dyDescent="0.25">
      <c r="B14" s="218">
        <v>0.06</v>
      </c>
      <c r="D14" s="219">
        <v>0.1</v>
      </c>
    </row>
    <row r="15" spans="1:7" x14ac:dyDescent="0.25">
      <c r="A15" t="s">
        <v>1535</v>
      </c>
      <c r="B15" s="11" t="s">
        <v>1536</v>
      </c>
      <c r="D15" s="346" t="s">
        <v>1536</v>
      </c>
    </row>
    <row r="16" spans="1:7" x14ac:dyDescent="0.25">
      <c r="A16" t="s">
        <v>1537</v>
      </c>
      <c r="B16" s="11" t="s">
        <v>1536</v>
      </c>
      <c r="D16" s="346" t="s">
        <v>1536</v>
      </c>
    </row>
    <row r="17" spans="1:4" x14ac:dyDescent="0.25">
      <c r="A17" t="s">
        <v>1538</v>
      </c>
      <c r="B17" s="11" t="s">
        <v>1536</v>
      </c>
      <c r="D17" s="346" t="s">
        <v>1539</v>
      </c>
    </row>
    <row r="18" spans="1:4" x14ac:dyDescent="0.25">
      <c r="A18" t="s">
        <v>1540</v>
      </c>
      <c r="B18" s="11" t="s">
        <v>1541</v>
      </c>
      <c r="D18" s="346" t="s">
        <v>1541</v>
      </c>
    </row>
    <row r="19" spans="1:4" x14ac:dyDescent="0.25">
      <c r="D19" s="346"/>
    </row>
    <row r="20" spans="1:4" x14ac:dyDescent="0.25">
      <c r="A20" t="s">
        <v>1542</v>
      </c>
      <c r="B20" s="11" t="s">
        <v>1536</v>
      </c>
      <c r="D20" s="346" t="s">
        <v>1539</v>
      </c>
    </row>
    <row r="21" spans="1:4" x14ac:dyDescent="0.25">
      <c r="A21" t="s">
        <v>1543</v>
      </c>
      <c r="B21" s="11" t="s">
        <v>498</v>
      </c>
      <c r="D21" s="346" t="s">
        <v>1536</v>
      </c>
    </row>
    <row r="22" spans="1:4" x14ac:dyDescent="0.25">
      <c r="A22" t="s">
        <v>1544</v>
      </c>
      <c r="B22" s="11" t="s">
        <v>1541</v>
      </c>
      <c r="D22" s="346" t="s">
        <v>1541</v>
      </c>
    </row>
    <row r="23" spans="1:4" x14ac:dyDescent="0.25">
      <c r="D23" s="346"/>
    </row>
    <row r="24" spans="1:4" x14ac:dyDescent="0.25">
      <c r="A24" t="s">
        <v>1545</v>
      </c>
      <c r="B24" s="11" t="s">
        <v>1541</v>
      </c>
      <c r="D24" s="346" t="s">
        <v>1541</v>
      </c>
    </row>
  </sheetData>
  <mergeCells count="5">
    <mergeCell ref="A1:G1"/>
    <mergeCell ref="A11:D11"/>
    <mergeCell ref="A5:G5"/>
    <mergeCell ref="A9:G9"/>
    <mergeCell ref="A7:G7"/>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00B0F0"/>
    <pageSetUpPr fitToPage="1"/>
  </sheetPr>
  <dimension ref="A1:G11"/>
  <sheetViews>
    <sheetView view="pageLayout" zoomScaleNormal="100" workbookViewId="0">
      <selection activeCell="C16" sqref="C16"/>
    </sheetView>
  </sheetViews>
  <sheetFormatPr defaultRowHeight="15" x14ac:dyDescent="0.25"/>
  <cols>
    <col min="1" max="1" width="27.5703125" customWidth="1"/>
    <col min="2" max="2" width="15.5703125" customWidth="1"/>
    <col min="3" max="7" width="17.5703125" customWidth="1"/>
  </cols>
  <sheetData>
    <row r="1" spans="1:7" s="27" customFormat="1" ht="15" customHeight="1" x14ac:dyDescent="0.25">
      <c r="A1" s="940" t="s">
        <v>1130</v>
      </c>
      <c r="B1" s="941"/>
      <c r="C1" s="941"/>
      <c r="D1" s="941"/>
      <c r="E1" s="941"/>
      <c r="F1" s="941"/>
      <c r="G1" s="942"/>
    </row>
    <row r="2" spans="1:7" x14ac:dyDescent="0.25">
      <c r="A2" s="67"/>
      <c r="C2" s="65" t="s">
        <v>1049</v>
      </c>
      <c r="D2" s="65" t="s">
        <v>1676</v>
      </c>
      <c r="E2" s="65" t="s">
        <v>1677</v>
      </c>
      <c r="F2" s="503" t="s">
        <v>2483</v>
      </c>
      <c r="G2" s="65" t="s">
        <v>2437</v>
      </c>
    </row>
    <row r="3" spans="1:7" ht="15" customHeight="1" x14ac:dyDescent="0.25">
      <c r="A3" s="373" t="s">
        <v>1131</v>
      </c>
      <c r="B3" s="509"/>
      <c r="C3" s="510" t="s">
        <v>2226</v>
      </c>
      <c r="D3" s="510" t="s">
        <v>2233</v>
      </c>
      <c r="E3" s="510" t="s">
        <v>2460</v>
      </c>
      <c r="F3" s="510" t="s">
        <v>2461</v>
      </c>
      <c r="G3" s="510" t="s">
        <v>2440</v>
      </c>
    </row>
    <row r="4" spans="1:7" x14ac:dyDescent="0.25">
      <c r="A4" s="509"/>
      <c r="B4" s="509"/>
      <c r="C4" s="509"/>
      <c r="D4" s="509"/>
      <c r="E4" s="509"/>
      <c r="F4" s="509"/>
    </row>
    <row r="5" spans="1:7" ht="51.95" customHeight="1" x14ac:dyDescent="0.25">
      <c r="A5" s="946" t="s">
        <v>1556</v>
      </c>
      <c r="B5" s="946"/>
      <c r="C5" s="946"/>
      <c r="D5" s="946"/>
      <c r="E5" s="946"/>
      <c r="F5" s="946"/>
      <c r="G5" s="946"/>
    </row>
    <row r="6" spans="1:7" x14ac:dyDescent="0.25">
      <c r="A6" s="509"/>
      <c r="B6" s="509"/>
      <c r="C6" s="509"/>
      <c r="D6" s="509"/>
      <c r="E6" s="509"/>
      <c r="F6" s="509"/>
    </row>
    <row r="7" spans="1:7" ht="27" customHeight="1" x14ac:dyDescent="0.25">
      <c r="A7" s="946" t="s">
        <v>1132</v>
      </c>
      <c r="B7" s="946"/>
      <c r="C7" s="946"/>
      <c r="D7" s="946"/>
      <c r="E7" s="946"/>
      <c r="F7" s="946"/>
      <c r="G7" s="946"/>
    </row>
    <row r="8" spans="1:7" x14ac:dyDescent="0.25">
      <c r="A8" s="509"/>
      <c r="B8" s="509"/>
      <c r="C8" s="509"/>
      <c r="D8" s="509"/>
      <c r="E8" s="509"/>
      <c r="F8" s="509"/>
    </row>
    <row r="9" spans="1:7" ht="30.95" customHeight="1" x14ac:dyDescent="0.25">
      <c r="A9" s="946" t="s">
        <v>2439</v>
      </c>
      <c r="B9" s="946"/>
      <c r="C9" s="946"/>
      <c r="D9" s="946"/>
      <c r="E9" s="946"/>
      <c r="F9" s="946"/>
      <c r="G9" s="946"/>
    </row>
    <row r="10" spans="1:7" x14ac:dyDescent="0.25">
      <c r="A10" s="509"/>
      <c r="B10" s="509"/>
      <c r="C10" s="509"/>
      <c r="D10" s="509"/>
      <c r="E10" s="509"/>
      <c r="F10" s="509"/>
    </row>
    <row r="11" spans="1:7" ht="31.7" customHeight="1" x14ac:dyDescent="0.25">
      <c r="A11" s="946" t="s">
        <v>2434</v>
      </c>
      <c r="B11" s="946"/>
      <c r="C11" s="946"/>
      <c r="D11" s="946"/>
      <c r="E11" s="946"/>
      <c r="F11" s="946"/>
      <c r="G11" s="946"/>
    </row>
  </sheetData>
  <mergeCells count="5">
    <mergeCell ref="A1:G1"/>
    <mergeCell ref="A5:G5"/>
    <mergeCell ref="A7:G7"/>
    <mergeCell ref="A9:G9"/>
    <mergeCell ref="A11:G11"/>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rgb="FF00B0F0"/>
    <pageSetUpPr fitToPage="1"/>
  </sheetPr>
  <dimension ref="A1:G9"/>
  <sheetViews>
    <sheetView view="pageLayout" zoomScaleNormal="100" workbookViewId="0">
      <selection activeCell="E11" sqref="E11"/>
    </sheetView>
  </sheetViews>
  <sheetFormatPr defaultRowHeight="15" x14ac:dyDescent="0.25"/>
  <cols>
    <col min="1" max="1" width="27.5703125" customWidth="1"/>
    <col min="2" max="2" width="15.5703125" customWidth="1"/>
    <col min="3" max="7" width="17.5703125" customWidth="1"/>
  </cols>
  <sheetData>
    <row r="1" spans="1:7" x14ac:dyDescent="0.25">
      <c r="A1" s="943" t="s">
        <v>1123</v>
      </c>
      <c r="B1" s="944"/>
      <c r="C1" s="944"/>
      <c r="D1" s="944"/>
      <c r="E1" s="944"/>
      <c r="F1" s="944"/>
      <c r="G1" s="945"/>
    </row>
    <row r="2" spans="1:7" x14ac:dyDescent="0.25">
      <c r="A2" s="67"/>
      <c r="C2" s="65" t="s">
        <v>1049</v>
      </c>
      <c r="D2" s="65" t="s">
        <v>1676</v>
      </c>
      <c r="E2" s="65" t="s">
        <v>1677</v>
      </c>
      <c r="F2" s="65" t="s">
        <v>1678</v>
      </c>
      <c r="G2" s="65" t="s">
        <v>1679</v>
      </c>
    </row>
    <row r="3" spans="1:7" s="27" customFormat="1" ht="30" x14ac:dyDescent="0.25">
      <c r="A3" s="404" t="s">
        <v>1124</v>
      </c>
      <c r="B3" s="373"/>
      <c r="C3" s="629" t="s">
        <v>1193</v>
      </c>
      <c r="D3" s="629" t="s">
        <v>1193</v>
      </c>
      <c r="E3" s="629" t="s">
        <v>1193</v>
      </c>
      <c r="F3" s="629" t="s">
        <v>1193</v>
      </c>
      <c r="G3" s="629" t="s">
        <v>1193</v>
      </c>
    </row>
    <row r="5" spans="1:7" s="27" customFormat="1" ht="28.5" customHeight="1" x14ac:dyDescent="0.25">
      <c r="A5" s="946" t="s">
        <v>1190</v>
      </c>
      <c r="B5" s="946"/>
      <c r="C5" s="946"/>
      <c r="D5" s="946"/>
      <c r="E5" s="946"/>
      <c r="F5" s="946"/>
      <c r="G5" s="946"/>
    </row>
    <row r="6" spans="1:7" x14ac:dyDescent="0.25">
      <c r="A6" s="521"/>
      <c r="B6" s="521"/>
      <c r="C6" s="521"/>
      <c r="D6" s="521"/>
      <c r="E6" s="521"/>
      <c r="F6" s="521"/>
      <c r="G6" s="521"/>
    </row>
    <row r="7" spans="1:7" x14ac:dyDescent="0.25">
      <c r="A7" s="947" t="s">
        <v>1125</v>
      </c>
      <c r="B7" s="947"/>
      <c r="C7" s="947"/>
      <c r="D7" s="947"/>
      <c r="E7" s="947"/>
      <c r="F7" s="947"/>
      <c r="G7" s="947"/>
    </row>
    <row r="8" spans="1:7" x14ac:dyDescent="0.25">
      <c r="A8" s="521"/>
      <c r="B8" s="521"/>
      <c r="C8" s="521"/>
      <c r="D8" s="521"/>
      <c r="E8" s="521"/>
      <c r="F8" s="521"/>
      <c r="G8" s="521"/>
    </row>
    <row r="9" spans="1:7" ht="14.45" customHeight="1" x14ac:dyDescent="0.25">
      <c r="A9" s="946" t="s">
        <v>2441</v>
      </c>
      <c r="B9" s="946"/>
      <c r="C9" s="946"/>
      <c r="D9" s="946"/>
      <c r="E9" s="946"/>
      <c r="F9" s="946"/>
      <c r="G9" s="946"/>
    </row>
  </sheetData>
  <mergeCells count="4">
    <mergeCell ref="A1:G1"/>
    <mergeCell ref="A5:G5"/>
    <mergeCell ref="A7:G7"/>
    <mergeCell ref="A9:G9"/>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00B0F0"/>
    <pageSetUpPr fitToPage="1"/>
  </sheetPr>
  <dimension ref="A1:G16"/>
  <sheetViews>
    <sheetView view="pageLayout" zoomScaleNormal="100" workbookViewId="0">
      <selection activeCell="A7" sqref="A7:G7"/>
    </sheetView>
  </sheetViews>
  <sheetFormatPr defaultRowHeight="15" x14ac:dyDescent="0.25"/>
  <cols>
    <col min="1" max="1" width="27.5703125" customWidth="1"/>
    <col min="2" max="2" width="15.5703125" customWidth="1"/>
    <col min="3" max="7" width="17.5703125" customWidth="1"/>
  </cols>
  <sheetData>
    <row r="1" spans="1:7" x14ac:dyDescent="0.25">
      <c r="A1" s="943" t="s">
        <v>2010</v>
      </c>
      <c r="B1" s="944"/>
      <c r="C1" s="944"/>
      <c r="D1" s="944"/>
      <c r="E1" s="944"/>
      <c r="F1" s="944"/>
      <c r="G1" s="945"/>
    </row>
    <row r="2" spans="1:7" x14ac:dyDescent="0.25">
      <c r="A2" s="67"/>
      <c r="B2" s="65"/>
      <c r="C2" s="65" t="s">
        <v>1049</v>
      </c>
      <c r="D2" s="65" t="s">
        <v>1676</v>
      </c>
      <c r="E2" s="65" t="s">
        <v>1677</v>
      </c>
      <c r="F2" s="65" t="s">
        <v>2483</v>
      </c>
      <c r="G2" s="503" t="s">
        <v>2437</v>
      </c>
    </row>
    <row r="3" spans="1:7" x14ac:dyDescent="0.25">
      <c r="A3" t="s">
        <v>1127</v>
      </c>
      <c r="B3" s="69"/>
      <c r="C3" s="370" t="s">
        <v>2227</v>
      </c>
      <c r="D3" s="370" t="s">
        <v>2241</v>
      </c>
      <c r="E3" s="370" t="s">
        <v>2443</v>
      </c>
      <c r="F3" s="370" t="s">
        <v>2444</v>
      </c>
      <c r="G3" s="370" t="s">
        <v>2444</v>
      </c>
    </row>
    <row r="5" spans="1:7" ht="48" customHeight="1" x14ac:dyDescent="0.25">
      <c r="A5" s="949" t="s">
        <v>2200</v>
      </c>
      <c r="B5" s="949"/>
      <c r="C5" s="949"/>
      <c r="D5" s="949"/>
      <c r="E5" s="949"/>
      <c r="F5" s="949"/>
      <c r="G5" s="949"/>
    </row>
    <row r="7" spans="1:7" ht="45" customHeight="1" x14ac:dyDescent="0.25">
      <c r="A7" s="949" t="s">
        <v>2442</v>
      </c>
      <c r="B7" s="949"/>
      <c r="C7" s="949"/>
      <c r="D7" s="949"/>
      <c r="E7" s="949"/>
      <c r="F7" s="949"/>
      <c r="G7" s="949"/>
    </row>
    <row r="9" spans="1:7" ht="44.25" customHeight="1" x14ac:dyDescent="0.25">
      <c r="A9" s="948" t="s">
        <v>2476</v>
      </c>
      <c r="B9" s="949"/>
      <c r="C9" s="949"/>
      <c r="D9" s="949"/>
      <c r="E9" s="949"/>
      <c r="F9" s="949"/>
      <c r="G9" s="949"/>
    </row>
    <row r="16" spans="1:7" x14ac:dyDescent="0.25">
      <c r="D16" s="361"/>
      <c r="E16" s="360"/>
    </row>
  </sheetData>
  <mergeCells count="4">
    <mergeCell ref="A9:G9"/>
    <mergeCell ref="A1:G1"/>
    <mergeCell ref="A5:G5"/>
    <mergeCell ref="A7:G7"/>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rgb="FF00B0F0"/>
    <pageSetUpPr fitToPage="1"/>
  </sheetPr>
  <dimension ref="A1:G9"/>
  <sheetViews>
    <sheetView view="pageLayout" zoomScaleNormal="100" workbookViewId="0">
      <selection activeCell="E11" sqref="E11"/>
    </sheetView>
  </sheetViews>
  <sheetFormatPr defaultColWidth="9.140625" defaultRowHeight="15" x14ac:dyDescent="0.25"/>
  <cols>
    <col min="1" max="1" width="27.42578125" style="27" customWidth="1"/>
    <col min="2" max="2" width="15.5703125" style="27" customWidth="1"/>
    <col min="3" max="7" width="17.5703125" style="27" customWidth="1"/>
    <col min="8" max="16384" width="9.140625" style="27"/>
  </cols>
  <sheetData>
    <row r="1" spans="1:7" x14ac:dyDescent="0.25">
      <c r="A1" s="950" t="s">
        <v>2015</v>
      </c>
      <c r="B1" s="951"/>
      <c r="C1" s="951"/>
      <c r="D1" s="951"/>
      <c r="E1" s="951"/>
      <c r="F1" s="951"/>
      <c r="G1" s="952"/>
    </row>
    <row r="2" spans="1:7" x14ac:dyDescent="0.25">
      <c r="A2" s="225"/>
      <c r="B2" s="225"/>
      <c r="C2" s="65" t="s">
        <v>1049</v>
      </c>
      <c r="D2" s="65" t="s">
        <v>1676</v>
      </c>
      <c r="E2" s="65" t="s">
        <v>1677</v>
      </c>
      <c r="F2" s="65" t="s">
        <v>2483</v>
      </c>
      <c r="G2" s="65" t="s">
        <v>2437</v>
      </c>
    </row>
    <row r="3" spans="1:7" x14ac:dyDescent="0.25">
      <c r="A3" s="27" t="s">
        <v>1122</v>
      </c>
      <c r="B3" s="223"/>
      <c r="C3" s="371" t="s">
        <v>2228</v>
      </c>
      <c r="D3" s="371" t="s">
        <v>2242</v>
      </c>
      <c r="E3" s="259" t="s">
        <v>2445</v>
      </c>
      <c r="F3" s="371" t="s">
        <v>2462</v>
      </c>
      <c r="G3" s="371" t="s">
        <v>2446</v>
      </c>
    </row>
    <row r="5" spans="1:7" x14ac:dyDescent="0.25">
      <c r="A5" s="949" t="s">
        <v>2196</v>
      </c>
      <c r="B5" s="949"/>
      <c r="C5" s="949"/>
      <c r="D5" s="949"/>
      <c r="E5" s="949"/>
      <c r="F5" s="949"/>
      <c r="G5" s="949"/>
    </row>
    <row r="7" spans="1:7" ht="15" customHeight="1" x14ac:dyDescent="0.25">
      <c r="A7" s="949" t="s">
        <v>1126</v>
      </c>
      <c r="B7" s="949"/>
      <c r="C7" s="949"/>
      <c r="D7" s="949"/>
      <c r="E7" s="949"/>
      <c r="F7" s="949"/>
      <c r="G7" s="949"/>
    </row>
    <row r="9" spans="1:7" ht="44.25" customHeight="1" x14ac:dyDescent="0.25">
      <c r="A9" s="949" t="s">
        <v>2477</v>
      </c>
      <c r="B9" s="949"/>
      <c r="C9" s="949"/>
      <c r="D9" s="949"/>
      <c r="E9" s="949"/>
      <c r="F9" s="949"/>
      <c r="G9" s="949"/>
    </row>
  </sheetData>
  <mergeCells count="4">
    <mergeCell ref="A9:G9"/>
    <mergeCell ref="A1:G1"/>
    <mergeCell ref="A5:G5"/>
    <mergeCell ref="A7:G7"/>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tabColor rgb="FF00B0F0"/>
    <pageSetUpPr fitToPage="1"/>
  </sheetPr>
  <dimension ref="A1:J11"/>
  <sheetViews>
    <sheetView view="pageLayout" zoomScaleNormal="100" workbookViewId="0">
      <selection activeCell="F20" sqref="F20"/>
    </sheetView>
  </sheetViews>
  <sheetFormatPr defaultRowHeight="15" x14ac:dyDescent="0.25"/>
  <cols>
    <col min="1" max="1" width="27.42578125" customWidth="1"/>
    <col min="2" max="2" width="15.5703125" customWidth="1"/>
    <col min="3" max="7" width="17.5703125" customWidth="1"/>
    <col min="8" max="8" width="17.85546875" bestFit="1" customWidth="1"/>
    <col min="9" max="9" width="15.42578125" bestFit="1" customWidth="1"/>
    <col min="10" max="10" width="13.42578125" bestFit="1" customWidth="1"/>
  </cols>
  <sheetData>
    <row r="1" spans="1:10" x14ac:dyDescent="0.25">
      <c r="A1" s="943" t="s">
        <v>1341</v>
      </c>
      <c r="B1" s="944"/>
      <c r="C1" s="944"/>
      <c r="D1" s="944"/>
      <c r="E1" s="944"/>
      <c r="F1" s="944"/>
      <c r="G1" s="945"/>
    </row>
    <row r="2" spans="1:10" x14ac:dyDescent="0.25">
      <c r="A2" s="67"/>
      <c r="B2" s="67"/>
      <c r="C2" s="503" t="s">
        <v>1049</v>
      </c>
      <c r="D2" s="503" t="s">
        <v>1676</v>
      </c>
      <c r="E2" s="503" t="s">
        <v>1677</v>
      </c>
      <c r="F2" s="65" t="s">
        <v>2483</v>
      </c>
      <c r="G2" s="503" t="s">
        <v>2437</v>
      </c>
    </row>
    <row r="3" spans="1:10" x14ac:dyDescent="0.25">
      <c r="A3" t="s">
        <v>1342</v>
      </c>
      <c r="C3" s="370" t="s">
        <v>2223</v>
      </c>
      <c r="D3" s="370" t="s">
        <v>2478</v>
      </c>
      <c r="E3" s="370" t="s">
        <v>2255</v>
      </c>
      <c r="F3" s="370" t="s">
        <v>2479</v>
      </c>
      <c r="G3" s="370" t="s">
        <v>2480</v>
      </c>
    </row>
    <row r="5" spans="1:10" x14ac:dyDescent="0.25">
      <c r="A5" s="939" t="s">
        <v>1343</v>
      </c>
      <c r="B5" s="939"/>
      <c r="C5" s="939"/>
      <c r="D5" s="939"/>
      <c r="E5" s="939"/>
      <c r="F5" s="939"/>
      <c r="G5" s="939"/>
    </row>
    <row r="7" spans="1:10" ht="27" customHeight="1" x14ac:dyDescent="0.25">
      <c r="A7" s="949" t="s">
        <v>1344</v>
      </c>
      <c r="B7" s="949"/>
      <c r="C7" s="949"/>
      <c r="D7" s="949"/>
      <c r="E7" s="949"/>
      <c r="F7" s="949"/>
      <c r="G7" s="949"/>
    </row>
    <row r="8" spans="1:10" x14ac:dyDescent="0.25">
      <c r="A8" s="949"/>
      <c r="B8" s="949"/>
      <c r="C8" s="949"/>
      <c r="D8" s="949"/>
      <c r="E8" s="949"/>
      <c r="F8" s="949"/>
      <c r="G8" s="949"/>
    </row>
    <row r="9" spans="1:10" ht="46.5" customHeight="1" x14ac:dyDescent="0.25">
      <c r="A9" s="946" t="s">
        <v>2481</v>
      </c>
      <c r="B9" s="946"/>
      <c r="C9" s="946"/>
      <c r="D9" s="946"/>
      <c r="E9" s="946"/>
      <c r="F9" s="946"/>
      <c r="G9" s="946"/>
    </row>
    <row r="10" spans="1:10" x14ac:dyDescent="0.25">
      <c r="C10" s="65"/>
      <c r="D10" s="65"/>
      <c r="E10" s="65"/>
      <c r="F10" s="65"/>
      <c r="G10" s="65"/>
      <c r="H10" s="65"/>
      <c r="I10" s="65"/>
      <c r="J10" s="65"/>
    </row>
    <row r="11" spans="1:10" x14ac:dyDescent="0.25">
      <c r="C11" s="69"/>
      <c r="D11" s="69"/>
      <c r="E11" s="69"/>
      <c r="F11" s="69"/>
      <c r="G11" s="69"/>
    </row>
  </sheetData>
  <mergeCells count="5">
    <mergeCell ref="A1:G1"/>
    <mergeCell ref="A5:G5"/>
    <mergeCell ref="A7:G7"/>
    <mergeCell ref="A9:G9"/>
    <mergeCell ref="A8:G8"/>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2:H21"/>
  <sheetViews>
    <sheetView zoomScale="70" zoomScaleNormal="70" workbookViewId="0">
      <selection activeCell="D5" sqref="D5:D6"/>
    </sheetView>
  </sheetViews>
  <sheetFormatPr defaultRowHeight="15" x14ac:dyDescent="0.25"/>
  <cols>
    <col min="1" max="1" width="38.42578125" bestFit="1" customWidth="1"/>
    <col min="2" max="2" width="55" bestFit="1" customWidth="1"/>
    <col min="3" max="3" width="56" bestFit="1" customWidth="1"/>
    <col min="4" max="4" width="13.85546875" bestFit="1" customWidth="1"/>
    <col min="5" max="5" width="20" bestFit="1" customWidth="1"/>
    <col min="6" max="6" width="19.42578125" bestFit="1" customWidth="1"/>
    <col min="7" max="7" width="44" bestFit="1" customWidth="1"/>
  </cols>
  <sheetData>
    <row r="2" spans="1:8" x14ac:dyDescent="0.25">
      <c r="C2" s="921" t="s">
        <v>3</v>
      </c>
      <c r="D2" s="921"/>
      <c r="E2" s="921"/>
      <c r="F2" s="921"/>
      <c r="G2" s="921"/>
    </row>
    <row r="3" spans="1:8" ht="33" customHeight="1" x14ac:dyDescent="0.25">
      <c r="A3" s="3" t="s">
        <v>0</v>
      </c>
      <c r="B3" s="4" t="s">
        <v>22</v>
      </c>
      <c r="C3" s="4" t="s">
        <v>23</v>
      </c>
      <c r="D3" s="4" t="s">
        <v>1</v>
      </c>
      <c r="E3" s="4" t="s">
        <v>2</v>
      </c>
      <c r="F3" s="4" t="s">
        <v>7</v>
      </c>
      <c r="G3" s="4" t="s">
        <v>5</v>
      </c>
    </row>
    <row r="4" spans="1:8" ht="30" x14ac:dyDescent="0.25">
      <c r="A4" s="122" t="s">
        <v>82</v>
      </c>
      <c r="B4" s="123">
        <v>270</v>
      </c>
      <c r="C4" s="124" t="s">
        <v>83</v>
      </c>
      <c r="D4" s="125" t="s">
        <v>84</v>
      </c>
      <c r="E4" s="125"/>
      <c r="F4" s="125">
        <v>2007</v>
      </c>
      <c r="G4" s="107"/>
      <c r="H4" s="13"/>
    </row>
    <row r="5" spans="1:8" ht="30" x14ac:dyDescent="0.25">
      <c r="A5" s="126" t="s">
        <v>85</v>
      </c>
      <c r="B5" s="127">
        <v>50</v>
      </c>
      <c r="C5" s="116" t="s">
        <v>86</v>
      </c>
      <c r="D5" s="110" t="s">
        <v>87</v>
      </c>
      <c r="E5" s="110"/>
      <c r="F5" s="110">
        <v>1996</v>
      </c>
      <c r="G5" s="112"/>
      <c r="H5" s="13"/>
    </row>
    <row r="6" spans="1:8" ht="30" x14ac:dyDescent="0.25">
      <c r="A6" s="126" t="s">
        <v>88</v>
      </c>
      <c r="B6" s="127">
        <v>50</v>
      </c>
      <c r="C6" s="116" t="s">
        <v>86</v>
      </c>
      <c r="D6" s="110" t="s">
        <v>87</v>
      </c>
      <c r="E6" s="110"/>
      <c r="F6" s="110">
        <v>1996</v>
      </c>
      <c r="G6" s="112"/>
      <c r="H6" s="13"/>
    </row>
    <row r="7" spans="1:8" ht="63.95" customHeight="1" x14ac:dyDescent="0.25">
      <c r="A7" s="126" t="s">
        <v>89</v>
      </c>
      <c r="B7" s="127">
        <v>270</v>
      </c>
      <c r="C7" s="116" t="s">
        <v>90</v>
      </c>
      <c r="D7" s="110" t="s">
        <v>84</v>
      </c>
      <c r="E7" s="110"/>
      <c r="F7" s="110">
        <v>2007</v>
      </c>
      <c r="G7" s="112"/>
      <c r="H7" s="13"/>
    </row>
    <row r="8" spans="1:8" ht="110.25" customHeight="1" x14ac:dyDescent="0.25">
      <c r="A8" s="126" t="s">
        <v>91</v>
      </c>
      <c r="B8" s="128" t="s">
        <v>104</v>
      </c>
      <c r="C8" s="116"/>
      <c r="D8" s="110" t="s">
        <v>92</v>
      </c>
      <c r="E8" s="110"/>
      <c r="F8" s="110">
        <v>2010</v>
      </c>
      <c r="G8" s="112"/>
      <c r="H8" s="13"/>
    </row>
    <row r="9" spans="1:8" ht="110.25" customHeight="1" x14ac:dyDescent="0.25">
      <c r="A9" s="126" t="s">
        <v>1041</v>
      </c>
      <c r="B9" s="127">
        <v>30</v>
      </c>
      <c r="C9" s="116"/>
      <c r="D9" s="110" t="s">
        <v>933</v>
      </c>
      <c r="E9" s="111">
        <v>41067</v>
      </c>
      <c r="F9" s="110">
        <v>2012</v>
      </c>
      <c r="G9" s="112"/>
      <c r="H9" s="13"/>
    </row>
    <row r="10" spans="1:8" ht="110.25" customHeight="1" x14ac:dyDescent="0.25">
      <c r="A10" s="126" t="s">
        <v>1042</v>
      </c>
      <c r="B10" s="127">
        <v>15</v>
      </c>
      <c r="C10" s="116"/>
      <c r="D10" s="110" t="s">
        <v>933</v>
      </c>
      <c r="E10" s="111">
        <v>41067</v>
      </c>
      <c r="F10" s="110"/>
      <c r="G10" s="112"/>
      <c r="H10" s="13"/>
    </row>
    <row r="11" spans="1:8" ht="30" x14ac:dyDescent="0.25">
      <c r="A11" s="126" t="s">
        <v>1043</v>
      </c>
      <c r="B11" s="127">
        <v>15</v>
      </c>
      <c r="C11" s="116"/>
      <c r="D11" s="110" t="s">
        <v>933</v>
      </c>
      <c r="E11" s="111">
        <v>41067</v>
      </c>
      <c r="F11" s="110">
        <v>2012</v>
      </c>
      <c r="G11" s="112"/>
      <c r="H11" s="13"/>
    </row>
    <row r="12" spans="1:8" x14ac:dyDescent="0.25">
      <c r="A12" s="129" t="s">
        <v>93</v>
      </c>
      <c r="B12" s="116" t="s">
        <v>94</v>
      </c>
      <c r="C12" s="116"/>
      <c r="D12" s="110"/>
      <c r="E12" s="110"/>
      <c r="F12" s="110"/>
      <c r="G12" s="112"/>
      <c r="H12" s="13"/>
    </row>
    <row r="13" spans="1:8" x14ac:dyDescent="0.25">
      <c r="A13" s="129" t="s">
        <v>95</v>
      </c>
      <c r="B13" s="116"/>
      <c r="C13" s="116"/>
      <c r="D13" s="110"/>
      <c r="E13" s="110"/>
      <c r="F13" s="110"/>
      <c r="G13" s="112"/>
      <c r="H13" s="13"/>
    </row>
    <row r="14" spans="1:8" x14ac:dyDescent="0.25">
      <c r="A14" s="129" t="s">
        <v>93</v>
      </c>
      <c r="B14" s="116" t="s">
        <v>96</v>
      </c>
      <c r="C14" s="116"/>
      <c r="D14" s="110"/>
      <c r="E14" s="110"/>
      <c r="F14" s="110"/>
      <c r="G14" s="112"/>
      <c r="H14" s="13"/>
    </row>
    <row r="15" spans="1:8" x14ac:dyDescent="0.25">
      <c r="A15" s="129"/>
      <c r="B15" s="116" t="s">
        <v>97</v>
      </c>
      <c r="C15" s="116"/>
      <c r="D15" s="110"/>
      <c r="E15" s="110"/>
      <c r="F15" s="110"/>
      <c r="G15" s="112"/>
      <c r="H15" s="13"/>
    </row>
    <row r="16" spans="1:8" x14ac:dyDescent="0.25">
      <c r="A16" s="129"/>
      <c r="B16" s="116" t="s">
        <v>98</v>
      </c>
      <c r="C16" s="116"/>
      <c r="D16" s="110"/>
      <c r="E16" s="110"/>
      <c r="F16" s="110"/>
      <c r="G16" s="112"/>
      <c r="H16" s="13"/>
    </row>
    <row r="17" spans="1:8" x14ac:dyDescent="0.25">
      <c r="A17" s="129"/>
      <c r="B17" s="116" t="s">
        <v>99</v>
      </c>
      <c r="C17" s="116"/>
      <c r="D17" s="110"/>
      <c r="E17" s="110"/>
      <c r="F17" s="110"/>
      <c r="G17" s="112"/>
      <c r="H17" s="13"/>
    </row>
    <row r="18" spans="1:8" x14ac:dyDescent="0.25">
      <c r="A18" s="129"/>
      <c r="B18" s="116" t="s">
        <v>100</v>
      </c>
      <c r="C18" s="116"/>
      <c r="D18" s="110"/>
      <c r="E18" s="110"/>
      <c r="F18" s="110"/>
      <c r="G18" s="112"/>
      <c r="H18" s="13"/>
    </row>
    <row r="19" spans="1:8" ht="30" x14ac:dyDescent="0.25">
      <c r="A19" s="129"/>
      <c r="B19" s="116" t="s">
        <v>101</v>
      </c>
      <c r="C19" s="128" t="s">
        <v>105</v>
      </c>
      <c r="D19" s="110"/>
      <c r="E19" s="110"/>
      <c r="F19" s="110"/>
      <c r="G19" s="112"/>
      <c r="H19" s="13"/>
    </row>
    <row r="20" spans="1:8" ht="30" x14ac:dyDescent="0.25">
      <c r="A20" s="129"/>
      <c r="B20" s="128" t="s">
        <v>102</v>
      </c>
      <c r="C20" s="116"/>
      <c r="D20" s="110"/>
      <c r="E20" s="110"/>
      <c r="F20" s="110"/>
      <c r="G20" s="112"/>
      <c r="H20" s="13"/>
    </row>
    <row r="21" spans="1:8" x14ac:dyDescent="0.25">
      <c r="A21" s="130"/>
      <c r="B21" s="118" t="s">
        <v>103</v>
      </c>
      <c r="C21" s="119"/>
      <c r="D21" s="131"/>
      <c r="E21" s="131"/>
      <c r="F21" s="131"/>
      <c r="G21" s="121"/>
      <c r="H21" s="13"/>
    </row>
  </sheetData>
  <mergeCells count="1">
    <mergeCell ref="C2:G2"/>
  </mergeCells>
  <printOptions horizontalCentered="1"/>
  <pageMargins left="0.25" right="0.25" top="1.5" bottom="0.5" header="0.3" footer="0.3"/>
  <pageSetup scale="52" fitToHeight="0" orientation="landscape" r:id="rId1"/>
  <headerFooter>
    <oddHeader>&amp;C&amp;"-,Bold"&amp;14City of Tampa
Budget Office
City Clerk Department Rate History</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tabColor rgb="FF00B0F0"/>
    <pageSetUpPr fitToPage="1"/>
  </sheetPr>
  <dimension ref="A1:G10"/>
  <sheetViews>
    <sheetView view="pageLayout" zoomScaleNormal="100" zoomScaleSheetLayoutView="100" workbookViewId="0">
      <selection activeCell="B12" sqref="B12"/>
    </sheetView>
  </sheetViews>
  <sheetFormatPr defaultColWidth="9.140625" defaultRowHeight="15" x14ac:dyDescent="0.25"/>
  <cols>
    <col min="1" max="1" width="27.42578125" customWidth="1"/>
    <col min="2" max="2" width="15.5703125" style="11" customWidth="1"/>
    <col min="3" max="7" width="17.5703125" style="66" customWidth="1"/>
    <col min="8" max="11" width="15.5703125" customWidth="1"/>
  </cols>
  <sheetData>
    <row r="1" spans="1:7" ht="15" customHeight="1" x14ac:dyDescent="0.25">
      <c r="A1" s="950" t="s">
        <v>1115</v>
      </c>
      <c r="B1" s="951"/>
      <c r="C1" s="951"/>
      <c r="D1" s="951"/>
      <c r="E1" s="951"/>
      <c r="F1" s="951"/>
      <c r="G1" s="952"/>
    </row>
    <row r="2" spans="1:7" x14ac:dyDescent="0.25">
      <c r="A2" s="67"/>
      <c r="B2" s="67"/>
      <c r="C2" s="503" t="s">
        <v>1049</v>
      </c>
      <c r="D2" s="503" t="s">
        <v>1676</v>
      </c>
      <c r="E2" s="503" t="s">
        <v>1677</v>
      </c>
      <c r="F2" s="503" t="s">
        <v>1678</v>
      </c>
      <c r="G2" s="503" t="s">
        <v>1679</v>
      </c>
    </row>
    <row r="3" spans="1:7" x14ac:dyDescent="0.25">
      <c r="A3" t="s">
        <v>1116</v>
      </c>
      <c r="C3" s="370">
        <v>0.1</v>
      </c>
      <c r="D3" s="370">
        <v>0.1</v>
      </c>
      <c r="E3" s="370">
        <v>0.1</v>
      </c>
      <c r="F3" s="370">
        <v>0.1</v>
      </c>
      <c r="G3" s="370">
        <v>0.1</v>
      </c>
    </row>
    <row r="4" spans="1:7" x14ac:dyDescent="0.25">
      <c r="C4" s="506"/>
      <c r="D4" s="506"/>
      <c r="E4" s="506"/>
      <c r="F4" s="506"/>
      <c r="G4" s="506"/>
    </row>
    <row r="5" spans="1:7" s="27" customFormat="1" ht="195.6" customHeight="1" x14ac:dyDescent="0.25">
      <c r="A5" s="932" t="s">
        <v>2531</v>
      </c>
      <c r="B5" s="933"/>
      <c r="C5" s="933"/>
      <c r="D5" s="933"/>
      <c r="E5" s="933"/>
      <c r="F5" s="933"/>
      <c r="G5" s="933"/>
    </row>
    <row r="6" spans="1:7" x14ac:dyDescent="0.25">
      <c r="A6" s="509"/>
      <c r="B6" s="510"/>
      <c r="C6" s="511"/>
      <c r="D6" s="511"/>
      <c r="E6" s="511"/>
      <c r="F6" s="511"/>
      <c r="G6" s="511"/>
    </row>
    <row r="7" spans="1:7" ht="18.75" customHeight="1" x14ac:dyDescent="0.25">
      <c r="A7" s="932" t="s">
        <v>1588</v>
      </c>
      <c r="B7" s="933"/>
      <c r="C7" s="933"/>
      <c r="D7" s="933"/>
      <c r="E7" s="933"/>
      <c r="F7" s="933"/>
      <c r="G7" s="933"/>
    </row>
    <row r="8" spans="1:7" x14ac:dyDescent="0.25">
      <c r="A8" s="509"/>
      <c r="B8" s="510"/>
      <c r="C8" s="511"/>
      <c r="D8" s="511"/>
      <c r="E8" s="511"/>
      <c r="F8" s="511"/>
      <c r="G8" s="511"/>
    </row>
    <row r="9" spans="1:7" ht="44.25" customHeight="1" x14ac:dyDescent="0.25">
      <c r="A9" s="932" t="s">
        <v>2482</v>
      </c>
      <c r="B9" s="932"/>
      <c r="C9" s="932"/>
      <c r="D9" s="932"/>
      <c r="E9" s="932"/>
      <c r="F9" s="932"/>
      <c r="G9" s="932"/>
    </row>
    <row r="10" spans="1:7" x14ac:dyDescent="0.25">
      <c r="A10" s="932"/>
      <c r="B10" s="932"/>
      <c r="C10" s="932"/>
      <c r="D10" s="932"/>
      <c r="E10" s="932"/>
      <c r="F10" s="932"/>
      <c r="G10" s="932"/>
    </row>
  </sheetData>
  <mergeCells count="4">
    <mergeCell ref="A9:G10"/>
    <mergeCell ref="A1:G1"/>
    <mergeCell ref="A5:G5"/>
    <mergeCell ref="A7:G7"/>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3">
    <tabColor rgb="FF00B0F0"/>
    <pageSetUpPr fitToPage="1"/>
  </sheetPr>
  <dimension ref="A1:G25"/>
  <sheetViews>
    <sheetView view="pageLayout" zoomScaleNormal="100" workbookViewId="0">
      <selection activeCell="E15" sqref="E15"/>
    </sheetView>
  </sheetViews>
  <sheetFormatPr defaultColWidth="8.140625" defaultRowHeight="15" x14ac:dyDescent="0.25"/>
  <cols>
    <col min="1" max="1" width="27.42578125" customWidth="1"/>
    <col min="2" max="2" width="15.5703125" customWidth="1"/>
    <col min="3" max="7" width="17.5703125" customWidth="1"/>
  </cols>
  <sheetData>
    <row r="1" spans="1:7" x14ac:dyDescent="0.25">
      <c r="A1" s="943" t="s">
        <v>2011</v>
      </c>
      <c r="B1" s="944"/>
      <c r="C1" s="944"/>
      <c r="D1" s="944"/>
      <c r="E1" s="944"/>
      <c r="F1" s="944"/>
      <c r="G1" s="945"/>
    </row>
    <row r="2" spans="1:7" x14ac:dyDescent="0.25">
      <c r="A2" s="67"/>
      <c r="B2" s="67"/>
      <c r="C2" s="65" t="s">
        <v>1049</v>
      </c>
      <c r="D2" s="65" t="s">
        <v>1676</v>
      </c>
      <c r="E2" s="65" t="s">
        <v>1677</v>
      </c>
      <c r="F2" s="65" t="s">
        <v>2483</v>
      </c>
      <c r="G2" s="65" t="s">
        <v>2437</v>
      </c>
    </row>
    <row r="3" spans="1:7" x14ac:dyDescent="0.25">
      <c r="A3" t="s">
        <v>2003</v>
      </c>
      <c r="C3" s="370" t="s">
        <v>2229</v>
      </c>
      <c r="D3" s="370" t="s">
        <v>2243</v>
      </c>
      <c r="E3" s="370" t="s">
        <v>2447</v>
      </c>
      <c r="F3" s="370" t="s">
        <v>2463</v>
      </c>
      <c r="G3" s="370" t="s">
        <v>2448</v>
      </c>
    </row>
    <row r="5" spans="1:7" s="27" customFormat="1" x14ac:dyDescent="0.25">
      <c r="A5" s="946" t="s">
        <v>2198</v>
      </c>
      <c r="B5" s="946"/>
      <c r="C5" s="946"/>
      <c r="D5" s="946"/>
      <c r="E5" s="946"/>
      <c r="F5" s="946"/>
      <c r="G5" s="946"/>
    </row>
    <row r="6" spans="1:7" x14ac:dyDescent="0.25">
      <c r="A6" s="509"/>
      <c r="B6" s="509"/>
      <c r="C6" s="509"/>
      <c r="D6" s="509"/>
      <c r="E6" s="509"/>
      <c r="F6" s="509"/>
      <c r="G6" s="509"/>
    </row>
    <row r="7" spans="1:7" x14ac:dyDescent="0.25">
      <c r="A7" s="947" t="s">
        <v>1259</v>
      </c>
      <c r="B7" s="947"/>
      <c r="C7" s="947"/>
      <c r="D7" s="947"/>
      <c r="E7" s="947"/>
      <c r="F7" s="947"/>
      <c r="G7" s="947"/>
    </row>
    <row r="8" spans="1:7" x14ac:dyDescent="0.25">
      <c r="A8" s="509"/>
      <c r="B8" s="509"/>
      <c r="C8" s="509"/>
      <c r="D8" s="509"/>
      <c r="E8" s="509"/>
      <c r="F8" s="509"/>
      <c r="G8" s="509"/>
    </row>
    <row r="9" spans="1:7" ht="32.25" customHeight="1" x14ac:dyDescent="0.25">
      <c r="A9" s="932" t="s">
        <v>2449</v>
      </c>
      <c r="B9" s="933"/>
      <c r="C9" s="933"/>
      <c r="D9" s="933"/>
      <c r="E9" s="933"/>
      <c r="F9" s="933"/>
      <c r="G9" s="933"/>
    </row>
    <row r="12" spans="1:7" x14ac:dyDescent="0.25">
      <c r="A12" s="943" t="s">
        <v>2004</v>
      </c>
      <c r="B12" s="944"/>
      <c r="C12" s="944"/>
      <c r="D12" s="945"/>
      <c r="E12" s="67"/>
    </row>
    <row r="13" spans="1:7" x14ac:dyDescent="0.25">
      <c r="B13" s="11"/>
      <c r="C13" s="506"/>
      <c r="D13" s="506"/>
      <c r="E13" s="347"/>
    </row>
    <row r="14" spans="1:7" x14ac:dyDescent="0.25">
      <c r="B14" s="11" t="s">
        <v>1533</v>
      </c>
      <c r="C14" s="506"/>
      <c r="D14" s="507" t="s">
        <v>1534</v>
      </c>
    </row>
    <row r="15" spans="1:7" x14ac:dyDescent="0.25">
      <c r="B15" s="218">
        <v>0.06</v>
      </c>
      <c r="C15" s="506"/>
      <c r="D15" s="508">
        <v>0.1</v>
      </c>
    </row>
    <row r="16" spans="1:7" x14ac:dyDescent="0.25">
      <c r="A16" t="s">
        <v>2005</v>
      </c>
      <c r="B16" s="11" t="s">
        <v>1536</v>
      </c>
      <c r="C16" s="506"/>
      <c r="D16" s="507" t="s">
        <v>1536</v>
      </c>
    </row>
    <row r="17" spans="1:6" x14ac:dyDescent="0.25">
      <c r="A17" t="s">
        <v>1537</v>
      </c>
      <c r="B17" s="11" t="s">
        <v>1536</v>
      </c>
      <c r="C17" s="506"/>
      <c r="D17" s="507" t="s">
        <v>1536</v>
      </c>
    </row>
    <row r="18" spans="1:6" x14ac:dyDescent="0.25">
      <c r="A18" t="s">
        <v>2006</v>
      </c>
      <c r="B18" s="11" t="s">
        <v>1536</v>
      </c>
      <c r="C18" s="506"/>
      <c r="D18" s="507" t="s">
        <v>1539</v>
      </c>
    </row>
    <row r="19" spans="1:6" x14ac:dyDescent="0.25">
      <c r="A19" t="s">
        <v>1540</v>
      </c>
      <c r="B19" s="11" t="s">
        <v>1541</v>
      </c>
      <c r="C19" s="506"/>
      <c r="D19" s="507" t="s">
        <v>1541</v>
      </c>
      <c r="F19" s="504"/>
    </row>
    <row r="20" spans="1:6" x14ac:dyDescent="0.25">
      <c r="B20" s="11"/>
      <c r="C20" s="506"/>
      <c r="D20" s="507"/>
      <c r="F20" s="505"/>
    </row>
    <row r="21" spans="1:6" x14ac:dyDescent="0.25">
      <c r="A21" t="s">
        <v>1542</v>
      </c>
      <c r="B21" s="11" t="s">
        <v>1536</v>
      </c>
      <c r="C21" s="506"/>
      <c r="D21" s="507" t="s">
        <v>1539</v>
      </c>
    </row>
    <row r="22" spans="1:6" x14ac:dyDescent="0.25">
      <c r="A22" t="s">
        <v>1543</v>
      </c>
      <c r="B22" s="11" t="s">
        <v>498</v>
      </c>
      <c r="C22" s="506"/>
      <c r="D22" s="507" t="s">
        <v>1536</v>
      </c>
    </row>
    <row r="23" spans="1:6" x14ac:dyDescent="0.25">
      <c r="A23" t="s">
        <v>1544</v>
      </c>
      <c r="B23" s="11" t="s">
        <v>1541</v>
      </c>
      <c r="C23" s="506"/>
      <c r="D23" s="507" t="s">
        <v>1541</v>
      </c>
    </row>
    <row r="24" spans="1:6" x14ac:dyDescent="0.25">
      <c r="B24" s="11"/>
      <c r="C24" s="506"/>
      <c r="D24" s="507"/>
    </row>
    <row r="25" spans="1:6" x14ac:dyDescent="0.25">
      <c r="A25" t="s">
        <v>1545</v>
      </c>
      <c r="B25" s="11" t="s">
        <v>1541</v>
      </c>
      <c r="C25" s="506"/>
      <c r="D25" s="507" t="s">
        <v>1541</v>
      </c>
    </row>
  </sheetData>
  <mergeCells count="5">
    <mergeCell ref="A1:G1"/>
    <mergeCell ref="A5:G5"/>
    <mergeCell ref="A7:G7"/>
    <mergeCell ref="A9:G9"/>
    <mergeCell ref="A12:D12"/>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tabColor rgb="FF00B0F0"/>
    <pageSetUpPr fitToPage="1"/>
  </sheetPr>
  <dimension ref="A1:G9"/>
  <sheetViews>
    <sheetView view="pageLayout" zoomScaleNormal="100" workbookViewId="0">
      <selection activeCell="F20" sqref="F20"/>
    </sheetView>
  </sheetViews>
  <sheetFormatPr defaultRowHeight="15" x14ac:dyDescent="0.25"/>
  <cols>
    <col min="1" max="1" width="27.5703125" customWidth="1"/>
    <col min="2" max="2" width="15.5703125" customWidth="1"/>
    <col min="3" max="7" width="17.7109375" customWidth="1"/>
  </cols>
  <sheetData>
    <row r="1" spans="1:7" x14ac:dyDescent="0.25">
      <c r="A1" s="943" t="s">
        <v>2012</v>
      </c>
      <c r="B1" s="944"/>
      <c r="C1" s="944"/>
      <c r="D1" s="944"/>
      <c r="E1" s="944"/>
      <c r="F1" s="944"/>
      <c r="G1" s="945"/>
    </row>
    <row r="2" spans="1:7" x14ac:dyDescent="0.25">
      <c r="A2" s="67"/>
      <c r="B2" s="67"/>
      <c r="C2" s="65" t="s">
        <v>1049</v>
      </c>
      <c r="D2" s="65" t="s">
        <v>1676</v>
      </c>
      <c r="E2" s="65" t="s">
        <v>1677</v>
      </c>
      <c r="F2" s="65" t="s">
        <v>2483</v>
      </c>
      <c r="G2" s="65" t="s">
        <v>2437</v>
      </c>
    </row>
    <row r="3" spans="1:7" x14ac:dyDescent="0.25">
      <c r="A3" t="s">
        <v>1283</v>
      </c>
      <c r="C3" s="370" t="s">
        <v>2230</v>
      </c>
      <c r="D3" s="370" t="s">
        <v>2244</v>
      </c>
      <c r="E3" s="69" t="s">
        <v>2450</v>
      </c>
      <c r="F3" s="69" t="s">
        <v>2464</v>
      </c>
      <c r="G3" s="69" t="s">
        <v>2451</v>
      </c>
    </row>
    <row r="5" spans="1:7" s="27" customFormat="1" x14ac:dyDescent="0.25">
      <c r="A5" s="946" t="s">
        <v>2199</v>
      </c>
      <c r="B5" s="946"/>
      <c r="C5" s="946"/>
      <c r="D5" s="946"/>
      <c r="E5" s="946"/>
      <c r="F5" s="946"/>
      <c r="G5" s="946"/>
    </row>
    <row r="6" spans="1:7" x14ac:dyDescent="0.25">
      <c r="A6" s="509"/>
      <c r="B6" s="509"/>
      <c r="C6" s="509"/>
      <c r="D6" s="509"/>
      <c r="E6" s="509"/>
      <c r="F6" s="509"/>
      <c r="G6" s="509"/>
    </row>
    <row r="7" spans="1:7" x14ac:dyDescent="0.25">
      <c r="A7" s="947" t="s">
        <v>1259</v>
      </c>
      <c r="B7" s="947"/>
      <c r="C7" s="947"/>
      <c r="D7" s="947"/>
      <c r="E7" s="947"/>
      <c r="F7" s="947"/>
      <c r="G7" s="947"/>
    </row>
    <row r="8" spans="1:7" x14ac:dyDescent="0.25">
      <c r="A8" s="509"/>
      <c r="B8" s="509"/>
      <c r="C8" s="509"/>
      <c r="D8" s="509"/>
      <c r="E8" s="509"/>
      <c r="F8" s="509"/>
      <c r="G8" s="509"/>
    </row>
    <row r="9" spans="1:7" ht="48" customHeight="1" x14ac:dyDescent="0.25">
      <c r="A9" s="946" t="s">
        <v>2452</v>
      </c>
      <c r="B9" s="946"/>
      <c r="C9" s="946"/>
      <c r="D9" s="946"/>
      <c r="E9" s="946"/>
      <c r="F9" s="946"/>
      <c r="G9" s="946"/>
    </row>
  </sheetData>
  <mergeCells count="4">
    <mergeCell ref="A1:G1"/>
    <mergeCell ref="A5:G5"/>
    <mergeCell ref="A7:G7"/>
    <mergeCell ref="A9:G9"/>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tabColor rgb="FF00B0F0"/>
    <pageSetUpPr fitToPage="1"/>
  </sheetPr>
  <dimension ref="A1:G10"/>
  <sheetViews>
    <sheetView view="pageLayout" zoomScaleNormal="100" workbookViewId="0">
      <selection activeCell="E14" sqref="E14"/>
    </sheetView>
  </sheetViews>
  <sheetFormatPr defaultRowHeight="15" x14ac:dyDescent="0.25"/>
  <cols>
    <col min="1" max="1" width="27.42578125" customWidth="1"/>
    <col min="2" max="2" width="15.5703125" customWidth="1"/>
    <col min="3" max="7" width="17.7109375" customWidth="1"/>
  </cols>
  <sheetData>
    <row r="1" spans="1:7" ht="15" customHeight="1" x14ac:dyDescent="0.25">
      <c r="A1" s="943" t="s">
        <v>2013</v>
      </c>
      <c r="B1" s="944"/>
      <c r="C1" s="944"/>
      <c r="D1" s="944"/>
      <c r="E1" s="944"/>
      <c r="F1" s="944"/>
      <c r="G1" s="945"/>
    </row>
    <row r="2" spans="1:7" x14ac:dyDescent="0.25">
      <c r="A2" s="67"/>
      <c r="B2" s="67"/>
      <c r="C2" s="65" t="s">
        <v>1049</v>
      </c>
      <c r="D2" s="65" t="s">
        <v>1676</v>
      </c>
      <c r="E2" s="65" t="s">
        <v>1677</v>
      </c>
      <c r="F2" s="65" t="s">
        <v>2483</v>
      </c>
      <c r="G2" s="65" t="s">
        <v>2437</v>
      </c>
    </row>
    <row r="3" spans="1:7" x14ac:dyDescent="0.25">
      <c r="A3" s="373" t="s">
        <v>1135</v>
      </c>
      <c r="B3" s="373"/>
      <c r="C3" s="524" t="s">
        <v>2209</v>
      </c>
      <c r="D3" s="524" t="s">
        <v>2245</v>
      </c>
      <c r="E3" s="525" t="s">
        <v>2245</v>
      </c>
      <c r="F3" s="525" t="s">
        <v>2484</v>
      </c>
      <c r="G3" s="525" t="s">
        <v>2453</v>
      </c>
    </row>
    <row r="4" spans="1:7" x14ac:dyDescent="0.25">
      <c r="A4" s="509"/>
      <c r="B4" s="509"/>
      <c r="C4" s="509"/>
      <c r="D4" s="509"/>
      <c r="E4" s="509"/>
      <c r="F4" s="509"/>
      <c r="G4" s="509"/>
    </row>
    <row r="5" spans="1:7" ht="44.25" customHeight="1" x14ac:dyDescent="0.25">
      <c r="A5" s="946" t="s">
        <v>2455</v>
      </c>
      <c r="B5" s="946"/>
      <c r="C5" s="946"/>
      <c r="D5" s="946"/>
      <c r="E5" s="946"/>
      <c r="F5" s="946"/>
      <c r="G5" s="946"/>
    </row>
    <row r="6" spans="1:7" x14ac:dyDescent="0.25">
      <c r="A6" s="509"/>
      <c r="B6" s="509"/>
      <c r="C6" s="509"/>
      <c r="D6" s="509"/>
      <c r="E6" s="509"/>
      <c r="F6" s="509"/>
      <c r="G6" s="509"/>
    </row>
    <row r="7" spans="1:7" x14ac:dyDescent="0.25">
      <c r="A7" s="947" t="s">
        <v>1136</v>
      </c>
      <c r="B7" s="947"/>
      <c r="C7" s="947"/>
      <c r="D7" s="947"/>
      <c r="E7" s="947"/>
      <c r="F7" s="947"/>
      <c r="G7" s="947"/>
    </row>
    <row r="8" spans="1:7" x14ac:dyDescent="0.25">
      <c r="A8" s="509"/>
      <c r="B8" s="509"/>
      <c r="C8" s="509"/>
      <c r="D8" s="509"/>
      <c r="E8" s="509"/>
      <c r="F8" s="509"/>
      <c r="G8" s="509"/>
    </row>
    <row r="9" spans="1:7" ht="29.25" customHeight="1" x14ac:dyDescent="0.25">
      <c r="A9" s="946" t="s">
        <v>2454</v>
      </c>
      <c r="B9" s="946"/>
      <c r="C9" s="946"/>
      <c r="D9" s="946"/>
      <c r="E9" s="946"/>
      <c r="F9" s="946"/>
      <c r="G9" s="946"/>
    </row>
    <row r="10" spans="1:7" x14ac:dyDescent="0.25">
      <c r="A10" s="373"/>
      <c r="B10" s="373"/>
      <c r="C10" s="373"/>
      <c r="D10" s="373"/>
      <c r="E10" s="373"/>
      <c r="F10" s="373"/>
      <c r="G10" s="373"/>
    </row>
  </sheetData>
  <mergeCells count="4">
    <mergeCell ref="A5:G5"/>
    <mergeCell ref="A7:G7"/>
    <mergeCell ref="A1:G1"/>
    <mergeCell ref="A9:G9"/>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tabColor rgb="FF00B0F0"/>
    <pageSetUpPr fitToPage="1"/>
  </sheetPr>
  <dimension ref="A1:G9"/>
  <sheetViews>
    <sheetView view="pageLayout" zoomScaleNormal="100" workbookViewId="0">
      <selection activeCell="C21" sqref="C21"/>
    </sheetView>
  </sheetViews>
  <sheetFormatPr defaultRowHeight="15" x14ac:dyDescent="0.25"/>
  <cols>
    <col min="1" max="1" width="27.5703125" customWidth="1"/>
    <col min="2" max="2" width="15.5703125" customWidth="1"/>
    <col min="3" max="7" width="17.7109375" customWidth="1"/>
  </cols>
  <sheetData>
    <row r="1" spans="1:7" x14ac:dyDescent="0.25">
      <c r="A1" s="943" t="s">
        <v>2014</v>
      </c>
      <c r="B1" s="944"/>
      <c r="C1" s="944"/>
      <c r="D1" s="944"/>
      <c r="E1" s="944"/>
      <c r="F1" s="944"/>
      <c r="G1" s="945"/>
    </row>
    <row r="2" spans="1:7" x14ac:dyDescent="0.25">
      <c r="A2" s="67"/>
      <c r="B2" s="67"/>
      <c r="C2" s="65" t="s">
        <v>1049</v>
      </c>
      <c r="D2" s="65" t="s">
        <v>1676</v>
      </c>
      <c r="E2" s="65" t="s">
        <v>1677</v>
      </c>
      <c r="F2" s="65" t="s">
        <v>2483</v>
      </c>
      <c r="G2" s="65" t="s">
        <v>2437</v>
      </c>
    </row>
    <row r="3" spans="1:7" x14ac:dyDescent="0.25">
      <c r="A3" t="s">
        <v>1191</v>
      </c>
      <c r="B3" s="11"/>
      <c r="C3" s="372" t="s">
        <v>2222</v>
      </c>
      <c r="D3" s="372" t="s">
        <v>2246</v>
      </c>
      <c r="E3" s="102" t="s">
        <v>2457</v>
      </c>
      <c r="F3" s="102" t="s">
        <v>2485</v>
      </c>
      <c r="G3" s="102" t="s">
        <v>2458</v>
      </c>
    </row>
    <row r="4" spans="1:7" x14ac:dyDescent="0.25">
      <c r="B4" s="11"/>
      <c r="C4" s="66"/>
      <c r="D4" s="66"/>
      <c r="E4" s="66"/>
      <c r="F4" s="66"/>
      <c r="G4" s="66"/>
    </row>
    <row r="5" spans="1:7" ht="62.25" customHeight="1" x14ac:dyDescent="0.25">
      <c r="A5" s="946" t="s">
        <v>2456</v>
      </c>
      <c r="B5" s="946"/>
      <c r="C5" s="946"/>
      <c r="D5" s="946"/>
      <c r="E5" s="946"/>
      <c r="F5" s="946"/>
      <c r="G5" s="946"/>
    </row>
    <row r="6" spans="1:7" x14ac:dyDescent="0.25">
      <c r="A6" s="509"/>
      <c r="B6" s="509"/>
      <c r="C6" s="509"/>
      <c r="D6" s="509"/>
      <c r="E6" s="509"/>
      <c r="F6" s="509"/>
      <c r="G6" s="509"/>
    </row>
    <row r="7" spans="1:7" x14ac:dyDescent="0.25">
      <c r="A7" s="947" t="s">
        <v>1192</v>
      </c>
      <c r="B7" s="947"/>
      <c r="C7" s="947"/>
      <c r="D7" s="947"/>
      <c r="E7" s="947"/>
      <c r="F7" s="947"/>
      <c r="G7" s="947"/>
    </row>
    <row r="8" spans="1:7" x14ac:dyDescent="0.25">
      <c r="A8" s="509"/>
      <c r="B8" s="509"/>
      <c r="C8" s="509"/>
      <c r="D8" s="509"/>
      <c r="E8" s="509"/>
      <c r="F8" s="509"/>
      <c r="G8" s="509"/>
    </row>
    <row r="9" spans="1:7" ht="51" customHeight="1" x14ac:dyDescent="0.25">
      <c r="A9" s="946" t="s">
        <v>2486</v>
      </c>
      <c r="B9" s="946"/>
      <c r="C9" s="946"/>
      <c r="D9" s="946"/>
      <c r="E9" s="946"/>
      <c r="F9" s="946"/>
      <c r="G9" s="946"/>
    </row>
  </sheetData>
  <mergeCells count="4">
    <mergeCell ref="A1:G1"/>
    <mergeCell ref="A5:G5"/>
    <mergeCell ref="A7:G7"/>
    <mergeCell ref="A9:G9"/>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tabColor rgb="FF00B0F0"/>
    <pageSetUpPr fitToPage="1"/>
  </sheetPr>
  <dimension ref="A1:BY846"/>
  <sheetViews>
    <sheetView view="pageBreakPreview" topLeftCell="A205" zoomScale="70" zoomScaleNormal="100" zoomScaleSheetLayoutView="70" workbookViewId="0">
      <selection activeCell="A219" sqref="A219:G219"/>
    </sheetView>
  </sheetViews>
  <sheetFormatPr defaultColWidth="8.5703125" defaultRowHeight="18.75" x14ac:dyDescent="0.3"/>
  <cols>
    <col min="1" max="1" width="46.42578125" style="221" customWidth="1"/>
    <col min="2" max="2" width="40.28515625" style="269" customWidth="1"/>
    <col min="3" max="3" width="28.28515625" style="269" customWidth="1"/>
    <col min="4" max="4" width="23.140625" style="221" customWidth="1"/>
    <col min="5" max="5" width="25.42578125" style="270" customWidth="1"/>
    <col min="6" max="6" width="27" style="270" customWidth="1"/>
    <col min="7" max="7" width="44.5703125" style="270" customWidth="1"/>
    <col min="8" max="8" width="8.5703125" style="1"/>
    <col min="9" max="9" width="19.28515625" style="1" customWidth="1"/>
    <col min="10" max="16384" width="8.5703125" style="1"/>
  </cols>
  <sheetData>
    <row r="1" spans="1:7" ht="56.25" x14ac:dyDescent="0.2">
      <c r="A1" s="769" t="s">
        <v>0</v>
      </c>
      <c r="B1" s="769" t="s">
        <v>6</v>
      </c>
      <c r="C1" s="769" t="s">
        <v>4</v>
      </c>
      <c r="D1" s="769" t="s">
        <v>1</v>
      </c>
      <c r="E1" s="762" t="s">
        <v>2</v>
      </c>
      <c r="F1" s="762" t="s">
        <v>1547</v>
      </c>
      <c r="G1" s="762" t="s">
        <v>2491</v>
      </c>
    </row>
    <row r="2" spans="1:7" ht="21" x14ac:dyDescent="0.2">
      <c r="A2" s="797" t="s">
        <v>117</v>
      </c>
      <c r="B2" s="798"/>
      <c r="C2" s="798"/>
      <c r="D2" s="798"/>
      <c r="E2" s="798"/>
      <c r="F2" s="798"/>
      <c r="G2" s="799"/>
    </row>
    <row r="3" spans="1:7" ht="56.25" x14ac:dyDescent="0.2">
      <c r="A3" s="537" t="s">
        <v>106</v>
      </c>
      <c r="B3" s="538" t="s">
        <v>2210</v>
      </c>
      <c r="C3" s="539"/>
      <c r="D3" s="539"/>
      <c r="E3" s="540"/>
      <c r="F3" s="540"/>
      <c r="G3" s="541" t="s">
        <v>2211</v>
      </c>
    </row>
    <row r="4" spans="1:7" ht="37.5" x14ac:dyDescent="0.2">
      <c r="A4" s="546" t="s">
        <v>2239</v>
      </c>
      <c r="B4" s="630" t="s">
        <v>2490</v>
      </c>
      <c r="C4" s="547"/>
      <c r="D4" s="547"/>
      <c r="E4" s="548"/>
      <c r="F4" s="548"/>
      <c r="G4" s="549" t="s">
        <v>2211</v>
      </c>
    </row>
    <row r="5" spans="1:7" x14ac:dyDescent="0.3">
      <c r="A5" s="787"/>
      <c r="D5" s="269"/>
      <c r="E5" s="269"/>
      <c r="F5" s="269"/>
      <c r="G5" s="788"/>
    </row>
    <row r="6" spans="1:7" ht="21" x14ac:dyDescent="0.2">
      <c r="A6" s="892" t="s">
        <v>1238</v>
      </c>
      <c r="B6" s="893"/>
      <c r="C6" s="893"/>
      <c r="D6" s="893"/>
      <c r="E6" s="893"/>
      <c r="F6" s="893"/>
      <c r="G6" s="894"/>
    </row>
    <row r="7" spans="1:7" ht="40.5" customHeight="1" x14ac:dyDescent="0.2">
      <c r="A7" s="537" t="s">
        <v>82</v>
      </c>
      <c r="B7" s="538">
        <v>271</v>
      </c>
      <c r="C7" s="539" t="s">
        <v>83</v>
      </c>
      <c r="D7" s="539" t="s">
        <v>84</v>
      </c>
      <c r="E7" s="540">
        <v>39373</v>
      </c>
      <c r="F7" s="540">
        <v>39373</v>
      </c>
      <c r="G7" s="541" t="s">
        <v>1568</v>
      </c>
    </row>
    <row r="8" spans="1:7" ht="37.5" x14ac:dyDescent="0.2">
      <c r="A8" s="515" t="s">
        <v>85</v>
      </c>
      <c r="B8" s="542">
        <v>50</v>
      </c>
      <c r="C8" s="512" t="s">
        <v>86</v>
      </c>
      <c r="D8" s="512" t="s">
        <v>87</v>
      </c>
      <c r="E8" s="543"/>
      <c r="F8" s="543" t="s">
        <v>1572</v>
      </c>
      <c r="G8" s="544"/>
    </row>
    <row r="9" spans="1:7" ht="37.5" x14ac:dyDescent="0.2">
      <c r="A9" s="515" t="s">
        <v>88</v>
      </c>
      <c r="B9" s="542">
        <v>50</v>
      </c>
      <c r="C9" s="512" t="s">
        <v>86</v>
      </c>
      <c r="D9" s="512" t="s">
        <v>87</v>
      </c>
      <c r="E9" s="543"/>
      <c r="F9" s="543" t="s">
        <v>1572</v>
      </c>
      <c r="G9" s="544"/>
    </row>
    <row r="10" spans="1:7" ht="56.25" x14ac:dyDescent="0.2">
      <c r="A10" s="515" t="s">
        <v>89</v>
      </c>
      <c r="B10" s="542">
        <v>271</v>
      </c>
      <c r="C10" s="512" t="s">
        <v>90</v>
      </c>
      <c r="D10" s="512" t="s">
        <v>84</v>
      </c>
      <c r="E10" s="543">
        <v>39373</v>
      </c>
      <c r="F10" s="543">
        <v>39373</v>
      </c>
      <c r="G10" s="544" t="s">
        <v>1568</v>
      </c>
    </row>
    <row r="11" spans="1:7" ht="37.5" x14ac:dyDescent="0.2">
      <c r="A11" s="515" t="s">
        <v>91</v>
      </c>
      <c r="B11" s="542" t="s">
        <v>1901</v>
      </c>
      <c r="C11" s="512"/>
      <c r="D11" s="512" t="s">
        <v>92</v>
      </c>
      <c r="E11" s="543">
        <v>40500</v>
      </c>
      <c r="F11" s="543">
        <v>40500</v>
      </c>
      <c r="G11" s="544" t="s">
        <v>1568</v>
      </c>
    </row>
    <row r="12" spans="1:7" ht="37.5" x14ac:dyDescent="0.2">
      <c r="A12" s="763" t="s">
        <v>1043</v>
      </c>
      <c r="B12" s="764">
        <v>15</v>
      </c>
      <c r="C12" s="765"/>
      <c r="D12" s="765" t="s">
        <v>933</v>
      </c>
      <c r="E12" s="560">
        <v>41067</v>
      </c>
      <c r="F12" s="560">
        <v>41067</v>
      </c>
      <c r="G12" s="561" t="s">
        <v>1568</v>
      </c>
    </row>
    <row r="13" spans="1:7" x14ac:dyDescent="0.2">
      <c r="A13" s="781" t="s">
        <v>1589</v>
      </c>
      <c r="B13" s="782"/>
      <c r="C13" s="782"/>
      <c r="D13" s="782"/>
      <c r="E13" s="782"/>
      <c r="F13" s="782"/>
      <c r="G13" s="783"/>
    </row>
    <row r="14" spans="1:7" ht="16.5" customHeight="1" x14ac:dyDescent="0.2">
      <c r="A14" s="900" t="s">
        <v>1592</v>
      </c>
      <c r="B14" s="512" t="s">
        <v>96</v>
      </c>
      <c r="C14" s="512"/>
      <c r="D14" s="512"/>
      <c r="E14" s="543"/>
      <c r="F14" s="543"/>
      <c r="G14" s="544"/>
    </row>
    <row r="15" spans="1:7" x14ac:dyDescent="0.2">
      <c r="A15" s="885"/>
      <c r="B15" s="512" t="s">
        <v>97</v>
      </c>
      <c r="C15" s="512"/>
      <c r="D15" s="512"/>
      <c r="E15" s="543"/>
      <c r="F15" s="543"/>
      <c r="G15" s="544"/>
    </row>
    <row r="16" spans="1:7" ht="18" customHeight="1" x14ac:dyDescent="0.2">
      <c r="A16" s="885"/>
      <c r="B16" s="512" t="s">
        <v>1591</v>
      </c>
      <c r="C16" s="512"/>
      <c r="D16" s="512"/>
      <c r="E16" s="543"/>
      <c r="F16" s="543"/>
      <c r="G16" s="544"/>
    </row>
    <row r="17" spans="1:7" x14ac:dyDescent="0.2">
      <c r="A17" s="885"/>
      <c r="B17" s="512" t="s">
        <v>2487</v>
      </c>
      <c r="C17" s="512"/>
      <c r="D17" s="512"/>
      <c r="E17" s="543"/>
      <c r="F17" s="543"/>
      <c r="G17" s="544"/>
    </row>
    <row r="18" spans="1:7" x14ac:dyDescent="0.2">
      <c r="A18" s="885"/>
      <c r="B18" s="512" t="s">
        <v>100</v>
      </c>
      <c r="C18" s="512"/>
      <c r="D18" s="512"/>
      <c r="E18" s="543"/>
      <c r="F18" s="543"/>
      <c r="G18" s="544"/>
    </row>
    <row r="19" spans="1:7" ht="84.75" customHeight="1" x14ac:dyDescent="0.2">
      <c r="A19" s="885"/>
      <c r="B19" s="512" t="s">
        <v>2488</v>
      </c>
      <c r="C19" s="512" t="s">
        <v>1590</v>
      </c>
      <c r="D19" s="545"/>
      <c r="E19" s="543"/>
      <c r="F19" s="543"/>
      <c r="G19" s="544"/>
    </row>
    <row r="20" spans="1:7" ht="56.25" x14ac:dyDescent="0.2">
      <c r="A20" s="885"/>
      <c r="B20" s="512" t="s">
        <v>102</v>
      </c>
      <c r="C20" s="512"/>
      <c r="D20" s="512"/>
      <c r="E20" s="512"/>
      <c r="F20" s="512"/>
      <c r="G20" s="766"/>
    </row>
    <row r="21" spans="1:7" ht="37.5" x14ac:dyDescent="0.2">
      <c r="A21" s="901"/>
      <c r="B21" s="547" t="s">
        <v>103</v>
      </c>
      <c r="C21" s="547"/>
      <c r="D21" s="547"/>
      <c r="E21" s="547"/>
      <c r="F21" s="547"/>
      <c r="G21" s="767"/>
    </row>
    <row r="22" spans="1:7" ht="21" x14ac:dyDescent="0.2">
      <c r="A22" s="797" t="s">
        <v>1497</v>
      </c>
      <c r="B22" s="798"/>
      <c r="C22" s="798"/>
      <c r="D22" s="798"/>
      <c r="E22" s="798"/>
      <c r="F22" s="798"/>
      <c r="G22" s="799"/>
    </row>
    <row r="23" spans="1:7" ht="37.5" x14ac:dyDescent="0.2">
      <c r="A23" s="550" t="s">
        <v>828</v>
      </c>
      <c r="B23" s="551">
        <v>75</v>
      </c>
      <c r="C23" s="551"/>
      <c r="D23" s="552" t="s">
        <v>107</v>
      </c>
      <c r="E23" s="540">
        <v>40010</v>
      </c>
      <c r="F23" s="540"/>
      <c r="G23" s="541" t="s">
        <v>1571</v>
      </c>
    </row>
    <row r="24" spans="1:7" ht="37.5" x14ac:dyDescent="0.2">
      <c r="A24" s="553" t="s">
        <v>829</v>
      </c>
      <c r="B24" s="554">
        <v>150</v>
      </c>
      <c r="C24" s="554"/>
      <c r="D24" s="512" t="s">
        <v>107</v>
      </c>
      <c r="E24" s="543">
        <v>40010</v>
      </c>
      <c r="F24" s="543"/>
      <c r="G24" s="544" t="s">
        <v>1571</v>
      </c>
    </row>
    <row r="25" spans="1:7" ht="37.5" x14ac:dyDescent="0.2">
      <c r="A25" s="553" t="s">
        <v>827</v>
      </c>
      <c r="B25" s="554">
        <v>90</v>
      </c>
      <c r="C25" s="554"/>
      <c r="D25" s="555" t="s">
        <v>107</v>
      </c>
      <c r="E25" s="543">
        <v>40010</v>
      </c>
      <c r="F25" s="543"/>
      <c r="G25" s="544" t="s">
        <v>1571</v>
      </c>
    </row>
    <row r="26" spans="1:7" ht="37.5" x14ac:dyDescent="0.2">
      <c r="A26" s="553" t="s">
        <v>830</v>
      </c>
      <c r="B26" s="554">
        <v>180</v>
      </c>
      <c r="C26" s="554"/>
      <c r="D26" s="555" t="s">
        <v>107</v>
      </c>
      <c r="E26" s="543">
        <v>40010</v>
      </c>
      <c r="F26" s="543"/>
      <c r="G26" s="544" t="s">
        <v>1571</v>
      </c>
    </row>
    <row r="27" spans="1:7" ht="37.5" x14ac:dyDescent="0.2">
      <c r="A27" s="553" t="s">
        <v>831</v>
      </c>
      <c r="B27" s="554">
        <v>100</v>
      </c>
      <c r="C27" s="554"/>
      <c r="D27" s="555" t="s">
        <v>107</v>
      </c>
      <c r="E27" s="543">
        <v>40010</v>
      </c>
      <c r="F27" s="543"/>
      <c r="G27" s="544" t="s">
        <v>1571</v>
      </c>
    </row>
    <row r="28" spans="1:7" ht="37.5" x14ac:dyDescent="0.2">
      <c r="A28" s="553" t="s">
        <v>832</v>
      </c>
      <c r="B28" s="554">
        <v>200</v>
      </c>
      <c r="C28" s="554"/>
      <c r="D28" s="555" t="s">
        <v>107</v>
      </c>
      <c r="E28" s="543">
        <v>40010</v>
      </c>
      <c r="F28" s="543"/>
      <c r="G28" s="544" t="s">
        <v>1571</v>
      </c>
    </row>
    <row r="29" spans="1:7" ht="37.5" x14ac:dyDescent="0.2">
      <c r="A29" s="553" t="s">
        <v>833</v>
      </c>
      <c r="B29" s="554">
        <v>110</v>
      </c>
      <c r="C29" s="554"/>
      <c r="D29" s="555" t="s">
        <v>107</v>
      </c>
      <c r="E29" s="543">
        <v>40010</v>
      </c>
      <c r="F29" s="543"/>
      <c r="G29" s="544" t="s">
        <v>1571</v>
      </c>
    </row>
    <row r="30" spans="1:7" ht="37.5" x14ac:dyDescent="0.2">
      <c r="A30" s="553" t="s">
        <v>836</v>
      </c>
      <c r="B30" s="554">
        <v>220</v>
      </c>
      <c r="C30" s="554"/>
      <c r="D30" s="555" t="s">
        <v>107</v>
      </c>
      <c r="E30" s="543">
        <v>40010</v>
      </c>
      <c r="F30" s="543"/>
      <c r="G30" s="544" t="s">
        <v>1571</v>
      </c>
    </row>
    <row r="31" spans="1:7" ht="37.5" x14ac:dyDescent="0.2">
      <c r="A31" s="553" t="s">
        <v>834</v>
      </c>
      <c r="B31" s="554">
        <v>120</v>
      </c>
      <c r="C31" s="554"/>
      <c r="D31" s="555" t="s">
        <v>107</v>
      </c>
      <c r="E31" s="543">
        <v>40010</v>
      </c>
      <c r="F31" s="543"/>
      <c r="G31" s="544" t="s">
        <v>1571</v>
      </c>
    </row>
    <row r="32" spans="1:7" ht="37.5" x14ac:dyDescent="0.2">
      <c r="A32" s="553" t="s">
        <v>835</v>
      </c>
      <c r="B32" s="554">
        <v>140</v>
      </c>
      <c r="C32" s="554"/>
      <c r="D32" s="555" t="s">
        <v>107</v>
      </c>
      <c r="E32" s="543">
        <v>40010</v>
      </c>
      <c r="F32" s="543"/>
      <c r="G32" s="544" t="s">
        <v>1571</v>
      </c>
    </row>
    <row r="33" spans="1:7" ht="37.5" x14ac:dyDescent="0.2">
      <c r="A33" s="553" t="s">
        <v>837</v>
      </c>
      <c r="B33" s="554">
        <v>130</v>
      </c>
      <c r="C33" s="554"/>
      <c r="D33" s="555" t="s">
        <v>107</v>
      </c>
      <c r="E33" s="543">
        <v>40010</v>
      </c>
      <c r="F33" s="543"/>
      <c r="G33" s="544" t="s">
        <v>1571</v>
      </c>
    </row>
    <row r="34" spans="1:7" ht="37.5" x14ac:dyDescent="0.2">
      <c r="A34" s="553" t="s">
        <v>838</v>
      </c>
      <c r="B34" s="554">
        <v>260</v>
      </c>
      <c r="C34" s="554"/>
      <c r="D34" s="555" t="s">
        <v>107</v>
      </c>
      <c r="E34" s="543">
        <v>40010</v>
      </c>
      <c r="F34" s="543"/>
      <c r="G34" s="544" t="s">
        <v>1571</v>
      </c>
    </row>
    <row r="35" spans="1:7" ht="37.5" x14ac:dyDescent="0.2">
      <c r="A35" s="553" t="s">
        <v>839</v>
      </c>
      <c r="B35" s="554">
        <v>140</v>
      </c>
      <c r="C35" s="554"/>
      <c r="D35" s="555" t="s">
        <v>107</v>
      </c>
      <c r="E35" s="543">
        <v>40010</v>
      </c>
      <c r="F35" s="543"/>
      <c r="G35" s="544" t="s">
        <v>1571</v>
      </c>
    </row>
    <row r="36" spans="1:7" ht="37.5" x14ac:dyDescent="0.2">
      <c r="A36" s="553" t="s">
        <v>840</v>
      </c>
      <c r="B36" s="554">
        <v>280</v>
      </c>
      <c r="C36" s="554"/>
      <c r="D36" s="555" t="s">
        <v>107</v>
      </c>
      <c r="E36" s="543">
        <v>40010</v>
      </c>
      <c r="F36" s="543"/>
      <c r="G36" s="544" t="s">
        <v>1571</v>
      </c>
    </row>
    <row r="37" spans="1:7" ht="37.5" x14ac:dyDescent="0.2">
      <c r="A37" s="553" t="s">
        <v>841</v>
      </c>
      <c r="B37" s="554">
        <v>150</v>
      </c>
      <c r="C37" s="554"/>
      <c r="D37" s="555" t="s">
        <v>107</v>
      </c>
      <c r="E37" s="543">
        <v>40010</v>
      </c>
      <c r="F37" s="543"/>
      <c r="G37" s="544" t="s">
        <v>1571</v>
      </c>
    </row>
    <row r="38" spans="1:7" ht="37.5" x14ac:dyDescent="0.2">
      <c r="A38" s="553" t="s">
        <v>842</v>
      </c>
      <c r="B38" s="554">
        <v>300</v>
      </c>
      <c r="C38" s="554"/>
      <c r="D38" s="555" t="s">
        <v>107</v>
      </c>
      <c r="E38" s="543">
        <v>40010</v>
      </c>
      <c r="F38" s="543"/>
      <c r="G38" s="544" t="s">
        <v>1571</v>
      </c>
    </row>
    <row r="39" spans="1:7" ht="37.5" x14ac:dyDescent="0.2">
      <c r="A39" s="553" t="s">
        <v>843</v>
      </c>
      <c r="B39" s="554">
        <v>160</v>
      </c>
      <c r="C39" s="554"/>
      <c r="D39" s="555" t="s">
        <v>107</v>
      </c>
      <c r="E39" s="543">
        <v>40010</v>
      </c>
      <c r="F39" s="543"/>
      <c r="G39" s="544" t="s">
        <v>1571</v>
      </c>
    </row>
    <row r="40" spans="1:7" ht="37.5" x14ac:dyDescent="0.2">
      <c r="A40" s="553" t="s">
        <v>844</v>
      </c>
      <c r="B40" s="554">
        <v>426.67</v>
      </c>
      <c r="C40" s="554"/>
      <c r="D40" s="555" t="s">
        <v>107</v>
      </c>
      <c r="E40" s="543">
        <v>40010</v>
      </c>
      <c r="F40" s="543"/>
      <c r="G40" s="544" t="s">
        <v>1571</v>
      </c>
    </row>
    <row r="41" spans="1:7" ht="37.5" x14ac:dyDescent="0.2">
      <c r="A41" s="553" t="s">
        <v>845</v>
      </c>
      <c r="B41" s="554">
        <v>170</v>
      </c>
      <c r="C41" s="554"/>
      <c r="D41" s="555" t="s">
        <v>107</v>
      </c>
      <c r="E41" s="543">
        <v>40010</v>
      </c>
      <c r="F41" s="543"/>
      <c r="G41" s="544" t="s">
        <v>1571</v>
      </c>
    </row>
    <row r="42" spans="1:7" ht="37.5" x14ac:dyDescent="0.2">
      <c r="A42" s="553" t="s">
        <v>846</v>
      </c>
      <c r="B42" s="554">
        <v>340</v>
      </c>
      <c r="C42" s="554"/>
      <c r="D42" s="555" t="s">
        <v>107</v>
      </c>
      <c r="E42" s="543">
        <v>40010</v>
      </c>
      <c r="F42" s="543"/>
      <c r="G42" s="544" t="s">
        <v>1571</v>
      </c>
    </row>
    <row r="43" spans="1:7" ht="37.5" x14ac:dyDescent="0.2">
      <c r="A43" s="553" t="s">
        <v>847</v>
      </c>
      <c r="B43" s="554">
        <v>180</v>
      </c>
      <c r="C43" s="554"/>
      <c r="D43" s="555" t="s">
        <v>107</v>
      </c>
      <c r="E43" s="543">
        <v>40010</v>
      </c>
      <c r="F43" s="543"/>
      <c r="G43" s="544" t="s">
        <v>1571</v>
      </c>
    </row>
    <row r="44" spans="1:7" ht="37.5" x14ac:dyDescent="0.2">
      <c r="A44" s="553" t="s">
        <v>848</v>
      </c>
      <c r="B44" s="554">
        <v>360</v>
      </c>
      <c r="C44" s="554"/>
      <c r="D44" s="555" t="s">
        <v>107</v>
      </c>
      <c r="E44" s="543">
        <v>40010</v>
      </c>
      <c r="F44" s="543"/>
      <c r="G44" s="544" t="s">
        <v>1571</v>
      </c>
    </row>
    <row r="45" spans="1:7" ht="37.5" x14ac:dyDescent="0.2">
      <c r="A45" s="553" t="s">
        <v>849</v>
      </c>
      <c r="B45" s="554">
        <v>190</v>
      </c>
      <c r="C45" s="554"/>
      <c r="D45" s="555" t="s">
        <v>107</v>
      </c>
      <c r="E45" s="543">
        <v>40010</v>
      </c>
      <c r="F45" s="543"/>
      <c r="G45" s="544" t="s">
        <v>1571</v>
      </c>
    </row>
    <row r="46" spans="1:7" ht="37.5" x14ac:dyDescent="0.2">
      <c r="A46" s="553" t="s">
        <v>850</v>
      </c>
      <c r="B46" s="554">
        <v>380</v>
      </c>
      <c r="C46" s="554"/>
      <c r="D46" s="555" t="s">
        <v>107</v>
      </c>
      <c r="E46" s="543">
        <v>40010</v>
      </c>
      <c r="F46" s="543"/>
      <c r="G46" s="544" t="s">
        <v>1571</v>
      </c>
    </row>
    <row r="47" spans="1:7" ht="37.5" x14ac:dyDescent="0.2">
      <c r="A47" s="553" t="s">
        <v>851</v>
      </c>
      <c r="B47" s="554">
        <v>200</v>
      </c>
      <c r="C47" s="554"/>
      <c r="D47" s="555" t="s">
        <v>107</v>
      </c>
      <c r="E47" s="543">
        <v>40010</v>
      </c>
      <c r="F47" s="543"/>
      <c r="G47" s="544" t="s">
        <v>1571</v>
      </c>
    </row>
    <row r="48" spans="1:7" ht="37.5" x14ac:dyDescent="0.2">
      <c r="A48" s="553" t="s">
        <v>852</v>
      </c>
      <c r="B48" s="554">
        <v>400</v>
      </c>
      <c r="C48" s="554"/>
      <c r="D48" s="555" t="s">
        <v>107</v>
      </c>
      <c r="E48" s="543">
        <v>40010</v>
      </c>
      <c r="F48" s="543"/>
      <c r="G48" s="544" t="s">
        <v>1571</v>
      </c>
    </row>
    <row r="49" spans="1:7" ht="37.5" x14ac:dyDescent="0.2">
      <c r="A49" s="553" t="s">
        <v>853</v>
      </c>
      <c r="B49" s="554">
        <v>210</v>
      </c>
      <c r="C49" s="554"/>
      <c r="D49" s="555" t="s">
        <v>107</v>
      </c>
      <c r="E49" s="543">
        <v>40010</v>
      </c>
      <c r="F49" s="543"/>
      <c r="G49" s="544" t="s">
        <v>1571</v>
      </c>
    </row>
    <row r="50" spans="1:7" ht="37.5" x14ac:dyDescent="0.2">
      <c r="A50" s="553" t="s">
        <v>854</v>
      </c>
      <c r="B50" s="554">
        <v>420</v>
      </c>
      <c r="C50" s="554"/>
      <c r="D50" s="555" t="s">
        <v>107</v>
      </c>
      <c r="E50" s="543">
        <v>40010</v>
      </c>
      <c r="F50" s="543"/>
      <c r="G50" s="544" t="s">
        <v>1571</v>
      </c>
    </row>
    <row r="51" spans="1:7" ht="37.5" x14ac:dyDescent="0.2">
      <c r="A51" s="553" t="s">
        <v>855</v>
      </c>
      <c r="B51" s="554">
        <v>220</v>
      </c>
      <c r="C51" s="554"/>
      <c r="D51" s="555" t="s">
        <v>107</v>
      </c>
      <c r="E51" s="543">
        <v>40010</v>
      </c>
      <c r="F51" s="543"/>
      <c r="G51" s="544" t="s">
        <v>1571</v>
      </c>
    </row>
    <row r="52" spans="1:7" ht="37.5" x14ac:dyDescent="0.2">
      <c r="A52" s="553" t="s">
        <v>856</v>
      </c>
      <c r="B52" s="554">
        <v>440</v>
      </c>
      <c r="C52" s="554"/>
      <c r="D52" s="555" t="s">
        <v>107</v>
      </c>
      <c r="E52" s="543">
        <v>40010</v>
      </c>
      <c r="F52" s="543"/>
      <c r="G52" s="544" t="s">
        <v>1571</v>
      </c>
    </row>
    <row r="53" spans="1:7" ht="37.5" x14ac:dyDescent="0.2">
      <c r="A53" s="553" t="s">
        <v>857</v>
      </c>
      <c r="B53" s="554">
        <v>240</v>
      </c>
      <c r="C53" s="554"/>
      <c r="D53" s="555" t="s">
        <v>107</v>
      </c>
      <c r="E53" s="543">
        <v>40010</v>
      </c>
      <c r="F53" s="543"/>
      <c r="G53" s="544" t="s">
        <v>1571</v>
      </c>
    </row>
    <row r="54" spans="1:7" ht="37.5" x14ac:dyDescent="0.2">
      <c r="A54" s="553" t="s">
        <v>858</v>
      </c>
      <c r="B54" s="554">
        <v>480</v>
      </c>
      <c r="C54" s="554"/>
      <c r="D54" s="555" t="s">
        <v>107</v>
      </c>
      <c r="E54" s="543">
        <v>40010</v>
      </c>
      <c r="F54" s="543"/>
      <c r="G54" s="544" t="s">
        <v>1571</v>
      </c>
    </row>
    <row r="55" spans="1:7" ht="37.5" x14ac:dyDescent="0.2">
      <c r="A55" s="553" t="s">
        <v>859</v>
      </c>
      <c r="B55" s="554" t="s">
        <v>862</v>
      </c>
      <c r="C55" s="554"/>
      <c r="D55" s="555" t="s">
        <v>107</v>
      </c>
      <c r="E55" s="543">
        <v>40010</v>
      </c>
      <c r="F55" s="543"/>
      <c r="G55" s="544" t="s">
        <v>1571</v>
      </c>
    </row>
    <row r="56" spans="1:7" ht="37.5" x14ac:dyDescent="0.2">
      <c r="A56" s="553" t="s">
        <v>860</v>
      </c>
      <c r="B56" s="554" t="s">
        <v>861</v>
      </c>
      <c r="C56" s="554"/>
      <c r="D56" s="555" t="s">
        <v>107</v>
      </c>
      <c r="E56" s="543">
        <v>40010</v>
      </c>
      <c r="F56" s="543"/>
      <c r="G56" s="544" t="s">
        <v>1571</v>
      </c>
    </row>
    <row r="57" spans="1:7" ht="53.25" customHeight="1" x14ac:dyDescent="0.2">
      <c r="A57" s="553" t="s">
        <v>863</v>
      </c>
      <c r="B57" s="554" t="s">
        <v>864</v>
      </c>
      <c r="C57" s="554"/>
      <c r="D57" s="555" t="s">
        <v>107</v>
      </c>
      <c r="E57" s="543">
        <v>40010</v>
      </c>
      <c r="F57" s="543"/>
      <c r="G57" s="544" t="s">
        <v>1571</v>
      </c>
    </row>
    <row r="58" spans="1:7" ht="37.5" x14ac:dyDescent="0.2">
      <c r="A58" s="553" t="s">
        <v>1293</v>
      </c>
      <c r="B58" s="554" t="s">
        <v>865</v>
      </c>
      <c r="C58" s="554"/>
      <c r="D58" s="555" t="s">
        <v>107</v>
      </c>
      <c r="E58" s="543">
        <v>40010</v>
      </c>
      <c r="F58" s="543"/>
      <c r="G58" s="544" t="s">
        <v>1571</v>
      </c>
    </row>
    <row r="59" spans="1:7" ht="37.5" x14ac:dyDescent="0.2">
      <c r="A59" s="553" t="s">
        <v>1294</v>
      </c>
      <c r="B59" s="554" t="s">
        <v>866</v>
      </c>
      <c r="C59" s="554"/>
      <c r="D59" s="555" t="s">
        <v>107</v>
      </c>
      <c r="E59" s="543">
        <v>40010</v>
      </c>
      <c r="F59" s="543"/>
      <c r="G59" s="544" t="s">
        <v>1571</v>
      </c>
    </row>
    <row r="60" spans="1:7" ht="37.5" x14ac:dyDescent="0.2">
      <c r="A60" s="553" t="s">
        <v>1295</v>
      </c>
      <c r="B60" s="554" t="s">
        <v>867</v>
      </c>
      <c r="C60" s="554"/>
      <c r="D60" s="555" t="s">
        <v>107</v>
      </c>
      <c r="E60" s="543">
        <v>40010</v>
      </c>
      <c r="F60" s="543"/>
      <c r="G60" s="544" t="s">
        <v>1571</v>
      </c>
    </row>
    <row r="61" spans="1:7" x14ac:dyDescent="0.2">
      <c r="A61" s="553" t="s">
        <v>869</v>
      </c>
      <c r="B61" s="554">
        <v>50</v>
      </c>
      <c r="C61" s="559"/>
      <c r="D61" s="555" t="s">
        <v>107</v>
      </c>
      <c r="E61" s="543">
        <v>40010</v>
      </c>
      <c r="F61" s="543"/>
      <c r="G61" s="544" t="s">
        <v>1571</v>
      </c>
    </row>
    <row r="62" spans="1:7" ht="37.5" x14ac:dyDescent="0.2">
      <c r="A62" s="553" t="s">
        <v>870</v>
      </c>
      <c r="B62" s="554">
        <v>70</v>
      </c>
      <c r="C62" s="554"/>
      <c r="D62" s="555" t="s">
        <v>107</v>
      </c>
      <c r="E62" s="543">
        <v>40010</v>
      </c>
      <c r="F62" s="543"/>
      <c r="G62" s="544" t="s">
        <v>1571</v>
      </c>
    </row>
    <row r="63" spans="1:7" x14ac:dyDescent="0.2">
      <c r="A63" s="553" t="s">
        <v>871</v>
      </c>
      <c r="B63" s="554">
        <v>100</v>
      </c>
      <c r="C63" s="554"/>
      <c r="D63" s="555" t="s">
        <v>107</v>
      </c>
      <c r="E63" s="543">
        <v>40010</v>
      </c>
      <c r="F63" s="543"/>
      <c r="G63" s="544" t="s">
        <v>1571</v>
      </c>
    </row>
    <row r="64" spans="1:7" ht="37.5" x14ac:dyDescent="0.2">
      <c r="A64" s="553" t="s">
        <v>2382</v>
      </c>
      <c r="B64" s="554">
        <v>0</v>
      </c>
      <c r="C64" s="554"/>
      <c r="D64" s="555" t="s">
        <v>107</v>
      </c>
      <c r="E64" s="543">
        <v>40010</v>
      </c>
      <c r="F64" s="543"/>
      <c r="G64" s="544" t="s">
        <v>1571</v>
      </c>
    </row>
    <row r="65" spans="1:7" ht="37.5" x14ac:dyDescent="0.2">
      <c r="A65" s="553" t="s">
        <v>2383</v>
      </c>
      <c r="B65" s="554">
        <v>200</v>
      </c>
      <c r="C65" s="554"/>
      <c r="D65" s="555" t="s">
        <v>107</v>
      </c>
      <c r="E65" s="543">
        <v>40010</v>
      </c>
      <c r="F65" s="543"/>
      <c r="G65" s="544" t="s">
        <v>1571</v>
      </c>
    </row>
    <row r="66" spans="1:7" ht="37.5" x14ac:dyDescent="0.2">
      <c r="A66" s="553" t="s">
        <v>2384</v>
      </c>
      <c r="B66" s="554">
        <v>400</v>
      </c>
      <c r="C66" s="554"/>
      <c r="D66" s="555" t="s">
        <v>107</v>
      </c>
      <c r="E66" s="543">
        <v>40010</v>
      </c>
      <c r="F66" s="543"/>
      <c r="G66" s="544" t="s">
        <v>1571</v>
      </c>
    </row>
    <row r="67" spans="1:7" x14ac:dyDescent="0.2">
      <c r="A67" s="553" t="s">
        <v>872</v>
      </c>
      <c r="B67" s="554">
        <v>200</v>
      </c>
      <c r="C67" s="554"/>
      <c r="D67" s="555" t="s">
        <v>107</v>
      </c>
      <c r="E67" s="543">
        <v>40010</v>
      </c>
      <c r="F67" s="543"/>
      <c r="G67" s="544" t="s">
        <v>1571</v>
      </c>
    </row>
    <row r="68" spans="1:7" ht="37.5" x14ac:dyDescent="0.2">
      <c r="A68" s="553" t="s">
        <v>2385</v>
      </c>
      <c r="B68" s="554">
        <v>0</v>
      </c>
      <c r="C68" s="554"/>
      <c r="D68" s="555" t="s">
        <v>107</v>
      </c>
      <c r="E68" s="543">
        <v>40010</v>
      </c>
      <c r="F68" s="543"/>
      <c r="G68" s="544" t="s">
        <v>1571</v>
      </c>
    </row>
    <row r="69" spans="1:7" ht="37.5" x14ac:dyDescent="0.2">
      <c r="A69" s="553" t="s">
        <v>2386</v>
      </c>
      <c r="B69" s="554">
        <v>400</v>
      </c>
      <c r="C69" s="554"/>
      <c r="D69" s="555" t="s">
        <v>107</v>
      </c>
      <c r="E69" s="543">
        <v>40010</v>
      </c>
      <c r="F69" s="543"/>
      <c r="G69" s="544" t="s">
        <v>1571</v>
      </c>
    </row>
    <row r="70" spans="1:7" ht="37.5" x14ac:dyDescent="0.2">
      <c r="A70" s="553" t="s">
        <v>2387</v>
      </c>
      <c r="B70" s="554">
        <v>800</v>
      </c>
      <c r="C70" s="554"/>
      <c r="D70" s="555" t="s">
        <v>107</v>
      </c>
      <c r="E70" s="543">
        <v>40010</v>
      </c>
      <c r="F70" s="543"/>
      <c r="G70" s="544" t="s">
        <v>1571</v>
      </c>
    </row>
    <row r="71" spans="1:7" ht="37.5" x14ac:dyDescent="0.2">
      <c r="A71" s="553" t="s">
        <v>2388</v>
      </c>
      <c r="B71" s="554">
        <v>300</v>
      </c>
      <c r="C71" s="554"/>
      <c r="D71" s="555" t="s">
        <v>107</v>
      </c>
      <c r="E71" s="543">
        <v>40010</v>
      </c>
      <c r="F71" s="543"/>
      <c r="G71" s="544" t="s">
        <v>1571</v>
      </c>
    </row>
    <row r="72" spans="1:7" ht="37.5" x14ac:dyDescent="0.2">
      <c r="A72" s="553" t="s">
        <v>2389</v>
      </c>
      <c r="B72" s="554">
        <v>600</v>
      </c>
      <c r="C72" s="554"/>
      <c r="D72" s="555" t="s">
        <v>107</v>
      </c>
      <c r="E72" s="543">
        <v>40010</v>
      </c>
      <c r="F72" s="543"/>
      <c r="G72" s="544" t="s">
        <v>1571</v>
      </c>
    </row>
    <row r="73" spans="1:7" ht="37.5" x14ac:dyDescent="0.2">
      <c r="A73" s="553" t="s">
        <v>876</v>
      </c>
      <c r="B73" s="554" t="s">
        <v>877</v>
      </c>
      <c r="C73" s="554"/>
      <c r="D73" s="555" t="s">
        <v>107</v>
      </c>
      <c r="E73" s="543">
        <v>40010</v>
      </c>
      <c r="F73" s="543"/>
      <c r="G73" s="544" t="s">
        <v>1571</v>
      </c>
    </row>
    <row r="74" spans="1:7" ht="37.5" x14ac:dyDescent="0.2">
      <c r="A74" s="553" t="s">
        <v>2390</v>
      </c>
      <c r="B74" s="554">
        <v>60</v>
      </c>
      <c r="C74" s="554"/>
      <c r="D74" s="555" t="s">
        <v>107</v>
      </c>
      <c r="E74" s="543">
        <v>40010</v>
      </c>
      <c r="F74" s="543"/>
      <c r="G74" s="544" t="s">
        <v>1571</v>
      </c>
    </row>
    <row r="75" spans="1:7" ht="37.5" x14ac:dyDescent="0.2">
      <c r="A75" s="553" t="s">
        <v>2391</v>
      </c>
      <c r="B75" s="554">
        <v>10</v>
      </c>
      <c r="C75" s="554"/>
      <c r="D75" s="555" t="s">
        <v>107</v>
      </c>
      <c r="E75" s="543">
        <v>40010</v>
      </c>
      <c r="F75" s="543"/>
      <c r="G75" s="544" t="s">
        <v>1571</v>
      </c>
    </row>
    <row r="76" spans="1:7" ht="37.5" x14ac:dyDescent="0.2">
      <c r="A76" s="553" t="s">
        <v>2392</v>
      </c>
      <c r="B76" s="554">
        <v>20</v>
      </c>
      <c r="C76" s="554"/>
      <c r="D76" s="555" t="s">
        <v>107</v>
      </c>
      <c r="E76" s="543">
        <v>40010</v>
      </c>
      <c r="F76" s="543"/>
      <c r="G76" s="544" t="s">
        <v>1571</v>
      </c>
    </row>
    <row r="77" spans="1:7" x14ac:dyDescent="0.2">
      <c r="A77" s="553" t="s">
        <v>2393</v>
      </c>
      <c r="B77" s="554">
        <v>30</v>
      </c>
      <c r="C77" s="554"/>
      <c r="D77" s="555" t="s">
        <v>107</v>
      </c>
      <c r="E77" s="543">
        <v>40010</v>
      </c>
      <c r="F77" s="543"/>
      <c r="G77" s="544" t="s">
        <v>1571</v>
      </c>
    </row>
    <row r="78" spans="1:7" ht="37.5" x14ac:dyDescent="0.2">
      <c r="A78" s="553" t="s">
        <v>2394</v>
      </c>
      <c r="B78" s="554">
        <v>60</v>
      </c>
      <c r="C78" s="554"/>
      <c r="D78" s="555" t="s">
        <v>107</v>
      </c>
      <c r="E78" s="543">
        <v>40010</v>
      </c>
      <c r="F78" s="543"/>
      <c r="G78" s="544" t="s">
        <v>1571</v>
      </c>
    </row>
    <row r="79" spans="1:7" ht="37.5" x14ac:dyDescent="0.2">
      <c r="A79" s="553" t="s">
        <v>878</v>
      </c>
      <c r="B79" s="554">
        <v>30</v>
      </c>
      <c r="C79" s="554"/>
      <c r="D79" s="555" t="s">
        <v>107</v>
      </c>
      <c r="E79" s="543">
        <v>40010</v>
      </c>
      <c r="F79" s="543"/>
      <c r="G79" s="544" t="s">
        <v>1571</v>
      </c>
    </row>
    <row r="80" spans="1:7" x14ac:dyDescent="0.2">
      <c r="A80" s="553" t="s">
        <v>2395</v>
      </c>
      <c r="B80" s="554">
        <v>60</v>
      </c>
      <c r="C80" s="554"/>
      <c r="D80" s="555" t="s">
        <v>107</v>
      </c>
      <c r="E80" s="543">
        <v>40010</v>
      </c>
      <c r="F80" s="543"/>
      <c r="G80" s="544" t="s">
        <v>1571</v>
      </c>
    </row>
    <row r="81" spans="1:7" ht="37.5" x14ac:dyDescent="0.2">
      <c r="A81" s="553" t="s">
        <v>2396</v>
      </c>
      <c r="B81" s="554">
        <v>30</v>
      </c>
      <c r="C81" s="554"/>
      <c r="D81" s="555" t="s">
        <v>107</v>
      </c>
      <c r="E81" s="543">
        <v>40010</v>
      </c>
      <c r="F81" s="543"/>
      <c r="G81" s="544" t="s">
        <v>1571</v>
      </c>
    </row>
    <row r="82" spans="1:7" ht="37.5" x14ac:dyDescent="0.2">
      <c r="A82" s="553" t="s">
        <v>2397</v>
      </c>
      <c r="B82" s="554">
        <v>60</v>
      </c>
      <c r="C82" s="554"/>
      <c r="D82" s="555" t="s">
        <v>107</v>
      </c>
      <c r="E82" s="543">
        <v>40010</v>
      </c>
      <c r="F82" s="543"/>
      <c r="G82" s="544" t="s">
        <v>1571</v>
      </c>
    </row>
    <row r="83" spans="1:7" ht="37.5" x14ac:dyDescent="0.2">
      <c r="A83" s="553" t="s">
        <v>880</v>
      </c>
      <c r="B83" s="554">
        <v>30</v>
      </c>
      <c r="C83" s="554"/>
      <c r="D83" s="555" t="s">
        <v>107</v>
      </c>
      <c r="E83" s="543">
        <v>40010</v>
      </c>
      <c r="F83" s="543"/>
      <c r="G83" s="544" t="s">
        <v>1571</v>
      </c>
    </row>
    <row r="84" spans="1:7" ht="37.5" x14ac:dyDescent="0.2">
      <c r="A84" s="553" t="s">
        <v>2398</v>
      </c>
      <c r="B84" s="554">
        <v>60</v>
      </c>
      <c r="C84" s="554"/>
      <c r="D84" s="555" t="s">
        <v>107</v>
      </c>
      <c r="E84" s="543">
        <v>40010</v>
      </c>
      <c r="F84" s="543"/>
      <c r="G84" s="544" t="s">
        <v>1571</v>
      </c>
    </row>
    <row r="85" spans="1:7" x14ac:dyDescent="0.2">
      <c r="A85" s="553" t="s">
        <v>881</v>
      </c>
      <c r="B85" s="554">
        <v>30</v>
      </c>
      <c r="C85" s="554"/>
      <c r="D85" s="555" t="s">
        <v>107</v>
      </c>
      <c r="E85" s="543">
        <v>40010</v>
      </c>
      <c r="F85" s="543"/>
      <c r="G85" s="544" t="s">
        <v>1571</v>
      </c>
    </row>
    <row r="86" spans="1:7" ht="37.5" x14ac:dyDescent="0.2">
      <c r="A86" s="553" t="s">
        <v>2399</v>
      </c>
      <c r="B86" s="554">
        <v>60</v>
      </c>
      <c r="C86" s="554"/>
      <c r="D86" s="555" t="s">
        <v>107</v>
      </c>
      <c r="E86" s="543">
        <v>40010</v>
      </c>
      <c r="F86" s="543"/>
      <c r="G86" s="544" t="s">
        <v>1571</v>
      </c>
    </row>
    <row r="87" spans="1:7" ht="37.5" x14ac:dyDescent="0.2">
      <c r="A87" s="553" t="s">
        <v>2400</v>
      </c>
      <c r="B87" s="554">
        <v>30</v>
      </c>
      <c r="C87" s="554"/>
      <c r="D87" s="555" t="s">
        <v>107</v>
      </c>
      <c r="E87" s="543">
        <v>40010</v>
      </c>
      <c r="F87" s="543"/>
      <c r="G87" s="544" t="s">
        <v>1571</v>
      </c>
    </row>
    <row r="88" spans="1:7" ht="37.5" x14ac:dyDescent="0.2">
      <c r="A88" s="553" t="s">
        <v>2401</v>
      </c>
      <c r="B88" s="554">
        <v>60</v>
      </c>
      <c r="C88" s="554"/>
      <c r="D88" s="555" t="s">
        <v>107</v>
      </c>
      <c r="E88" s="543">
        <v>40010</v>
      </c>
      <c r="F88" s="543"/>
      <c r="G88" s="544" t="s">
        <v>1571</v>
      </c>
    </row>
    <row r="89" spans="1:7" ht="37.5" x14ac:dyDescent="0.2">
      <c r="A89" s="553" t="s">
        <v>2402</v>
      </c>
      <c r="B89" s="554">
        <v>10</v>
      </c>
      <c r="C89" s="554"/>
      <c r="D89" s="555" t="s">
        <v>107</v>
      </c>
      <c r="E89" s="543">
        <v>40010</v>
      </c>
      <c r="F89" s="543"/>
      <c r="G89" s="544" t="s">
        <v>1571</v>
      </c>
    </row>
    <row r="90" spans="1:7" ht="37.5" x14ac:dyDescent="0.2">
      <c r="A90" s="553" t="s">
        <v>2403</v>
      </c>
      <c r="B90" s="554">
        <v>20</v>
      </c>
      <c r="C90" s="554"/>
      <c r="D90" s="555" t="s">
        <v>107</v>
      </c>
      <c r="E90" s="543">
        <v>40010</v>
      </c>
      <c r="F90" s="543"/>
      <c r="G90" s="544" t="s">
        <v>1571</v>
      </c>
    </row>
    <row r="91" spans="1:7" ht="37.5" x14ac:dyDescent="0.2">
      <c r="A91" s="553" t="s">
        <v>883</v>
      </c>
      <c r="B91" s="554">
        <v>30</v>
      </c>
      <c r="C91" s="554"/>
      <c r="D91" s="555" t="s">
        <v>107</v>
      </c>
      <c r="E91" s="543">
        <v>40010</v>
      </c>
      <c r="F91" s="543"/>
      <c r="G91" s="544" t="s">
        <v>1571</v>
      </c>
    </row>
    <row r="92" spans="1:7" ht="37.5" x14ac:dyDescent="0.2">
      <c r="A92" s="553" t="s">
        <v>2404</v>
      </c>
      <c r="B92" s="554">
        <v>60</v>
      </c>
      <c r="C92" s="554"/>
      <c r="D92" s="555" t="s">
        <v>107</v>
      </c>
      <c r="E92" s="543">
        <v>40010</v>
      </c>
      <c r="F92" s="543"/>
      <c r="G92" s="544" t="s">
        <v>1571</v>
      </c>
    </row>
    <row r="93" spans="1:7" x14ac:dyDescent="0.2">
      <c r="A93" s="553" t="s">
        <v>884</v>
      </c>
      <c r="B93" s="554" t="s">
        <v>885</v>
      </c>
      <c r="C93" s="554"/>
      <c r="D93" s="555" t="s">
        <v>107</v>
      </c>
      <c r="E93" s="543">
        <v>40010</v>
      </c>
      <c r="F93" s="543"/>
      <c r="G93" s="544" t="s">
        <v>1571</v>
      </c>
    </row>
    <row r="94" spans="1:7" ht="75" x14ac:dyDescent="0.2">
      <c r="A94" s="553" t="s">
        <v>886</v>
      </c>
      <c r="B94" s="554">
        <v>70</v>
      </c>
      <c r="C94" s="554"/>
      <c r="D94" s="555" t="s">
        <v>107</v>
      </c>
      <c r="E94" s="543">
        <v>40010</v>
      </c>
      <c r="F94" s="543"/>
      <c r="G94" s="544" t="s">
        <v>1571</v>
      </c>
    </row>
    <row r="95" spans="1:7" x14ac:dyDescent="0.2">
      <c r="A95" s="553" t="s">
        <v>887</v>
      </c>
      <c r="B95" s="554">
        <v>70</v>
      </c>
      <c r="C95" s="554"/>
      <c r="D95" s="555" t="s">
        <v>107</v>
      </c>
      <c r="E95" s="543">
        <v>40010</v>
      </c>
      <c r="F95" s="543"/>
      <c r="G95" s="544" t="s">
        <v>1571</v>
      </c>
    </row>
    <row r="96" spans="1:7" ht="37.5" x14ac:dyDescent="0.2">
      <c r="A96" s="553" t="s">
        <v>888</v>
      </c>
      <c r="B96" s="554">
        <v>60</v>
      </c>
      <c r="C96" s="554"/>
      <c r="D96" s="555" t="s">
        <v>107</v>
      </c>
      <c r="E96" s="543">
        <v>40010</v>
      </c>
      <c r="F96" s="543"/>
      <c r="G96" s="544" t="s">
        <v>1571</v>
      </c>
    </row>
    <row r="97" spans="1:7" ht="37.5" x14ac:dyDescent="0.2">
      <c r="A97" s="553" t="s">
        <v>889</v>
      </c>
      <c r="B97" s="554">
        <v>40</v>
      </c>
      <c r="C97" s="554"/>
      <c r="D97" s="555" t="s">
        <v>107</v>
      </c>
      <c r="E97" s="543">
        <v>40010</v>
      </c>
      <c r="F97" s="543"/>
      <c r="G97" s="544" t="s">
        <v>1571</v>
      </c>
    </row>
    <row r="98" spans="1:7" x14ac:dyDescent="0.2">
      <c r="A98" s="553" t="s">
        <v>890</v>
      </c>
      <c r="B98" s="554">
        <v>150</v>
      </c>
      <c r="C98" s="554"/>
      <c r="D98" s="555" t="s">
        <v>107</v>
      </c>
      <c r="E98" s="543">
        <v>40010</v>
      </c>
      <c r="F98" s="543"/>
      <c r="G98" s="544" t="s">
        <v>1571</v>
      </c>
    </row>
    <row r="99" spans="1:7" x14ac:dyDescent="0.2">
      <c r="A99" s="553" t="s">
        <v>891</v>
      </c>
      <c r="B99" s="554">
        <v>200</v>
      </c>
      <c r="C99" s="554"/>
      <c r="D99" s="555" t="s">
        <v>107</v>
      </c>
      <c r="E99" s="543">
        <v>40010</v>
      </c>
      <c r="F99" s="543"/>
      <c r="G99" s="544" t="s">
        <v>1571</v>
      </c>
    </row>
    <row r="100" spans="1:7" ht="37.5" x14ac:dyDescent="0.2">
      <c r="A100" s="553" t="s">
        <v>892</v>
      </c>
      <c r="B100" s="554">
        <v>200</v>
      </c>
      <c r="C100" s="554"/>
      <c r="D100" s="555" t="s">
        <v>107</v>
      </c>
      <c r="E100" s="543">
        <v>40010</v>
      </c>
      <c r="F100" s="543"/>
      <c r="G100" s="544" t="s">
        <v>1571</v>
      </c>
    </row>
    <row r="101" spans="1:7" x14ac:dyDescent="0.2">
      <c r="A101" s="553" t="s">
        <v>893</v>
      </c>
      <c r="B101" s="554">
        <v>100</v>
      </c>
      <c r="C101" s="554"/>
      <c r="D101" s="555" t="s">
        <v>107</v>
      </c>
      <c r="E101" s="543">
        <v>40010</v>
      </c>
      <c r="F101" s="543"/>
      <c r="G101" s="544" t="s">
        <v>1571</v>
      </c>
    </row>
    <row r="102" spans="1:7" x14ac:dyDescent="0.2">
      <c r="A102" s="553" t="s">
        <v>894</v>
      </c>
      <c r="B102" s="554">
        <v>100</v>
      </c>
      <c r="C102" s="554"/>
      <c r="D102" s="555" t="s">
        <v>107</v>
      </c>
      <c r="E102" s="543">
        <v>40010</v>
      </c>
      <c r="F102" s="543"/>
      <c r="G102" s="544" t="s">
        <v>1571</v>
      </c>
    </row>
    <row r="103" spans="1:7" x14ac:dyDescent="0.2">
      <c r="A103" s="553" t="s">
        <v>895</v>
      </c>
      <c r="B103" s="554">
        <v>200</v>
      </c>
      <c r="C103" s="554"/>
      <c r="D103" s="555" t="s">
        <v>107</v>
      </c>
      <c r="E103" s="543">
        <v>40010</v>
      </c>
      <c r="F103" s="543"/>
      <c r="G103" s="544" t="s">
        <v>1571</v>
      </c>
    </row>
    <row r="104" spans="1:7" ht="37.5" x14ac:dyDescent="0.2">
      <c r="A104" s="553" t="s">
        <v>2405</v>
      </c>
      <c r="B104" s="554">
        <v>70</v>
      </c>
      <c r="C104" s="554"/>
      <c r="D104" s="555" t="s">
        <v>107</v>
      </c>
      <c r="E104" s="543">
        <v>40010</v>
      </c>
      <c r="F104" s="543"/>
      <c r="G104" s="544" t="s">
        <v>1571</v>
      </c>
    </row>
    <row r="105" spans="1:7" x14ac:dyDescent="0.2">
      <c r="A105" s="553" t="s">
        <v>2406</v>
      </c>
      <c r="B105" s="554">
        <v>70</v>
      </c>
      <c r="C105" s="554"/>
      <c r="D105" s="555" t="s">
        <v>107</v>
      </c>
      <c r="E105" s="543">
        <v>40010</v>
      </c>
      <c r="F105" s="543"/>
      <c r="G105" s="544" t="s">
        <v>1571</v>
      </c>
    </row>
    <row r="106" spans="1:7" x14ac:dyDescent="0.2">
      <c r="A106" s="553" t="s">
        <v>2407</v>
      </c>
      <c r="B106" s="554">
        <v>70</v>
      </c>
      <c r="C106" s="554"/>
      <c r="D106" s="555" t="s">
        <v>107</v>
      </c>
      <c r="E106" s="543">
        <v>40010</v>
      </c>
      <c r="F106" s="543"/>
      <c r="G106" s="544" t="s">
        <v>1571</v>
      </c>
    </row>
    <row r="107" spans="1:7" x14ac:dyDescent="0.2">
      <c r="A107" s="553" t="s">
        <v>2408</v>
      </c>
      <c r="B107" s="554">
        <v>70</v>
      </c>
      <c r="C107" s="554"/>
      <c r="D107" s="555" t="s">
        <v>107</v>
      </c>
      <c r="E107" s="543">
        <v>40010</v>
      </c>
      <c r="F107" s="543"/>
      <c r="G107" s="544" t="s">
        <v>1571</v>
      </c>
    </row>
    <row r="108" spans="1:7" ht="37.5" x14ac:dyDescent="0.2">
      <c r="A108" s="553" t="s">
        <v>898</v>
      </c>
      <c r="B108" s="554">
        <v>150</v>
      </c>
      <c r="C108" s="554"/>
      <c r="D108" s="555" t="s">
        <v>107</v>
      </c>
      <c r="E108" s="543">
        <v>40010</v>
      </c>
      <c r="F108" s="543"/>
      <c r="G108" s="544" t="s">
        <v>1571</v>
      </c>
    </row>
    <row r="109" spans="1:7" ht="37.5" x14ac:dyDescent="0.2">
      <c r="A109" s="553" t="s">
        <v>899</v>
      </c>
      <c r="B109" s="554">
        <v>200</v>
      </c>
      <c r="C109" s="554"/>
      <c r="D109" s="555" t="s">
        <v>107</v>
      </c>
      <c r="E109" s="543">
        <v>40010</v>
      </c>
      <c r="F109" s="543"/>
      <c r="G109" s="544" t="s">
        <v>1571</v>
      </c>
    </row>
    <row r="110" spans="1:7" x14ac:dyDescent="0.2">
      <c r="A110" s="553" t="s">
        <v>900</v>
      </c>
      <c r="B110" s="554">
        <v>550</v>
      </c>
      <c r="C110" s="554"/>
      <c r="D110" s="555" t="s">
        <v>107</v>
      </c>
      <c r="E110" s="543">
        <v>40010</v>
      </c>
      <c r="F110" s="543"/>
      <c r="G110" s="544" t="s">
        <v>1571</v>
      </c>
    </row>
    <row r="111" spans="1:7" ht="37.5" x14ac:dyDescent="0.2">
      <c r="A111" s="553" t="s">
        <v>901</v>
      </c>
      <c r="B111" s="554">
        <v>250</v>
      </c>
      <c r="C111" s="554"/>
      <c r="D111" s="555" t="s">
        <v>107</v>
      </c>
      <c r="E111" s="543">
        <v>40010</v>
      </c>
      <c r="F111" s="543"/>
      <c r="G111" s="544" t="s">
        <v>1571</v>
      </c>
    </row>
    <row r="112" spans="1:7" ht="37.5" x14ac:dyDescent="0.2">
      <c r="A112" s="553" t="s">
        <v>902</v>
      </c>
      <c r="B112" s="554">
        <v>50</v>
      </c>
      <c r="C112" s="554"/>
      <c r="D112" s="555" t="s">
        <v>107</v>
      </c>
      <c r="E112" s="543">
        <v>40010</v>
      </c>
      <c r="F112" s="543"/>
      <c r="G112" s="544" t="s">
        <v>1571</v>
      </c>
    </row>
    <row r="113" spans="1:7" x14ac:dyDescent="0.2">
      <c r="A113" s="553" t="s">
        <v>903</v>
      </c>
      <c r="B113" s="554">
        <v>100</v>
      </c>
      <c r="C113" s="554"/>
      <c r="D113" s="555" t="s">
        <v>107</v>
      </c>
      <c r="E113" s="543">
        <v>40010</v>
      </c>
      <c r="F113" s="543"/>
      <c r="G113" s="544" t="s">
        <v>1571</v>
      </c>
    </row>
    <row r="114" spans="1:7" x14ac:dyDescent="0.2">
      <c r="A114" s="553" t="s">
        <v>2409</v>
      </c>
      <c r="B114" s="554">
        <v>402</v>
      </c>
      <c r="C114" s="554"/>
      <c r="D114" s="555" t="s">
        <v>107</v>
      </c>
      <c r="E114" s="543">
        <v>40010</v>
      </c>
      <c r="F114" s="543"/>
      <c r="G114" s="544" t="s">
        <v>1571</v>
      </c>
    </row>
    <row r="115" spans="1:7" ht="37.5" x14ac:dyDescent="0.2">
      <c r="A115" s="553" t="s">
        <v>2410</v>
      </c>
      <c r="B115" s="554">
        <v>241.2</v>
      </c>
      <c r="C115" s="554"/>
      <c r="D115" s="555" t="s">
        <v>107</v>
      </c>
      <c r="E115" s="543">
        <v>40010</v>
      </c>
      <c r="F115" s="543"/>
      <c r="G115" s="544" t="s">
        <v>1571</v>
      </c>
    </row>
    <row r="116" spans="1:7" ht="37.5" x14ac:dyDescent="0.2">
      <c r="A116" s="553" t="s">
        <v>2411</v>
      </c>
      <c r="B116" s="554">
        <v>160.80000000000001</v>
      </c>
      <c r="C116" s="554"/>
      <c r="D116" s="555" t="s">
        <v>107</v>
      </c>
      <c r="E116" s="543">
        <v>40010</v>
      </c>
      <c r="F116" s="543"/>
      <c r="G116" s="544" t="s">
        <v>1571</v>
      </c>
    </row>
    <row r="117" spans="1:7" ht="37.5" x14ac:dyDescent="0.2">
      <c r="A117" s="553" t="s">
        <v>2412</v>
      </c>
      <c r="B117" s="554">
        <v>110.8</v>
      </c>
      <c r="C117" s="554"/>
      <c r="D117" s="555" t="s">
        <v>107</v>
      </c>
      <c r="E117" s="543">
        <v>40010</v>
      </c>
      <c r="F117" s="543"/>
      <c r="G117" s="544" t="s">
        <v>1571</v>
      </c>
    </row>
    <row r="118" spans="1:7" x14ac:dyDescent="0.2">
      <c r="A118" s="553" t="s">
        <v>2413</v>
      </c>
      <c r="B118" s="554">
        <v>402</v>
      </c>
      <c r="C118" s="554"/>
      <c r="D118" s="555" t="s">
        <v>107</v>
      </c>
      <c r="E118" s="543">
        <v>40010</v>
      </c>
      <c r="F118" s="543"/>
      <c r="G118" s="544" t="s">
        <v>1571</v>
      </c>
    </row>
    <row r="119" spans="1:7" ht="37.5" x14ac:dyDescent="0.2">
      <c r="A119" s="553" t="s">
        <v>2414</v>
      </c>
      <c r="B119" s="554">
        <v>241.2</v>
      </c>
      <c r="C119" s="554"/>
      <c r="D119" s="555" t="s">
        <v>107</v>
      </c>
      <c r="E119" s="543">
        <v>40010</v>
      </c>
      <c r="F119" s="543"/>
      <c r="G119" s="544" t="s">
        <v>1571</v>
      </c>
    </row>
    <row r="120" spans="1:7" ht="37.5" x14ac:dyDescent="0.2">
      <c r="A120" s="553" t="s">
        <v>2415</v>
      </c>
      <c r="B120" s="554">
        <v>160.80000000000001</v>
      </c>
      <c r="C120" s="554"/>
      <c r="D120" s="555" t="s">
        <v>107</v>
      </c>
      <c r="E120" s="543">
        <v>40010</v>
      </c>
      <c r="F120" s="543"/>
      <c r="G120" s="544" t="s">
        <v>1571</v>
      </c>
    </row>
    <row r="121" spans="1:7" ht="37.5" x14ac:dyDescent="0.2">
      <c r="A121" s="553" t="s">
        <v>2416</v>
      </c>
      <c r="B121" s="554">
        <v>106</v>
      </c>
      <c r="C121" s="554"/>
      <c r="D121" s="555" t="s">
        <v>107</v>
      </c>
      <c r="E121" s="543">
        <v>40010</v>
      </c>
      <c r="F121" s="543"/>
      <c r="G121" s="544" t="s">
        <v>1571</v>
      </c>
    </row>
    <row r="122" spans="1:7" ht="37.5" x14ac:dyDescent="0.2">
      <c r="A122" s="553" t="s">
        <v>744</v>
      </c>
      <c r="B122" s="554">
        <v>940</v>
      </c>
      <c r="C122" s="554"/>
      <c r="D122" s="555" t="s">
        <v>107</v>
      </c>
      <c r="E122" s="543">
        <v>40010</v>
      </c>
      <c r="F122" s="543"/>
      <c r="G122" s="544" t="s">
        <v>1571</v>
      </c>
    </row>
    <row r="123" spans="1:7" ht="37.5" x14ac:dyDescent="0.2">
      <c r="A123" s="553" t="s">
        <v>2417</v>
      </c>
      <c r="B123" s="554">
        <v>802</v>
      </c>
      <c r="C123" s="554"/>
      <c r="D123" s="555" t="s">
        <v>107</v>
      </c>
      <c r="E123" s="543">
        <v>40010</v>
      </c>
      <c r="F123" s="543"/>
      <c r="G123" s="544" t="s">
        <v>1571</v>
      </c>
    </row>
    <row r="124" spans="1:7" ht="37.5" x14ac:dyDescent="0.2">
      <c r="A124" s="553" t="s">
        <v>2418</v>
      </c>
      <c r="B124" s="554">
        <v>481.2</v>
      </c>
      <c r="C124" s="554"/>
      <c r="D124" s="555" t="s">
        <v>107</v>
      </c>
      <c r="E124" s="543">
        <v>40010</v>
      </c>
      <c r="F124" s="543"/>
      <c r="G124" s="544" t="s">
        <v>1571</v>
      </c>
    </row>
    <row r="125" spans="1:7" ht="37.5" x14ac:dyDescent="0.2">
      <c r="A125" s="553" t="s">
        <v>2419</v>
      </c>
      <c r="B125" s="554">
        <v>320.8</v>
      </c>
      <c r="C125" s="554"/>
      <c r="D125" s="555" t="s">
        <v>107</v>
      </c>
      <c r="E125" s="543">
        <v>40010</v>
      </c>
      <c r="F125" s="543"/>
      <c r="G125" s="544" t="s">
        <v>1571</v>
      </c>
    </row>
    <row r="126" spans="1:7" ht="37.5" x14ac:dyDescent="0.2">
      <c r="A126" s="553" t="s">
        <v>2420</v>
      </c>
      <c r="B126" s="554">
        <v>261.60000000000002</v>
      </c>
      <c r="C126" s="554"/>
      <c r="D126" s="555" t="s">
        <v>107</v>
      </c>
      <c r="E126" s="543">
        <v>40010</v>
      </c>
      <c r="F126" s="543"/>
      <c r="G126" s="544" t="s">
        <v>1571</v>
      </c>
    </row>
    <row r="127" spans="1:7" ht="37.5" x14ac:dyDescent="0.2">
      <c r="A127" s="553" t="s">
        <v>2421</v>
      </c>
      <c r="B127" s="554">
        <v>527</v>
      </c>
      <c r="C127" s="554"/>
      <c r="D127" s="555" t="s">
        <v>107</v>
      </c>
      <c r="E127" s="543">
        <v>40010</v>
      </c>
      <c r="F127" s="543"/>
      <c r="G127" s="544" t="s">
        <v>1571</v>
      </c>
    </row>
    <row r="128" spans="1:7" ht="37.5" x14ac:dyDescent="0.2">
      <c r="A128" s="553" t="s">
        <v>2422</v>
      </c>
      <c r="B128" s="554">
        <v>316.2</v>
      </c>
      <c r="C128" s="554"/>
      <c r="D128" s="555" t="s">
        <v>107</v>
      </c>
      <c r="E128" s="543">
        <v>40010</v>
      </c>
      <c r="F128" s="543"/>
      <c r="G128" s="544" t="s">
        <v>1571</v>
      </c>
    </row>
    <row r="129" spans="1:77" ht="37.5" x14ac:dyDescent="0.2">
      <c r="A129" s="553" t="s">
        <v>2423</v>
      </c>
      <c r="B129" s="554">
        <v>210.8</v>
      </c>
      <c r="C129" s="554"/>
      <c r="D129" s="555" t="s">
        <v>107</v>
      </c>
      <c r="E129" s="543">
        <v>40010</v>
      </c>
      <c r="F129" s="543"/>
      <c r="G129" s="544" t="s">
        <v>1571</v>
      </c>
    </row>
    <row r="130" spans="1:77" ht="37.5" x14ac:dyDescent="0.2">
      <c r="A130" s="553" t="s">
        <v>2424</v>
      </c>
      <c r="B130" s="554">
        <v>154.80000000000001</v>
      </c>
      <c r="C130" s="554"/>
      <c r="D130" s="555" t="s">
        <v>107</v>
      </c>
      <c r="E130" s="543">
        <v>40010</v>
      </c>
      <c r="F130" s="543"/>
      <c r="G130" s="544" t="s">
        <v>1571</v>
      </c>
    </row>
    <row r="131" spans="1:77" x14ac:dyDescent="0.2">
      <c r="A131" s="553" t="s">
        <v>2425</v>
      </c>
      <c r="B131" s="554">
        <v>516</v>
      </c>
      <c r="C131" s="554"/>
      <c r="D131" s="555" t="s">
        <v>107</v>
      </c>
      <c r="E131" s="543">
        <v>40010</v>
      </c>
      <c r="F131" s="543"/>
      <c r="G131" s="544" t="s">
        <v>1571</v>
      </c>
    </row>
    <row r="132" spans="1:77" x14ac:dyDescent="0.2">
      <c r="A132" s="553" t="s">
        <v>2426</v>
      </c>
      <c r="B132" s="554">
        <v>309.60000000000002</v>
      </c>
      <c r="C132" s="554"/>
      <c r="D132" s="555" t="s">
        <v>107</v>
      </c>
      <c r="E132" s="543">
        <v>40010</v>
      </c>
      <c r="F132" s="543"/>
      <c r="G132" s="544" t="s">
        <v>1571</v>
      </c>
    </row>
    <row r="133" spans="1:77" x14ac:dyDescent="0.2">
      <c r="A133" s="553" t="s">
        <v>2427</v>
      </c>
      <c r="B133" s="554">
        <v>206.4</v>
      </c>
      <c r="C133" s="554"/>
      <c r="D133" s="555" t="s">
        <v>107</v>
      </c>
      <c r="E133" s="543">
        <v>40010</v>
      </c>
      <c r="F133" s="543"/>
      <c r="G133" s="544" t="s">
        <v>1571</v>
      </c>
    </row>
    <row r="134" spans="1:77" ht="37.5" x14ac:dyDescent="0.2">
      <c r="A134" s="553" t="s">
        <v>2428</v>
      </c>
      <c r="B134" s="554">
        <v>156.4</v>
      </c>
      <c r="C134" s="554"/>
      <c r="D134" s="555" t="s">
        <v>107</v>
      </c>
      <c r="E134" s="543">
        <v>40010</v>
      </c>
      <c r="F134" s="543"/>
      <c r="G134" s="544" t="s">
        <v>1571</v>
      </c>
    </row>
    <row r="135" spans="1:77" x14ac:dyDescent="0.2">
      <c r="A135" s="553" t="s">
        <v>2429</v>
      </c>
      <c r="B135" s="554">
        <v>120</v>
      </c>
      <c r="C135" s="554"/>
      <c r="D135" s="555" t="s">
        <v>107</v>
      </c>
      <c r="E135" s="543">
        <v>40010</v>
      </c>
      <c r="F135" s="543"/>
      <c r="G135" s="544" t="s">
        <v>1571</v>
      </c>
    </row>
    <row r="136" spans="1:77" ht="37.5" x14ac:dyDescent="0.2">
      <c r="A136" s="553" t="s">
        <v>2430</v>
      </c>
      <c r="B136" s="554">
        <v>4</v>
      </c>
      <c r="C136" s="554"/>
      <c r="D136" s="555" t="s">
        <v>107</v>
      </c>
      <c r="E136" s="543">
        <v>40010</v>
      </c>
      <c r="F136" s="543"/>
      <c r="G136" s="544" t="s">
        <v>1571</v>
      </c>
    </row>
    <row r="137" spans="1:77" ht="37.5" x14ac:dyDescent="0.2">
      <c r="A137" s="553" t="s">
        <v>2431</v>
      </c>
      <c r="B137" s="554">
        <v>854</v>
      </c>
      <c r="C137" s="554"/>
      <c r="D137" s="555" t="s">
        <v>107</v>
      </c>
      <c r="E137" s="543">
        <v>40010</v>
      </c>
      <c r="F137" s="543"/>
      <c r="G137" s="544" t="s">
        <v>1571</v>
      </c>
    </row>
    <row r="138" spans="1:77" ht="37.5" x14ac:dyDescent="0.2">
      <c r="A138" s="553" t="s">
        <v>2432</v>
      </c>
      <c r="B138" s="554">
        <v>1007</v>
      </c>
      <c r="C138" s="554"/>
      <c r="D138" s="555" t="s">
        <v>107</v>
      </c>
      <c r="E138" s="543">
        <v>40010</v>
      </c>
      <c r="F138" s="543"/>
      <c r="G138" s="544" t="s">
        <v>1571</v>
      </c>
    </row>
    <row r="139" spans="1:77" x14ac:dyDescent="0.2">
      <c r="A139" s="556" t="s">
        <v>2433</v>
      </c>
      <c r="B139" s="557">
        <v>490</v>
      </c>
      <c r="C139" s="557"/>
      <c r="D139" s="558" t="s">
        <v>107</v>
      </c>
      <c r="E139" s="548">
        <v>40010</v>
      </c>
      <c r="F139" s="548"/>
      <c r="G139" s="549" t="s">
        <v>1571</v>
      </c>
    </row>
    <row r="140" spans="1:77" x14ac:dyDescent="0.3">
      <c r="A140" s="787"/>
      <c r="D140" s="269"/>
      <c r="E140" s="269"/>
      <c r="F140" s="269"/>
      <c r="G140" s="788"/>
    </row>
    <row r="141" spans="1:77" x14ac:dyDescent="0.3">
      <c r="A141" s="896" t="s">
        <v>114</v>
      </c>
      <c r="B141" s="897"/>
      <c r="C141" s="897"/>
      <c r="D141" s="897"/>
      <c r="E141" s="897"/>
      <c r="F141" s="897"/>
      <c r="G141" s="898"/>
    </row>
    <row r="142" spans="1:77" s="475" customFormat="1" x14ac:dyDescent="0.2">
      <c r="A142" s="895" t="s">
        <v>1297</v>
      </c>
      <c r="B142" s="876">
        <v>210</v>
      </c>
      <c r="C142" s="876">
        <v>180</v>
      </c>
      <c r="D142" s="872" t="s">
        <v>2248</v>
      </c>
      <c r="E142" s="874">
        <v>45267</v>
      </c>
      <c r="F142" s="899">
        <v>46023</v>
      </c>
      <c r="G142" s="561" t="s">
        <v>2252</v>
      </c>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row>
    <row r="143" spans="1:77" s="475" customFormat="1" x14ac:dyDescent="0.2">
      <c r="A143" s="895"/>
      <c r="B143" s="876"/>
      <c r="C143" s="876"/>
      <c r="D143" s="872"/>
      <c r="E143" s="874"/>
      <c r="F143" s="899"/>
      <c r="G143" s="582" t="s">
        <v>2251</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row>
    <row r="144" spans="1:77" s="475" customFormat="1" ht="37.5" x14ac:dyDescent="0.2">
      <c r="A144" s="895"/>
      <c r="B144" s="876"/>
      <c r="C144" s="876"/>
      <c r="D144" s="872"/>
      <c r="E144" s="874"/>
      <c r="F144" s="899"/>
      <c r="G144" s="541" t="s">
        <v>2250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row>
    <row r="145" spans="1:77" s="475" customFormat="1" x14ac:dyDescent="0.2">
      <c r="A145" s="895" t="s">
        <v>1298</v>
      </c>
      <c r="B145" s="876">
        <v>420</v>
      </c>
      <c r="C145" s="876">
        <v>360</v>
      </c>
      <c r="D145" s="872" t="s">
        <v>2248</v>
      </c>
      <c r="E145" s="874">
        <v>45267</v>
      </c>
      <c r="F145" s="899">
        <v>46023</v>
      </c>
      <c r="G145" s="561" t="s">
        <v>2254</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row>
    <row r="146" spans="1:77" s="475" customFormat="1" x14ac:dyDescent="0.2">
      <c r="A146" s="895"/>
      <c r="B146" s="876"/>
      <c r="C146" s="876"/>
      <c r="D146" s="872"/>
      <c r="E146" s="874"/>
      <c r="F146" s="899"/>
      <c r="G146" s="582" t="s">
        <v>2253</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row>
    <row r="147" spans="1:77" s="475" customFormat="1" ht="37.5" x14ac:dyDescent="0.2">
      <c r="A147" s="895"/>
      <c r="B147" s="876"/>
      <c r="C147" s="876"/>
      <c r="D147" s="872"/>
      <c r="E147" s="874"/>
      <c r="F147" s="899"/>
      <c r="G147" s="541" t="s">
        <v>2250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row>
    <row r="148" spans="1:77" x14ac:dyDescent="0.2">
      <c r="A148" s="553" t="s">
        <v>905</v>
      </c>
      <c r="B148" s="554">
        <v>30</v>
      </c>
      <c r="C148" s="554"/>
      <c r="D148" s="555" t="s">
        <v>107</v>
      </c>
      <c r="E148" s="543">
        <v>40010</v>
      </c>
      <c r="F148" s="543"/>
      <c r="G148" s="541" t="s">
        <v>1571</v>
      </c>
    </row>
    <row r="149" spans="1:77" ht="18.600000000000001" customHeight="1" x14ac:dyDescent="0.2">
      <c r="A149" s="553" t="s">
        <v>906</v>
      </c>
      <c r="B149" s="554" t="s">
        <v>907</v>
      </c>
      <c r="C149" s="554"/>
      <c r="D149" s="555" t="s">
        <v>107</v>
      </c>
      <c r="E149" s="543">
        <v>40010</v>
      </c>
      <c r="F149" s="543"/>
      <c r="G149" s="544" t="s">
        <v>1571</v>
      </c>
    </row>
    <row r="150" spans="1:77" x14ac:dyDescent="0.2">
      <c r="A150" s="553" t="s">
        <v>1299</v>
      </c>
      <c r="B150" s="554" t="s">
        <v>908</v>
      </c>
      <c r="C150" s="554"/>
      <c r="D150" s="555" t="s">
        <v>107</v>
      </c>
      <c r="E150" s="543">
        <v>40010</v>
      </c>
      <c r="F150" s="543"/>
      <c r="G150" s="544" t="s">
        <v>1571</v>
      </c>
    </row>
    <row r="151" spans="1:77" x14ac:dyDescent="0.2">
      <c r="A151" s="553" t="s">
        <v>909</v>
      </c>
      <c r="B151" s="554" t="s">
        <v>908</v>
      </c>
      <c r="C151" s="554"/>
      <c r="D151" s="555" t="s">
        <v>107</v>
      </c>
      <c r="E151" s="543">
        <v>40010</v>
      </c>
      <c r="F151" s="543"/>
      <c r="G151" s="544" t="s">
        <v>1571</v>
      </c>
    </row>
    <row r="152" spans="1:77" x14ac:dyDescent="0.2">
      <c r="A152" s="553" t="s">
        <v>34</v>
      </c>
      <c r="B152" s="554" t="s">
        <v>907</v>
      </c>
      <c r="C152" s="554"/>
      <c r="D152" s="555" t="s">
        <v>107</v>
      </c>
      <c r="E152" s="543">
        <v>40010</v>
      </c>
      <c r="F152" s="543"/>
      <c r="G152" s="544" t="s">
        <v>1571</v>
      </c>
    </row>
    <row r="153" spans="1:77" x14ac:dyDescent="0.2">
      <c r="A153" s="553" t="s">
        <v>446</v>
      </c>
      <c r="B153" s="554">
        <v>15</v>
      </c>
      <c r="C153" s="554"/>
      <c r="D153" s="555" t="s">
        <v>107</v>
      </c>
      <c r="E153" s="543">
        <v>40010</v>
      </c>
      <c r="F153" s="543"/>
      <c r="G153" s="544" t="s">
        <v>1571</v>
      </c>
      <c r="H153" s="2"/>
    </row>
    <row r="154" spans="1:77" ht="37.5" x14ac:dyDescent="0.2">
      <c r="A154" s="553" t="s">
        <v>2518</v>
      </c>
      <c r="B154" s="554">
        <v>25</v>
      </c>
      <c r="C154" s="554" t="s">
        <v>910</v>
      </c>
      <c r="D154" s="555" t="s">
        <v>107</v>
      </c>
      <c r="E154" s="543">
        <v>40010</v>
      </c>
      <c r="F154" s="543"/>
      <c r="G154" s="544" t="s">
        <v>1571</v>
      </c>
      <c r="H154" s="2"/>
    </row>
    <row r="155" spans="1:77" ht="37.5" x14ac:dyDescent="0.2">
      <c r="A155" s="553" t="s">
        <v>2519</v>
      </c>
      <c r="B155" s="554">
        <v>30</v>
      </c>
      <c r="C155" s="554" t="s">
        <v>910</v>
      </c>
      <c r="D155" s="555" t="s">
        <v>107</v>
      </c>
      <c r="E155" s="543">
        <v>40010</v>
      </c>
      <c r="F155" s="543"/>
      <c r="G155" s="544" t="s">
        <v>1571</v>
      </c>
      <c r="H155" s="2"/>
    </row>
    <row r="156" spans="1:77" ht="37.5" x14ac:dyDescent="0.2">
      <c r="A156" s="553" t="s">
        <v>2520</v>
      </c>
      <c r="B156" s="554">
        <v>40</v>
      </c>
      <c r="C156" s="554" t="s">
        <v>910</v>
      </c>
      <c r="D156" s="555" t="s">
        <v>107</v>
      </c>
      <c r="E156" s="543">
        <v>40010</v>
      </c>
      <c r="F156" s="543"/>
      <c r="G156" s="544" t="s">
        <v>1571</v>
      </c>
      <c r="H156" s="2"/>
    </row>
    <row r="157" spans="1:77" ht="37.5" x14ac:dyDescent="0.2">
      <c r="A157" s="553" t="s">
        <v>2521</v>
      </c>
      <c r="B157" s="554" t="s">
        <v>2522</v>
      </c>
      <c r="C157" s="554" t="s">
        <v>910</v>
      </c>
      <c r="D157" s="555" t="s">
        <v>107</v>
      </c>
      <c r="E157" s="543">
        <v>40010</v>
      </c>
      <c r="F157" s="543"/>
      <c r="G157" s="544" t="s">
        <v>1571</v>
      </c>
      <c r="H157" s="2"/>
    </row>
    <row r="158" spans="1:77" ht="37.5" x14ac:dyDescent="0.2">
      <c r="A158" s="553" t="s">
        <v>912</v>
      </c>
      <c r="B158" s="554">
        <v>50</v>
      </c>
      <c r="C158" s="554"/>
      <c r="D158" s="555" t="s">
        <v>107</v>
      </c>
      <c r="E158" s="543">
        <v>40010</v>
      </c>
      <c r="F158" s="543"/>
      <c r="G158" s="544" t="s">
        <v>1571</v>
      </c>
    </row>
    <row r="159" spans="1:77" ht="37.5" x14ac:dyDescent="0.2">
      <c r="A159" s="553" t="s">
        <v>913</v>
      </c>
      <c r="B159" s="554" t="s">
        <v>914</v>
      </c>
      <c r="C159" s="554"/>
      <c r="D159" s="555" t="s">
        <v>107</v>
      </c>
      <c r="E159" s="543">
        <v>40010</v>
      </c>
      <c r="F159" s="543"/>
      <c r="G159" s="544" t="s">
        <v>1571</v>
      </c>
    </row>
    <row r="160" spans="1:77" x14ac:dyDescent="0.2">
      <c r="A160" s="871" t="s">
        <v>2537</v>
      </c>
      <c r="B160" s="554"/>
      <c r="C160" s="554"/>
      <c r="D160" s="555"/>
      <c r="E160" s="543"/>
      <c r="F160" s="543"/>
      <c r="G160" s="544"/>
    </row>
    <row r="161" spans="1:7" x14ac:dyDescent="0.2">
      <c r="A161" s="553" t="s">
        <v>915</v>
      </c>
      <c r="B161" s="554" t="s">
        <v>2523</v>
      </c>
      <c r="C161" s="554" t="s">
        <v>916</v>
      </c>
      <c r="D161" s="555" t="s">
        <v>107</v>
      </c>
      <c r="E161" s="543">
        <v>40010</v>
      </c>
      <c r="F161" s="543"/>
      <c r="G161" s="544" t="s">
        <v>1571</v>
      </c>
    </row>
    <row r="162" spans="1:7" x14ac:dyDescent="0.2">
      <c r="A162" s="553" t="s">
        <v>917</v>
      </c>
      <c r="B162" s="554" t="s">
        <v>2524</v>
      </c>
      <c r="C162" s="554" t="s">
        <v>918</v>
      </c>
      <c r="D162" s="555" t="s">
        <v>107</v>
      </c>
      <c r="E162" s="543">
        <v>40010</v>
      </c>
      <c r="F162" s="543"/>
      <c r="G162" s="544" t="s">
        <v>1571</v>
      </c>
    </row>
    <row r="163" spans="1:7" ht="144.75" customHeight="1" x14ac:dyDescent="0.2">
      <c r="A163" s="1037" t="s">
        <v>1300</v>
      </c>
      <c r="B163" s="806"/>
      <c r="C163" s="806"/>
      <c r="D163" s="555" t="s">
        <v>107</v>
      </c>
      <c r="E163" s="543">
        <v>40010</v>
      </c>
      <c r="F163" s="543"/>
      <c r="G163" s="544" t="s">
        <v>1571</v>
      </c>
    </row>
    <row r="164" spans="1:7" ht="81.75" customHeight="1" x14ac:dyDescent="0.2">
      <c r="A164" s="515" t="s">
        <v>919</v>
      </c>
      <c r="B164" s="806"/>
      <c r="C164" s="806"/>
      <c r="D164" s="555" t="s">
        <v>107</v>
      </c>
      <c r="E164" s="543">
        <v>40010</v>
      </c>
      <c r="F164" s="543"/>
      <c r="G164" s="544" t="s">
        <v>1571</v>
      </c>
    </row>
    <row r="165" spans="1:7" ht="37.5" x14ac:dyDescent="0.2">
      <c r="A165" s="661" t="s">
        <v>1301</v>
      </c>
      <c r="B165" s="554">
        <v>44</v>
      </c>
      <c r="C165" s="554">
        <v>38.5</v>
      </c>
      <c r="D165" s="554"/>
      <c r="E165" s="554"/>
      <c r="F165" s="554"/>
      <c r="G165" s="662"/>
    </row>
    <row r="166" spans="1:7" ht="37.5" x14ac:dyDescent="0.2">
      <c r="A166" s="661" t="s">
        <v>920</v>
      </c>
      <c r="B166" s="554">
        <v>49.5</v>
      </c>
      <c r="C166" s="554">
        <v>44</v>
      </c>
      <c r="D166" s="554"/>
      <c r="E166" s="554"/>
      <c r="F166" s="554"/>
      <c r="G166" s="662"/>
    </row>
    <row r="167" spans="1:7" ht="37.5" x14ac:dyDescent="0.2">
      <c r="A167" s="661" t="s">
        <v>921</v>
      </c>
      <c r="B167" s="554">
        <v>49.5</v>
      </c>
      <c r="C167" s="554">
        <v>44</v>
      </c>
      <c r="D167" s="554"/>
      <c r="E167" s="554"/>
      <c r="F167" s="554"/>
      <c r="G167" s="662"/>
    </row>
    <row r="168" spans="1:7" ht="37.5" x14ac:dyDescent="0.2">
      <c r="A168" s="661" t="s">
        <v>922</v>
      </c>
      <c r="B168" s="554">
        <v>55</v>
      </c>
      <c r="C168" s="554">
        <v>49.5</v>
      </c>
      <c r="D168" s="554"/>
      <c r="E168" s="554"/>
      <c r="F168" s="554"/>
      <c r="G168" s="662"/>
    </row>
    <row r="169" spans="1:7" ht="37.5" x14ac:dyDescent="0.2">
      <c r="A169" s="553" t="s">
        <v>923</v>
      </c>
      <c r="B169" s="554">
        <v>150</v>
      </c>
      <c r="C169" s="554"/>
      <c r="D169" s="555"/>
      <c r="E169" s="543"/>
      <c r="F169" s="543"/>
      <c r="G169" s="544"/>
    </row>
    <row r="170" spans="1:7" ht="37.5" x14ac:dyDescent="0.2">
      <c r="A170" s="553" t="s">
        <v>1302</v>
      </c>
      <c r="B170" s="554">
        <v>150</v>
      </c>
      <c r="C170" s="554"/>
      <c r="D170" s="555"/>
      <c r="E170" s="543"/>
      <c r="F170" s="543"/>
      <c r="G170" s="544"/>
    </row>
    <row r="171" spans="1:7" ht="37.5" x14ac:dyDescent="0.2">
      <c r="A171" s="553" t="s">
        <v>924</v>
      </c>
      <c r="B171" s="554">
        <v>150</v>
      </c>
      <c r="C171" s="554"/>
      <c r="D171" s="555"/>
      <c r="E171" s="543"/>
      <c r="F171" s="543"/>
      <c r="G171" s="544"/>
    </row>
    <row r="172" spans="1:7" ht="56.25" x14ac:dyDescent="0.2">
      <c r="A172" s="553" t="s">
        <v>926</v>
      </c>
      <c r="B172" s="554">
        <v>200</v>
      </c>
      <c r="C172" s="554"/>
      <c r="D172" s="555"/>
      <c r="E172" s="543"/>
      <c r="F172" s="543"/>
      <c r="G172" s="544"/>
    </row>
    <row r="173" spans="1:7" ht="37.5" x14ac:dyDescent="0.2">
      <c r="A173" s="661" t="s">
        <v>1303</v>
      </c>
      <c r="B173" s="554">
        <v>66</v>
      </c>
      <c r="C173" s="554">
        <v>57.75</v>
      </c>
      <c r="D173" s="555"/>
      <c r="E173" s="543"/>
      <c r="F173" s="543"/>
      <c r="G173" s="544"/>
    </row>
    <row r="174" spans="1:7" ht="37.5" x14ac:dyDescent="0.2">
      <c r="A174" s="661" t="s">
        <v>927</v>
      </c>
      <c r="B174" s="554">
        <v>74.25</v>
      </c>
      <c r="C174" s="554">
        <v>66</v>
      </c>
      <c r="D174" s="555"/>
      <c r="E174" s="543"/>
      <c r="F174" s="543"/>
      <c r="G174" s="544"/>
    </row>
    <row r="175" spans="1:7" ht="37.5" x14ac:dyDescent="0.2">
      <c r="A175" s="661" t="s">
        <v>928</v>
      </c>
      <c r="B175" s="554">
        <v>74.25</v>
      </c>
      <c r="C175" s="554">
        <v>66</v>
      </c>
      <c r="D175" s="555"/>
      <c r="E175" s="543"/>
      <c r="F175" s="543"/>
      <c r="G175" s="544"/>
    </row>
    <row r="176" spans="1:7" ht="37.5" x14ac:dyDescent="0.2">
      <c r="A176" s="661" t="s">
        <v>929</v>
      </c>
      <c r="B176" s="554">
        <v>82.5</v>
      </c>
      <c r="C176" s="554">
        <v>74.25</v>
      </c>
      <c r="D176" s="555"/>
      <c r="E176" s="543"/>
      <c r="F176" s="543"/>
      <c r="G176" s="544"/>
    </row>
    <row r="177" spans="1:8" ht="37.5" x14ac:dyDescent="0.2">
      <c r="A177" s="553" t="s">
        <v>923</v>
      </c>
      <c r="B177" s="554">
        <v>150</v>
      </c>
      <c r="C177" s="554"/>
      <c r="D177" s="555"/>
      <c r="E177" s="543"/>
      <c r="F177" s="543"/>
      <c r="G177" s="544"/>
    </row>
    <row r="178" spans="1:8" ht="56.25" x14ac:dyDescent="0.2">
      <c r="A178" s="553" t="s">
        <v>1304</v>
      </c>
      <c r="B178" s="554">
        <v>150</v>
      </c>
      <c r="C178" s="554"/>
      <c r="D178" s="555"/>
      <c r="E178" s="543"/>
      <c r="F178" s="543"/>
      <c r="G178" s="544"/>
    </row>
    <row r="179" spans="1:8" ht="56.25" x14ac:dyDescent="0.2">
      <c r="A179" s="553" t="s">
        <v>930</v>
      </c>
      <c r="B179" s="554">
        <v>150</v>
      </c>
      <c r="C179" s="554"/>
      <c r="D179" s="555"/>
      <c r="E179" s="543"/>
      <c r="F179" s="543"/>
      <c r="G179" s="544"/>
    </row>
    <row r="180" spans="1:8" ht="56.25" x14ac:dyDescent="0.2">
      <c r="A180" s="553" t="s">
        <v>932</v>
      </c>
      <c r="B180" s="554">
        <v>200</v>
      </c>
      <c r="C180" s="554"/>
      <c r="D180" s="555"/>
      <c r="E180" s="543"/>
      <c r="F180" s="543"/>
      <c r="G180" s="544"/>
    </row>
    <row r="181" spans="1:8" ht="37.5" x14ac:dyDescent="0.2">
      <c r="A181" s="553" t="s">
        <v>1908</v>
      </c>
      <c r="B181" s="554">
        <v>200</v>
      </c>
      <c r="C181" s="554"/>
      <c r="D181" s="555"/>
      <c r="E181" s="543"/>
      <c r="F181" s="543"/>
      <c r="G181" s="544"/>
    </row>
    <row r="182" spans="1:8" ht="56.25" x14ac:dyDescent="0.2">
      <c r="A182" s="553" t="s">
        <v>936</v>
      </c>
      <c r="B182" s="512"/>
      <c r="C182" s="512"/>
      <c r="D182" s="512"/>
      <c r="E182" s="543"/>
      <c r="F182" s="543"/>
      <c r="G182" s="544"/>
    </row>
    <row r="183" spans="1:8" x14ac:dyDescent="0.2">
      <c r="A183" s="553" t="s">
        <v>937</v>
      </c>
      <c r="B183" s="554">
        <v>1041</v>
      </c>
      <c r="C183" s="554">
        <v>1011</v>
      </c>
      <c r="D183" s="512" t="s">
        <v>1351</v>
      </c>
      <c r="E183" s="543">
        <v>42782</v>
      </c>
      <c r="F183" s="543">
        <v>45931</v>
      </c>
      <c r="G183" s="544" t="s">
        <v>1570</v>
      </c>
    </row>
    <row r="184" spans="1:8" x14ac:dyDescent="0.2">
      <c r="A184" s="553" t="s">
        <v>938</v>
      </c>
      <c r="B184" s="554">
        <v>1041</v>
      </c>
      <c r="C184" s="554">
        <v>1011</v>
      </c>
      <c r="D184" s="512" t="s">
        <v>1351</v>
      </c>
      <c r="E184" s="543">
        <v>42782</v>
      </c>
      <c r="F184" s="543">
        <v>45931</v>
      </c>
      <c r="G184" s="544" t="s">
        <v>1570</v>
      </c>
    </row>
    <row r="185" spans="1:8" x14ac:dyDescent="0.2">
      <c r="A185" s="553" t="s">
        <v>939</v>
      </c>
      <c r="B185" s="554">
        <v>1041</v>
      </c>
      <c r="C185" s="554">
        <v>1011</v>
      </c>
      <c r="D185" s="512" t="s">
        <v>1351</v>
      </c>
      <c r="E185" s="543">
        <v>42782</v>
      </c>
      <c r="F185" s="543">
        <v>45931</v>
      </c>
      <c r="G185" s="544" t="s">
        <v>1570</v>
      </c>
    </row>
    <row r="186" spans="1:8" x14ac:dyDescent="0.2">
      <c r="A186" s="553" t="s">
        <v>940</v>
      </c>
      <c r="B186" s="554">
        <v>1041</v>
      </c>
      <c r="C186" s="554">
        <v>1011</v>
      </c>
      <c r="D186" s="512" t="s">
        <v>1351</v>
      </c>
      <c r="E186" s="543">
        <v>42782</v>
      </c>
      <c r="F186" s="543">
        <v>45931</v>
      </c>
      <c r="G186" s="544" t="s">
        <v>1570</v>
      </c>
    </row>
    <row r="187" spans="1:8" x14ac:dyDescent="0.2">
      <c r="A187" s="553" t="s">
        <v>941</v>
      </c>
      <c r="B187" s="554">
        <v>21</v>
      </c>
      <c r="C187" s="554">
        <v>20</v>
      </c>
      <c r="D187" s="512" t="s">
        <v>1351</v>
      </c>
      <c r="E187" s="543">
        <v>42782</v>
      </c>
      <c r="F187" s="543">
        <v>45931</v>
      </c>
      <c r="G187" s="544" t="s">
        <v>1570</v>
      </c>
    </row>
    <row r="188" spans="1:8" ht="37.5" x14ac:dyDescent="0.2">
      <c r="A188" s="553" t="s">
        <v>2539</v>
      </c>
      <c r="B188" s="554">
        <v>1590677</v>
      </c>
      <c r="C188" s="554">
        <v>1520518</v>
      </c>
      <c r="D188" s="512" t="s">
        <v>1865</v>
      </c>
      <c r="E188" s="543">
        <v>43713</v>
      </c>
      <c r="F188" s="543">
        <v>45931</v>
      </c>
      <c r="G188" s="544" t="s">
        <v>1568</v>
      </c>
      <c r="H188" s="770"/>
    </row>
    <row r="189" spans="1:8" x14ac:dyDescent="0.2">
      <c r="A189" s="553" t="s">
        <v>2532</v>
      </c>
      <c r="B189" s="554">
        <v>841522</v>
      </c>
      <c r="C189" s="554">
        <v>795389</v>
      </c>
      <c r="D189" s="512" t="s">
        <v>2533</v>
      </c>
      <c r="E189" s="543">
        <v>43790</v>
      </c>
      <c r="F189" s="543">
        <v>45931</v>
      </c>
      <c r="G189" s="544" t="s">
        <v>1568</v>
      </c>
      <c r="H189" s="771"/>
    </row>
    <row r="190" spans="1:8" ht="56.25" x14ac:dyDescent="0.2">
      <c r="A190" s="553" t="s">
        <v>2538</v>
      </c>
      <c r="B190" s="554">
        <v>5878001</v>
      </c>
      <c r="C190" s="554">
        <v>5878001</v>
      </c>
      <c r="D190" s="512" t="s">
        <v>2534</v>
      </c>
      <c r="E190" s="543">
        <v>44728</v>
      </c>
      <c r="F190" s="543">
        <v>45931</v>
      </c>
      <c r="G190" s="544" t="s">
        <v>2535</v>
      </c>
      <c r="H190" s="771"/>
    </row>
    <row r="191" spans="1:8" ht="56.25" x14ac:dyDescent="0.2">
      <c r="A191" s="553" t="s">
        <v>2540</v>
      </c>
      <c r="B191" s="554">
        <v>2173000</v>
      </c>
      <c r="C191" s="554">
        <v>2173000</v>
      </c>
      <c r="D191" s="512" t="s">
        <v>2534</v>
      </c>
      <c r="E191" s="543">
        <v>44728</v>
      </c>
      <c r="F191" s="543">
        <v>45931</v>
      </c>
      <c r="G191" s="544" t="s">
        <v>2535</v>
      </c>
      <c r="H191" s="771"/>
    </row>
    <row r="192" spans="1:8" ht="37.5" x14ac:dyDescent="0.2">
      <c r="A192" s="553" t="s">
        <v>1493</v>
      </c>
      <c r="B192" s="554">
        <v>1413398</v>
      </c>
      <c r="C192" s="554">
        <v>727729.45</v>
      </c>
      <c r="D192" s="512"/>
      <c r="E192" s="543"/>
      <c r="F192" s="543">
        <v>45931</v>
      </c>
      <c r="G192" s="544" t="s">
        <v>2247</v>
      </c>
    </row>
    <row r="193" spans="1:7" x14ac:dyDescent="0.2">
      <c r="A193" s="553" t="s">
        <v>1866</v>
      </c>
      <c r="B193" s="554">
        <v>4656824.7</v>
      </c>
      <c r="C193" s="554">
        <v>4808219.3899999997</v>
      </c>
      <c r="D193" s="512" t="s">
        <v>2536</v>
      </c>
      <c r="E193" s="543">
        <v>45918</v>
      </c>
      <c r="F193" s="543">
        <v>45931</v>
      </c>
      <c r="G193" s="544" t="s">
        <v>2380</v>
      </c>
    </row>
    <row r="194" spans="1:7" x14ac:dyDescent="0.2">
      <c r="A194" s="556" t="s">
        <v>2249</v>
      </c>
      <c r="B194" s="557" t="s">
        <v>2494</v>
      </c>
      <c r="C194" s="557">
        <v>1275</v>
      </c>
      <c r="D194" s="547" t="s">
        <v>2493</v>
      </c>
      <c r="E194" s="548">
        <v>45743</v>
      </c>
      <c r="F194" s="548">
        <v>45839</v>
      </c>
      <c r="G194" s="549" t="s">
        <v>1568</v>
      </c>
    </row>
    <row r="195" spans="1:7" x14ac:dyDescent="0.3">
      <c r="A195" s="269"/>
      <c r="D195" s="269"/>
      <c r="E195" s="269"/>
      <c r="F195" s="269"/>
      <c r="G195" s="269"/>
    </row>
    <row r="196" spans="1:7" ht="21" x14ac:dyDescent="0.2">
      <c r="A196" s="892" t="s">
        <v>1498</v>
      </c>
      <c r="B196" s="893"/>
      <c r="C196" s="893"/>
      <c r="D196" s="893"/>
      <c r="E196" s="893"/>
      <c r="F196" s="893"/>
      <c r="G196" s="894"/>
    </row>
    <row r="197" spans="1:7" x14ac:dyDescent="0.2">
      <c r="A197" s="550" t="s">
        <v>8</v>
      </c>
      <c r="B197" s="551">
        <v>175</v>
      </c>
      <c r="C197" s="551">
        <v>0</v>
      </c>
      <c r="D197" s="552" t="s">
        <v>12</v>
      </c>
      <c r="E197" s="540">
        <v>40577</v>
      </c>
      <c r="F197" s="540">
        <v>40577</v>
      </c>
      <c r="G197" s="541" t="s">
        <v>1568</v>
      </c>
    </row>
    <row r="198" spans="1:7" ht="37.5" x14ac:dyDescent="0.2">
      <c r="A198" s="553" t="s">
        <v>1305</v>
      </c>
      <c r="B198" s="554">
        <v>125</v>
      </c>
      <c r="C198" s="554">
        <v>0</v>
      </c>
      <c r="D198" s="555" t="s">
        <v>12</v>
      </c>
      <c r="E198" s="543">
        <v>40577</v>
      </c>
      <c r="F198" s="543">
        <v>40577</v>
      </c>
      <c r="G198" s="544" t="s">
        <v>1568</v>
      </c>
    </row>
    <row r="199" spans="1:7" ht="37.5" x14ac:dyDescent="0.2">
      <c r="A199" s="553" t="s">
        <v>1306</v>
      </c>
      <c r="B199" s="554">
        <v>125</v>
      </c>
      <c r="C199" s="554">
        <v>0</v>
      </c>
      <c r="D199" s="555" t="s">
        <v>12</v>
      </c>
      <c r="E199" s="543">
        <v>40577</v>
      </c>
      <c r="F199" s="543">
        <v>40577</v>
      </c>
      <c r="G199" s="544" t="s">
        <v>1568</v>
      </c>
    </row>
    <row r="200" spans="1:7" x14ac:dyDescent="0.2">
      <c r="A200" s="553" t="s">
        <v>1307</v>
      </c>
      <c r="B200" s="554">
        <v>10</v>
      </c>
      <c r="C200" s="554">
        <v>0</v>
      </c>
      <c r="D200" s="555" t="s">
        <v>9</v>
      </c>
      <c r="E200" s="543">
        <v>40269</v>
      </c>
      <c r="F200" s="543">
        <v>40269</v>
      </c>
      <c r="G200" s="544" t="s">
        <v>1568</v>
      </c>
    </row>
    <row r="201" spans="1:7" ht="37.5" x14ac:dyDescent="0.2">
      <c r="A201" s="556" t="s">
        <v>10</v>
      </c>
      <c r="B201" s="562">
        <v>10</v>
      </c>
      <c r="C201" s="562">
        <v>0</v>
      </c>
      <c r="D201" s="558" t="s">
        <v>11</v>
      </c>
      <c r="E201" s="548">
        <v>33410</v>
      </c>
      <c r="F201" s="548">
        <v>33410</v>
      </c>
      <c r="G201" s="549" t="s">
        <v>1568</v>
      </c>
    </row>
    <row r="202" spans="1:7" ht="29.25" customHeight="1" x14ac:dyDescent="0.2">
      <c r="A202" s="631" t="s">
        <v>17</v>
      </c>
      <c r="B202" s="632">
        <v>25</v>
      </c>
      <c r="C202" s="632">
        <v>1</v>
      </c>
      <c r="D202" s="633" t="s">
        <v>1574</v>
      </c>
      <c r="E202" s="634">
        <v>42243</v>
      </c>
      <c r="F202" s="634">
        <v>42313</v>
      </c>
      <c r="G202" s="635" t="s">
        <v>1568</v>
      </c>
    </row>
    <row r="203" spans="1:7" x14ac:dyDescent="0.3">
      <c r="A203" s="269"/>
      <c r="D203" s="269"/>
      <c r="E203" s="269"/>
      <c r="F203" s="269"/>
      <c r="G203" s="269"/>
    </row>
    <row r="204" spans="1:7" ht="21" x14ac:dyDescent="0.2">
      <c r="A204" s="902" t="s">
        <v>1573</v>
      </c>
      <c r="B204" s="902"/>
      <c r="C204" s="902"/>
      <c r="D204" s="902"/>
      <c r="E204" s="902"/>
      <c r="F204" s="902"/>
      <c r="G204" s="902"/>
    </row>
    <row r="205" spans="1:7" x14ac:dyDescent="0.2">
      <c r="A205" s="563" t="s">
        <v>226</v>
      </c>
      <c r="B205" s="564" t="s">
        <v>225</v>
      </c>
      <c r="C205" s="565" t="s">
        <v>227</v>
      </c>
      <c r="D205" s="566"/>
      <c r="E205" s="567"/>
      <c r="F205" s="568"/>
      <c r="G205" s="569"/>
    </row>
    <row r="206" spans="1:7" ht="63.75" customHeight="1" x14ac:dyDescent="0.2">
      <c r="A206" s="811" t="s">
        <v>1313</v>
      </c>
      <c r="B206" s="812"/>
      <c r="C206" s="812"/>
      <c r="D206" s="812"/>
      <c r="E206" s="812"/>
      <c r="F206" s="812"/>
      <c r="G206" s="813"/>
    </row>
    <row r="207" spans="1:7" x14ac:dyDescent="0.2">
      <c r="A207" s="570" t="s">
        <v>228</v>
      </c>
      <c r="B207" s="571"/>
      <c r="C207" s="554">
        <v>35</v>
      </c>
      <c r="D207" s="572" t="s">
        <v>24</v>
      </c>
      <c r="E207" s="543">
        <v>41137</v>
      </c>
      <c r="F207" s="543">
        <v>41137</v>
      </c>
      <c r="G207" s="544" t="s">
        <v>1568</v>
      </c>
    </row>
    <row r="208" spans="1:7" x14ac:dyDescent="0.2">
      <c r="A208" s="570" t="s">
        <v>229</v>
      </c>
      <c r="B208" s="571"/>
      <c r="C208" s="554">
        <v>60</v>
      </c>
      <c r="D208" s="572" t="s">
        <v>24</v>
      </c>
      <c r="E208" s="543">
        <v>41137</v>
      </c>
      <c r="F208" s="543">
        <v>41137</v>
      </c>
      <c r="G208" s="544" t="s">
        <v>1568</v>
      </c>
    </row>
    <row r="209" spans="1:7" x14ac:dyDescent="0.2">
      <c r="A209" s="570" t="s">
        <v>230</v>
      </c>
      <c r="B209" s="571"/>
      <c r="C209" s="554">
        <v>90</v>
      </c>
      <c r="D209" s="572" t="s">
        <v>24</v>
      </c>
      <c r="E209" s="543">
        <v>41137</v>
      </c>
      <c r="F209" s="543">
        <v>41137</v>
      </c>
      <c r="G209" s="544" t="s">
        <v>1568</v>
      </c>
    </row>
    <row r="210" spans="1:7" x14ac:dyDescent="0.2">
      <c r="A210" s="570" t="s">
        <v>231</v>
      </c>
      <c r="B210" s="571"/>
      <c r="C210" s="554">
        <v>120</v>
      </c>
      <c r="D210" s="572" t="s">
        <v>24</v>
      </c>
      <c r="E210" s="543">
        <v>41137</v>
      </c>
      <c r="F210" s="543">
        <v>41137</v>
      </c>
      <c r="G210" s="544" t="s">
        <v>1568</v>
      </c>
    </row>
    <row r="211" spans="1:7" x14ac:dyDescent="0.2">
      <c r="A211" s="570" t="s">
        <v>232</v>
      </c>
      <c r="B211" s="571"/>
      <c r="C211" s="554">
        <v>150</v>
      </c>
      <c r="D211" s="572" t="s">
        <v>24</v>
      </c>
      <c r="E211" s="543">
        <v>41137</v>
      </c>
      <c r="F211" s="543">
        <v>41137</v>
      </c>
      <c r="G211" s="544" t="s">
        <v>1568</v>
      </c>
    </row>
    <row r="212" spans="1:7" x14ac:dyDescent="0.2">
      <c r="A212" s="570" t="s">
        <v>233</v>
      </c>
      <c r="B212" s="571"/>
      <c r="C212" s="554">
        <v>200</v>
      </c>
      <c r="D212" s="572" t="s">
        <v>24</v>
      </c>
      <c r="E212" s="543">
        <v>41137</v>
      </c>
      <c r="F212" s="543">
        <v>41137</v>
      </c>
      <c r="G212" s="544" t="s">
        <v>1568</v>
      </c>
    </row>
    <row r="213" spans="1:7" x14ac:dyDescent="0.2">
      <c r="A213" s="573" t="s">
        <v>235</v>
      </c>
      <c r="B213" s="579">
        <v>50</v>
      </c>
      <c r="C213" s="557">
        <v>120</v>
      </c>
      <c r="D213" s="580" t="s">
        <v>24</v>
      </c>
      <c r="E213" s="548">
        <v>41137</v>
      </c>
      <c r="F213" s="548">
        <v>41137</v>
      </c>
      <c r="G213" s="549" t="s">
        <v>1568</v>
      </c>
    </row>
    <row r="214" spans="1:7" ht="37.5" x14ac:dyDescent="0.2">
      <c r="A214" s="712" t="s">
        <v>236</v>
      </c>
      <c r="B214" s="713" t="s">
        <v>225</v>
      </c>
      <c r="C214" s="714" t="s">
        <v>237</v>
      </c>
      <c r="D214" s="715"/>
      <c r="E214" s="716"/>
      <c r="F214" s="717"/>
      <c r="G214" s="718"/>
    </row>
    <row r="215" spans="1:7" ht="40.5" customHeight="1" x14ac:dyDescent="0.2">
      <c r="A215" s="1026" t="s">
        <v>238</v>
      </c>
      <c r="B215" s="1028"/>
      <c r="C215" s="1028"/>
      <c r="D215" s="1028"/>
      <c r="E215" s="1028"/>
      <c r="F215" s="1028"/>
      <c r="G215" s="1029"/>
    </row>
    <row r="216" spans="1:7" x14ac:dyDescent="0.2">
      <c r="A216" s="570" t="s">
        <v>239</v>
      </c>
      <c r="B216" s="571">
        <v>50</v>
      </c>
      <c r="C216" s="554">
        <v>25</v>
      </c>
      <c r="D216" s="572" t="s">
        <v>24</v>
      </c>
      <c r="E216" s="543">
        <v>41137</v>
      </c>
      <c r="F216" s="543">
        <v>41137</v>
      </c>
      <c r="G216" s="544" t="s">
        <v>1568</v>
      </c>
    </row>
    <row r="217" spans="1:7" x14ac:dyDescent="0.2">
      <c r="A217" s="570" t="s">
        <v>240</v>
      </c>
      <c r="B217" s="571">
        <v>100</v>
      </c>
      <c r="C217" s="554" t="s">
        <v>241</v>
      </c>
      <c r="D217" s="572" t="s">
        <v>24</v>
      </c>
      <c r="E217" s="543">
        <v>41137</v>
      </c>
      <c r="F217" s="543">
        <v>41137</v>
      </c>
      <c r="G217" s="544" t="s">
        <v>1568</v>
      </c>
    </row>
    <row r="218" spans="1:7" ht="37.5" customHeight="1" x14ac:dyDescent="0.2">
      <c r="A218" s="573" t="s">
        <v>242</v>
      </c>
      <c r="B218" s="808"/>
      <c r="C218" s="808"/>
      <c r="D218" s="808"/>
      <c r="E218" s="808"/>
      <c r="F218" s="808"/>
      <c r="G218" s="810"/>
    </row>
    <row r="219" spans="1:7" x14ac:dyDescent="0.2">
      <c r="A219" s="820"/>
      <c r="B219" s="821"/>
      <c r="C219" s="821"/>
      <c r="D219" s="821"/>
      <c r="E219" s="821"/>
      <c r="F219" s="821"/>
      <c r="G219" s="822"/>
    </row>
    <row r="220" spans="1:7" x14ac:dyDescent="0.2">
      <c r="A220" s="712" t="s">
        <v>243</v>
      </c>
      <c r="B220" s="713" t="s">
        <v>225</v>
      </c>
      <c r="C220" s="714" t="s">
        <v>237</v>
      </c>
      <c r="D220" s="719"/>
      <c r="E220" s="720"/>
      <c r="F220" s="659"/>
      <c r="G220" s="660"/>
    </row>
    <row r="221" spans="1:7" x14ac:dyDescent="0.2">
      <c r="A221" s="570" t="s">
        <v>244</v>
      </c>
      <c r="B221" s="571">
        <v>100</v>
      </c>
      <c r="C221" s="554">
        <v>100</v>
      </c>
      <c r="D221" s="572" t="s">
        <v>24</v>
      </c>
      <c r="E221" s="543">
        <v>41137</v>
      </c>
      <c r="F221" s="543">
        <v>41137</v>
      </c>
      <c r="G221" s="544" t="s">
        <v>1568</v>
      </c>
    </row>
    <row r="222" spans="1:7" x14ac:dyDescent="0.2">
      <c r="A222" s="570" t="s">
        <v>245</v>
      </c>
      <c r="B222" s="571">
        <v>100</v>
      </c>
      <c r="C222" s="554">
        <v>100</v>
      </c>
      <c r="D222" s="572" t="s">
        <v>24</v>
      </c>
      <c r="E222" s="543">
        <v>41137</v>
      </c>
      <c r="F222" s="543">
        <v>41137</v>
      </c>
      <c r="G222" s="544" t="s">
        <v>1568</v>
      </c>
    </row>
    <row r="223" spans="1:7" ht="38.25" customHeight="1" x14ac:dyDescent="0.2">
      <c r="A223" s="570" t="s">
        <v>246</v>
      </c>
      <c r="B223" s="571">
        <v>100</v>
      </c>
      <c r="C223" s="554">
        <v>50</v>
      </c>
      <c r="D223" s="572" t="s">
        <v>24</v>
      </c>
      <c r="E223" s="543">
        <v>41137</v>
      </c>
      <c r="F223" s="543">
        <v>41137</v>
      </c>
      <c r="G223" s="544" t="s">
        <v>1568</v>
      </c>
    </row>
    <row r="224" spans="1:7" x14ac:dyDescent="0.2">
      <c r="A224" s="570" t="s">
        <v>247</v>
      </c>
      <c r="B224" s="571">
        <v>100</v>
      </c>
      <c r="C224" s="554">
        <v>50</v>
      </c>
      <c r="D224" s="572" t="s">
        <v>24</v>
      </c>
      <c r="E224" s="543">
        <v>41137</v>
      </c>
      <c r="F224" s="543">
        <v>41137</v>
      </c>
      <c r="G224" s="544" t="s">
        <v>1568</v>
      </c>
    </row>
    <row r="225" spans="1:7" ht="19.5" customHeight="1" x14ac:dyDescent="0.2">
      <c r="A225" s="1030" t="s">
        <v>248</v>
      </c>
      <c r="B225" s="1031"/>
      <c r="C225" s="1031"/>
      <c r="D225" s="1031"/>
      <c r="E225" s="1031"/>
      <c r="F225" s="1031"/>
      <c r="G225" s="1032"/>
    </row>
    <row r="226" spans="1:7" x14ac:dyDescent="0.2">
      <c r="A226" s="791"/>
      <c r="B226" s="792"/>
      <c r="C226" s="792"/>
      <c r="D226" s="792"/>
      <c r="E226" s="792"/>
      <c r="F226" s="792"/>
      <c r="G226" s="793"/>
    </row>
    <row r="227" spans="1:7" x14ac:dyDescent="0.2">
      <c r="A227" s="712" t="s">
        <v>249</v>
      </c>
      <c r="B227" s="721"/>
      <c r="C227" s="714" t="s">
        <v>237</v>
      </c>
      <c r="D227" s="722"/>
      <c r="E227" s="719"/>
      <c r="F227" s="659"/>
      <c r="G227" s="660"/>
    </row>
    <row r="228" spans="1:7" ht="37.5" x14ac:dyDescent="0.2">
      <c r="A228" s="570" t="s">
        <v>1566</v>
      </c>
      <c r="B228" s="571"/>
      <c r="C228" s="554">
        <v>10</v>
      </c>
      <c r="D228" s="543" t="s">
        <v>24</v>
      </c>
      <c r="E228" s="543">
        <v>41137</v>
      </c>
      <c r="F228" s="543">
        <v>41137</v>
      </c>
      <c r="G228" s="544" t="s">
        <v>1568</v>
      </c>
    </row>
    <row r="229" spans="1:7" x14ac:dyDescent="0.2">
      <c r="A229" s="570" t="s">
        <v>251</v>
      </c>
      <c r="B229" s="571"/>
      <c r="C229" s="554">
        <v>10</v>
      </c>
      <c r="D229" s="543" t="s">
        <v>24</v>
      </c>
      <c r="E229" s="543">
        <v>41137</v>
      </c>
      <c r="F229" s="543">
        <v>41137</v>
      </c>
      <c r="G229" s="544" t="s">
        <v>1568</v>
      </c>
    </row>
    <row r="230" spans="1:7" x14ac:dyDescent="0.2">
      <c r="A230" s="570" t="s">
        <v>252</v>
      </c>
      <c r="B230" s="571"/>
      <c r="C230" s="554">
        <v>10</v>
      </c>
      <c r="D230" s="543" t="s">
        <v>24</v>
      </c>
      <c r="E230" s="543">
        <v>41137</v>
      </c>
      <c r="F230" s="543">
        <v>41137</v>
      </c>
      <c r="G230" s="544" t="s">
        <v>1568</v>
      </c>
    </row>
    <row r="231" spans="1:7" x14ac:dyDescent="0.2">
      <c r="A231" s="570" t="s">
        <v>253</v>
      </c>
      <c r="B231" s="571"/>
      <c r="C231" s="554">
        <v>75</v>
      </c>
      <c r="D231" s="543" t="s">
        <v>24</v>
      </c>
      <c r="E231" s="543">
        <v>41137</v>
      </c>
      <c r="F231" s="543">
        <v>41137</v>
      </c>
      <c r="G231" s="544" t="s">
        <v>1568</v>
      </c>
    </row>
    <row r="232" spans="1:7" ht="18.75" customHeight="1" x14ac:dyDescent="0.2">
      <c r="A232" s="573" t="s">
        <v>1314</v>
      </c>
      <c r="B232" s="808"/>
      <c r="C232" s="808"/>
      <c r="D232" s="808"/>
      <c r="E232" s="808"/>
      <c r="F232" s="808"/>
      <c r="G232" s="810"/>
    </row>
    <row r="233" spans="1:7" x14ac:dyDescent="0.3">
      <c r="A233" s="814"/>
      <c r="B233" s="815"/>
      <c r="C233" s="815"/>
      <c r="D233" s="815"/>
      <c r="E233" s="815"/>
      <c r="F233" s="815"/>
      <c r="G233" s="816"/>
    </row>
    <row r="234" spans="1:7" ht="37.5" x14ac:dyDescent="0.2">
      <c r="A234" s="712" t="s">
        <v>254</v>
      </c>
      <c r="B234" s="713" t="s">
        <v>225</v>
      </c>
      <c r="C234" s="714" t="s">
        <v>255</v>
      </c>
      <c r="D234" s="722"/>
      <c r="E234" s="659"/>
      <c r="F234" s="659"/>
      <c r="G234" s="660"/>
    </row>
    <row r="235" spans="1:7" ht="18.75" customHeight="1" x14ac:dyDescent="0.2">
      <c r="A235" s="1025" t="s">
        <v>256</v>
      </c>
      <c r="B235" s="807"/>
      <c r="C235" s="807"/>
      <c r="D235" s="575"/>
      <c r="E235" s="543"/>
      <c r="F235" s="543"/>
      <c r="G235" s="544"/>
    </row>
    <row r="236" spans="1:7" ht="37.5" x14ac:dyDescent="0.2">
      <c r="A236" s="570" t="s">
        <v>1565</v>
      </c>
      <c r="B236" s="571">
        <v>125</v>
      </c>
      <c r="C236" s="512" t="s">
        <v>258</v>
      </c>
      <c r="D236" s="572" t="s">
        <v>24</v>
      </c>
      <c r="E236" s="543">
        <v>41137</v>
      </c>
      <c r="F236" s="543">
        <v>41137</v>
      </c>
      <c r="G236" s="544" t="s">
        <v>1568</v>
      </c>
    </row>
    <row r="237" spans="1:7" x14ac:dyDescent="0.2">
      <c r="A237" s="570" t="s">
        <v>259</v>
      </c>
      <c r="B237" s="571">
        <v>125</v>
      </c>
      <c r="C237" s="554" t="s">
        <v>260</v>
      </c>
      <c r="D237" s="572" t="s">
        <v>24</v>
      </c>
      <c r="E237" s="543">
        <v>41137</v>
      </c>
      <c r="F237" s="543">
        <v>41137</v>
      </c>
      <c r="G237" s="544" t="s">
        <v>1568</v>
      </c>
    </row>
    <row r="238" spans="1:7" ht="37.5" x14ac:dyDescent="0.2">
      <c r="A238" s="570" t="s">
        <v>1567</v>
      </c>
      <c r="B238" s="571">
        <v>125</v>
      </c>
      <c r="C238" s="554" t="s">
        <v>263</v>
      </c>
      <c r="D238" s="572" t="s">
        <v>24</v>
      </c>
      <c r="E238" s="543">
        <v>41137</v>
      </c>
      <c r="F238" s="543">
        <v>41137</v>
      </c>
      <c r="G238" s="544" t="s">
        <v>1568</v>
      </c>
    </row>
    <row r="239" spans="1:7" x14ac:dyDescent="0.2">
      <c r="A239" s="570" t="s">
        <v>264</v>
      </c>
      <c r="B239" s="571"/>
      <c r="C239" s="554" t="s">
        <v>265</v>
      </c>
      <c r="D239" s="572" t="s">
        <v>24</v>
      </c>
      <c r="E239" s="543">
        <v>41137</v>
      </c>
      <c r="F239" s="543">
        <v>41137</v>
      </c>
      <c r="G239" s="544" t="s">
        <v>1568</v>
      </c>
    </row>
    <row r="240" spans="1:7" x14ac:dyDescent="0.2">
      <c r="A240" s="570" t="s">
        <v>266</v>
      </c>
      <c r="B240" s="571"/>
      <c r="C240" s="554" t="s">
        <v>267</v>
      </c>
      <c r="D240" s="572" t="s">
        <v>24</v>
      </c>
      <c r="E240" s="543">
        <v>41137</v>
      </c>
      <c r="F240" s="543">
        <v>41137</v>
      </c>
      <c r="G240" s="544" t="s">
        <v>1568</v>
      </c>
    </row>
    <row r="241" spans="1:7" x14ac:dyDescent="0.2">
      <c r="A241" s="570" t="s">
        <v>268</v>
      </c>
      <c r="B241" s="571"/>
      <c r="C241" s="554" t="s">
        <v>269</v>
      </c>
      <c r="D241" s="572" t="s">
        <v>24</v>
      </c>
      <c r="E241" s="543">
        <v>41137</v>
      </c>
      <c r="F241" s="543">
        <v>41137</v>
      </c>
      <c r="G241" s="544" t="s">
        <v>1568</v>
      </c>
    </row>
    <row r="242" spans="1:7" x14ac:dyDescent="0.2">
      <c r="A242" s="570" t="s">
        <v>270</v>
      </c>
      <c r="B242" s="571"/>
      <c r="C242" s="554" t="s">
        <v>271</v>
      </c>
      <c r="D242" s="572" t="s">
        <v>24</v>
      </c>
      <c r="E242" s="543">
        <v>41137</v>
      </c>
      <c r="F242" s="543">
        <v>41137</v>
      </c>
      <c r="G242" s="544" t="s">
        <v>1568</v>
      </c>
    </row>
    <row r="243" spans="1:7" ht="41.25" customHeight="1" x14ac:dyDescent="0.2">
      <c r="A243" s="573" t="s">
        <v>272</v>
      </c>
      <c r="B243" s="808"/>
      <c r="C243" s="808"/>
      <c r="D243" s="808"/>
      <c r="E243" s="808"/>
      <c r="F243" s="808"/>
      <c r="G243" s="810"/>
    </row>
    <row r="244" spans="1:7" ht="37.5" x14ac:dyDescent="0.2">
      <c r="A244" s="712" t="s">
        <v>273</v>
      </c>
      <c r="B244" s="713" t="s">
        <v>225</v>
      </c>
      <c r="C244" s="714" t="s">
        <v>274</v>
      </c>
      <c r="D244" s="723"/>
      <c r="E244" s="659"/>
      <c r="F244" s="659"/>
      <c r="G244" s="660"/>
    </row>
    <row r="245" spans="1:7" x14ac:dyDescent="0.2">
      <c r="A245" s="1026" t="s">
        <v>1315</v>
      </c>
      <c r="B245" s="1027"/>
      <c r="C245" s="1027"/>
      <c r="D245" s="575"/>
      <c r="E245" s="543"/>
      <c r="F245" s="543"/>
      <c r="G245" s="544"/>
    </row>
    <row r="246" spans="1:7" x14ac:dyDescent="0.2">
      <c r="A246" s="576" t="s">
        <v>275</v>
      </c>
      <c r="B246" s="577"/>
      <c r="C246" s="551">
        <v>6</v>
      </c>
      <c r="D246" s="578" t="s">
        <v>24</v>
      </c>
      <c r="E246" s="540">
        <v>41137</v>
      </c>
      <c r="F246" s="543">
        <v>41137</v>
      </c>
      <c r="G246" s="541" t="s">
        <v>1568</v>
      </c>
    </row>
    <row r="247" spans="1:7" x14ac:dyDescent="0.2">
      <c r="A247" s="570" t="s">
        <v>276</v>
      </c>
      <c r="B247" s="571"/>
      <c r="C247" s="554">
        <v>5</v>
      </c>
      <c r="D247" s="572" t="s">
        <v>24</v>
      </c>
      <c r="E247" s="543">
        <v>41137</v>
      </c>
      <c r="F247" s="543">
        <v>41137</v>
      </c>
      <c r="G247" s="544" t="s">
        <v>1568</v>
      </c>
    </row>
    <row r="248" spans="1:7" x14ac:dyDescent="0.2">
      <c r="A248" s="570" t="s">
        <v>277</v>
      </c>
      <c r="B248" s="571"/>
      <c r="C248" s="554">
        <v>5</v>
      </c>
      <c r="D248" s="572" t="s">
        <v>24</v>
      </c>
      <c r="E248" s="543">
        <v>41137</v>
      </c>
      <c r="F248" s="543">
        <v>41137</v>
      </c>
      <c r="G248" s="544" t="s">
        <v>1568</v>
      </c>
    </row>
    <row r="249" spans="1:7" ht="37.5" x14ac:dyDescent="0.2">
      <c r="A249" s="573" t="s">
        <v>278</v>
      </c>
      <c r="B249" s="579"/>
      <c r="C249" s="557">
        <v>4</v>
      </c>
      <c r="D249" s="580" t="s">
        <v>24</v>
      </c>
      <c r="E249" s="548">
        <v>41137</v>
      </c>
      <c r="F249" s="548">
        <v>41137</v>
      </c>
      <c r="G249" s="549" t="s">
        <v>1568</v>
      </c>
    </row>
    <row r="250" spans="1:7" x14ac:dyDescent="0.2">
      <c r="A250" s="820"/>
      <c r="B250" s="821"/>
      <c r="C250" s="821"/>
      <c r="D250" s="821"/>
      <c r="E250" s="821"/>
      <c r="F250" s="821"/>
      <c r="G250" s="822"/>
    </row>
    <row r="251" spans="1:7" ht="37.5" x14ac:dyDescent="0.2">
      <c r="A251" s="712" t="s">
        <v>279</v>
      </c>
      <c r="B251" s="713" t="s">
        <v>225</v>
      </c>
      <c r="C251" s="714" t="s">
        <v>280</v>
      </c>
      <c r="D251" s="719"/>
      <c r="E251" s="659"/>
      <c r="F251" s="659"/>
      <c r="G251" s="660"/>
    </row>
    <row r="252" spans="1:7" ht="18.75" customHeight="1" x14ac:dyDescent="0.2">
      <c r="A252" s="811" t="s">
        <v>281</v>
      </c>
      <c r="B252" s="812"/>
      <c r="C252" s="812"/>
      <c r="D252" s="812"/>
      <c r="E252" s="812"/>
      <c r="F252" s="812"/>
      <c r="G252" s="813"/>
    </row>
    <row r="253" spans="1:7" x14ac:dyDescent="0.2">
      <c r="A253" s="570" t="s">
        <v>282</v>
      </c>
      <c r="B253" s="571">
        <v>125</v>
      </c>
      <c r="C253" s="554">
        <v>75</v>
      </c>
      <c r="D253" s="572" t="s">
        <v>24</v>
      </c>
      <c r="E253" s="543">
        <v>41137</v>
      </c>
      <c r="F253" s="543">
        <v>41137</v>
      </c>
      <c r="G253" s="544" t="s">
        <v>1568</v>
      </c>
    </row>
    <row r="254" spans="1:7" x14ac:dyDescent="0.2">
      <c r="A254" s="570" t="s">
        <v>283</v>
      </c>
      <c r="B254" s="571">
        <v>125</v>
      </c>
      <c r="C254" s="554">
        <v>40</v>
      </c>
      <c r="D254" s="572" t="s">
        <v>24</v>
      </c>
      <c r="E254" s="543">
        <v>41137</v>
      </c>
      <c r="F254" s="543">
        <v>41137</v>
      </c>
      <c r="G254" s="544" t="s">
        <v>1568</v>
      </c>
    </row>
    <row r="255" spans="1:7" ht="18.75" customHeight="1" x14ac:dyDescent="0.2">
      <c r="A255" s="573" t="s">
        <v>284</v>
      </c>
      <c r="B255" s="808"/>
      <c r="C255" s="808"/>
      <c r="D255" s="580"/>
      <c r="E255" s="548"/>
      <c r="F255" s="548"/>
      <c r="G255" s="549"/>
    </row>
    <row r="256" spans="1:7" x14ac:dyDescent="0.2">
      <c r="A256" s="791"/>
      <c r="B256" s="792"/>
      <c r="C256" s="792"/>
      <c r="D256" s="792"/>
      <c r="E256" s="792"/>
      <c r="F256" s="792"/>
      <c r="G256" s="793"/>
    </row>
    <row r="257" spans="1:7" ht="37.5" x14ac:dyDescent="0.2">
      <c r="A257" s="712" t="s">
        <v>285</v>
      </c>
      <c r="B257" s="721"/>
      <c r="C257" s="714" t="s">
        <v>286</v>
      </c>
      <c r="D257" s="719"/>
      <c r="E257" s="659"/>
      <c r="F257" s="659"/>
      <c r="G257" s="660"/>
    </row>
    <row r="258" spans="1:7" x14ac:dyDescent="0.2">
      <c r="A258" s="570" t="s">
        <v>287</v>
      </c>
      <c r="B258" s="571"/>
      <c r="C258" s="554">
        <v>50</v>
      </c>
      <c r="D258" s="572" t="s">
        <v>24</v>
      </c>
      <c r="E258" s="543">
        <v>41137</v>
      </c>
      <c r="F258" s="543">
        <v>41137</v>
      </c>
      <c r="G258" s="544" t="s">
        <v>1568</v>
      </c>
    </row>
    <row r="259" spans="1:7" x14ac:dyDescent="0.2">
      <c r="A259" s="570" t="s">
        <v>288</v>
      </c>
      <c r="B259" s="571"/>
      <c r="C259" s="554">
        <v>75</v>
      </c>
      <c r="D259" s="572" t="s">
        <v>24</v>
      </c>
      <c r="E259" s="543">
        <v>41137</v>
      </c>
      <c r="F259" s="543">
        <v>41137</v>
      </c>
      <c r="G259" s="544" t="s">
        <v>1568</v>
      </c>
    </row>
    <row r="260" spans="1:7" x14ac:dyDescent="0.2">
      <c r="A260" s="570" t="s">
        <v>289</v>
      </c>
      <c r="B260" s="571"/>
      <c r="C260" s="554">
        <v>100</v>
      </c>
      <c r="D260" s="572" t="s">
        <v>24</v>
      </c>
      <c r="E260" s="543">
        <v>41137</v>
      </c>
      <c r="F260" s="543">
        <v>41137</v>
      </c>
      <c r="G260" s="544" t="s">
        <v>1568</v>
      </c>
    </row>
    <row r="261" spans="1:7" x14ac:dyDescent="0.2">
      <c r="A261" s="570" t="s">
        <v>290</v>
      </c>
      <c r="B261" s="571"/>
      <c r="C261" s="554">
        <v>50</v>
      </c>
      <c r="D261" s="572" t="s">
        <v>24</v>
      </c>
      <c r="E261" s="543">
        <v>41137</v>
      </c>
      <c r="F261" s="543">
        <v>41137</v>
      </c>
      <c r="G261" s="544" t="s">
        <v>1568</v>
      </c>
    </row>
    <row r="262" spans="1:7" ht="37.5" x14ac:dyDescent="0.2">
      <c r="A262" s="573" t="s">
        <v>291</v>
      </c>
      <c r="B262" s="579"/>
      <c r="C262" s="557">
        <v>25</v>
      </c>
      <c r="D262" s="580" t="s">
        <v>24</v>
      </c>
      <c r="E262" s="548">
        <v>41137</v>
      </c>
      <c r="F262" s="548">
        <v>41137</v>
      </c>
      <c r="G262" s="549" t="s">
        <v>1568</v>
      </c>
    </row>
    <row r="263" spans="1:7" x14ac:dyDescent="0.2">
      <c r="A263" s="791"/>
      <c r="B263" s="792"/>
      <c r="C263" s="792"/>
      <c r="D263" s="792"/>
      <c r="E263" s="792"/>
      <c r="F263" s="792"/>
      <c r="G263" s="793"/>
    </row>
    <row r="264" spans="1:7" ht="37.5" x14ac:dyDescent="0.2">
      <c r="A264" s="712" t="s">
        <v>25</v>
      </c>
      <c r="B264" s="713" t="s">
        <v>293</v>
      </c>
      <c r="C264" s="714" t="s">
        <v>294</v>
      </c>
      <c r="D264" s="719"/>
      <c r="E264" s="659"/>
      <c r="F264" s="659"/>
      <c r="G264" s="660"/>
    </row>
    <row r="265" spans="1:7" ht="18.75" customHeight="1" x14ac:dyDescent="0.2">
      <c r="A265" s="570" t="s">
        <v>295</v>
      </c>
      <c r="B265" s="807"/>
      <c r="C265" s="807"/>
      <c r="D265" s="807"/>
      <c r="E265" s="807"/>
      <c r="F265" s="807"/>
      <c r="G265" s="809"/>
    </row>
    <row r="266" spans="1:7" x14ac:dyDescent="0.2">
      <c r="A266" s="570" t="s">
        <v>296</v>
      </c>
      <c r="B266" s="574">
        <v>2</v>
      </c>
      <c r="C266" s="554">
        <v>25</v>
      </c>
      <c r="D266" s="572" t="s">
        <v>24</v>
      </c>
      <c r="E266" s="543">
        <v>41137</v>
      </c>
      <c r="F266" s="543">
        <v>41137</v>
      </c>
      <c r="G266" s="544" t="s">
        <v>1568</v>
      </c>
    </row>
    <row r="267" spans="1:7" x14ac:dyDescent="0.2">
      <c r="A267" s="570" t="s">
        <v>297</v>
      </c>
      <c r="B267" s="574">
        <v>3</v>
      </c>
      <c r="C267" s="554">
        <v>25</v>
      </c>
      <c r="D267" s="572" t="s">
        <v>24</v>
      </c>
      <c r="E267" s="543">
        <v>41137</v>
      </c>
      <c r="F267" s="543">
        <v>41137</v>
      </c>
      <c r="G267" s="544" t="s">
        <v>1568</v>
      </c>
    </row>
    <row r="268" spans="1:7" x14ac:dyDescent="0.2">
      <c r="A268" s="573" t="s">
        <v>298</v>
      </c>
      <c r="B268" s="724">
        <v>4</v>
      </c>
      <c r="C268" s="557">
        <v>25</v>
      </c>
      <c r="D268" s="580" t="s">
        <v>24</v>
      </c>
      <c r="E268" s="548">
        <v>41137</v>
      </c>
      <c r="F268" s="548">
        <v>41137</v>
      </c>
      <c r="G268" s="549" t="s">
        <v>1568</v>
      </c>
    </row>
    <row r="269" spans="1:7" x14ac:dyDescent="0.2">
      <c r="A269" s="791"/>
      <c r="B269" s="792"/>
      <c r="C269" s="792"/>
      <c r="D269" s="792"/>
      <c r="E269" s="792"/>
      <c r="F269" s="792"/>
      <c r="G269" s="793"/>
    </row>
    <row r="270" spans="1:7" x14ac:dyDescent="0.2">
      <c r="A270" s="712" t="s">
        <v>299</v>
      </c>
      <c r="B270" s="721"/>
      <c r="C270" s="714" t="s">
        <v>300</v>
      </c>
      <c r="D270" s="719"/>
      <c r="E270" s="659"/>
      <c r="F270" s="659"/>
      <c r="G270" s="660"/>
    </row>
    <row r="271" spans="1:7" x14ac:dyDescent="0.2">
      <c r="A271" s="570" t="s">
        <v>301</v>
      </c>
      <c r="B271" s="571"/>
      <c r="C271" s="554">
        <v>3</v>
      </c>
      <c r="D271" s="572" t="s">
        <v>24</v>
      </c>
      <c r="E271" s="543">
        <v>41137</v>
      </c>
      <c r="F271" s="543">
        <v>41137</v>
      </c>
      <c r="G271" s="544" t="s">
        <v>1568</v>
      </c>
    </row>
    <row r="272" spans="1:7" x14ac:dyDescent="0.2">
      <c r="A272" s="573" t="s">
        <v>302</v>
      </c>
      <c r="B272" s="579"/>
      <c r="C272" s="557">
        <v>6</v>
      </c>
      <c r="D272" s="580" t="s">
        <v>24</v>
      </c>
      <c r="E272" s="548">
        <v>41137</v>
      </c>
      <c r="F272" s="548">
        <v>41137</v>
      </c>
      <c r="G272" s="549" t="s">
        <v>1568</v>
      </c>
    </row>
    <row r="273" spans="1:7" ht="37.5" x14ac:dyDescent="0.2">
      <c r="A273" s="712" t="s">
        <v>1593</v>
      </c>
      <c r="B273" s="713" t="s">
        <v>225</v>
      </c>
      <c r="C273" s="714" t="s">
        <v>303</v>
      </c>
      <c r="D273" s="722"/>
      <c r="E273" s="719"/>
      <c r="F273" s="659"/>
      <c r="G273" s="660"/>
    </row>
    <row r="274" spans="1:7" ht="43.5" customHeight="1" x14ac:dyDescent="0.2">
      <c r="A274" s="570" t="s">
        <v>304</v>
      </c>
      <c r="B274" s="807"/>
      <c r="C274" s="807"/>
      <c r="D274" s="807"/>
      <c r="E274" s="807"/>
      <c r="F274" s="807"/>
      <c r="G274" s="809"/>
    </row>
    <row r="275" spans="1:7" x14ac:dyDescent="0.2">
      <c r="A275" s="570" t="s">
        <v>305</v>
      </c>
      <c r="B275" s="571">
        <v>125</v>
      </c>
      <c r="C275" s="554">
        <v>300</v>
      </c>
      <c r="D275" s="571" t="s">
        <v>24</v>
      </c>
      <c r="E275" s="543">
        <v>41137</v>
      </c>
      <c r="F275" s="543">
        <v>41137</v>
      </c>
      <c r="G275" s="544" t="s">
        <v>1568</v>
      </c>
    </row>
    <row r="276" spans="1:7" x14ac:dyDescent="0.2">
      <c r="A276" s="570" t="s">
        <v>307</v>
      </c>
      <c r="B276" s="571">
        <v>300</v>
      </c>
      <c r="C276" s="554">
        <v>500</v>
      </c>
      <c r="D276" s="571" t="s">
        <v>24</v>
      </c>
      <c r="E276" s="543">
        <v>41137</v>
      </c>
      <c r="F276" s="543">
        <v>41137</v>
      </c>
      <c r="G276" s="544" t="s">
        <v>1568</v>
      </c>
    </row>
    <row r="277" spans="1:7" x14ac:dyDescent="0.2">
      <c r="A277" s="570" t="s">
        <v>308</v>
      </c>
      <c r="B277" s="571">
        <v>400</v>
      </c>
      <c r="C277" s="554">
        <v>750</v>
      </c>
      <c r="D277" s="571" t="s">
        <v>24</v>
      </c>
      <c r="E277" s="543">
        <v>41137</v>
      </c>
      <c r="F277" s="543">
        <v>41137</v>
      </c>
      <c r="G277" s="544" t="s">
        <v>1568</v>
      </c>
    </row>
    <row r="278" spans="1:7" x14ac:dyDescent="0.2">
      <c r="A278" s="570" t="s">
        <v>309</v>
      </c>
      <c r="B278" s="571">
        <v>500</v>
      </c>
      <c r="C278" s="554">
        <v>1000</v>
      </c>
      <c r="D278" s="571" t="s">
        <v>24</v>
      </c>
      <c r="E278" s="543">
        <v>41137</v>
      </c>
      <c r="F278" s="543">
        <v>41137</v>
      </c>
      <c r="G278" s="544" t="s">
        <v>1568</v>
      </c>
    </row>
    <row r="279" spans="1:7" x14ac:dyDescent="0.2">
      <c r="A279" s="573" t="s">
        <v>310</v>
      </c>
      <c r="B279" s="579">
        <v>750</v>
      </c>
      <c r="C279" s="557">
        <v>2500</v>
      </c>
      <c r="D279" s="579" t="s">
        <v>24</v>
      </c>
      <c r="E279" s="548">
        <v>41137</v>
      </c>
      <c r="F279" s="548">
        <v>41137</v>
      </c>
      <c r="G279" s="549" t="s">
        <v>1568</v>
      </c>
    </row>
    <row r="280" spans="1:7" x14ac:dyDescent="0.2">
      <c r="A280" s="791"/>
      <c r="B280" s="792"/>
      <c r="C280" s="792"/>
      <c r="D280" s="792"/>
      <c r="E280" s="792"/>
      <c r="F280" s="792"/>
      <c r="G280" s="793"/>
    </row>
    <row r="281" spans="1:7" x14ac:dyDescent="0.2">
      <c r="A281" s="712" t="s">
        <v>1594</v>
      </c>
      <c r="B281" s="721"/>
      <c r="C281" s="714" t="s">
        <v>312</v>
      </c>
      <c r="D281" s="722"/>
      <c r="E281" s="719"/>
      <c r="F281" s="659"/>
      <c r="G281" s="660"/>
    </row>
    <row r="282" spans="1:7" x14ac:dyDescent="0.2">
      <c r="A282" s="570" t="s">
        <v>313</v>
      </c>
      <c r="B282" s="571"/>
      <c r="C282" s="554">
        <v>50</v>
      </c>
      <c r="D282" s="555" t="s">
        <v>24</v>
      </c>
      <c r="E282" s="543">
        <v>41137</v>
      </c>
      <c r="F282" s="543">
        <v>41137</v>
      </c>
      <c r="G282" s="544" t="s">
        <v>1568</v>
      </c>
    </row>
    <row r="283" spans="1:7" x14ac:dyDescent="0.2">
      <c r="A283" s="570" t="s">
        <v>314</v>
      </c>
      <c r="B283" s="571"/>
      <c r="C283" s="554">
        <v>15</v>
      </c>
      <c r="D283" s="555" t="s">
        <v>24</v>
      </c>
      <c r="E283" s="543">
        <v>41137</v>
      </c>
      <c r="F283" s="543">
        <v>41137</v>
      </c>
      <c r="G283" s="544" t="s">
        <v>1568</v>
      </c>
    </row>
    <row r="284" spans="1:7" x14ac:dyDescent="0.2">
      <c r="A284" s="573" t="s">
        <v>315</v>
      </c>
      <c r="B284" s="579"/>
      <c r="C284" s="557">
        <v>100</v>
      </c>
      <c r="D284" s="558" t="s">
        <v>24</v>
      </c>
      <c r="E284" s="548">
        <v>41137</v>
      </c>
      <c r="F284" s="543">
        <v>41137</v>
      </c>
      <c r="G284" s="549" t="s">
        <v>1568</v>
      </c>
    </row>
    <row r="285" spans="1:7" ht="37.5" x14ac:dyDescent="0.2">
      <c r="A285" s="576" t="s">
        <v>316</v>
      </c>
      <c r="B285" s="577"/>
      <c r="C285" s="551">
        <v>200</v>
      </c>
      <c r="D285" s="552" t="s">
        <v>24</v>
      </c>
      <c r="E285" s="540">
        <v>41137</v>
      </c>
      <c r="F285" s="543">
        <v>41137</v>
      </c>
      <c r="G285" s="541" t="s">
        <v>1568</v>
      </c>
    </row>
    <row r="286" spans="1:7" ht="37.5" x14ac:dyDescent="0.2">
      <c r="A286" s="570" t="s">
        <v>317</v>
      </c>
      <c r="B286" s="571"/>
      <c r="C286" s="554">
        <v>150</v>
      </c>
      <c r="D286" s="555" t="s">
        <v>24</v>
      </c>
      <c r="E286" s="543">
        <v>41137</v>
      </c>
      <c r="F286" s="543">
        <v>41137</v>
      </c>
      <c r="G286" s="544" t="s">
        <v>1568</v>
      </c>
    </row>
    <row r="287" spans="1:7" ht="37.5" x14ac:dyDescent="0.2">
      <c r="A287" s="570" t="s">
        <v>318</v>
      </c>
      <c r="B287" s="571"/>
      <c r="C287" s="554">
        <v>250</v>
      </c>
      <c r="D287" s="555" t="s">
        <v>24</v>
      </c>
      <c r="E287" s="543">
        <v>41137</v>
      </c>
      <c r="F287" s="543">
        <v>41137</v>
      </c>
      <c r="G287" s="544" t="s">
        <v>1568</v>
      </c>
    </row>
    <row r="288" spans="1:7" ht="37.5" x14ac:dyDescent="0.2">
      <c r="A288" s="570" t="s">
        <v>319</v>
      </c>
      <c r="B288" s="571"/>
      <c r="C288" s="554" t="s">
        <v>320</v>
      </c>
      <c r="D288" s="555" t="s">
        <v>24</v>
      </c>
      <c r="E288" s="543">
        <v>41137</v>
      </c>
      <c r="F288" s="543">
        <v>41137</v>
      </c>
      <c r="G288" s="544" t="s">
        <v>1568</v>
      </c>
    </row>
    <row r="289" spans="1:7" x14ac:dyDescent="0.2">
      <c r="A289" s="570" t="s">
        <v>321</v>
      </c>
      <c r="B289" s="571"/>
      <c r="C289" s="554" t="s">
        <v>322</v>
      </c>
      <c r="D289" s="555" t="s">
        <v>24</v>
      </c>
      <c r="E289" s="543">
        <v>41137</v>
      </c>
      <c r="F289" s="543">
        <v>41137</v>
      </c>
      <c r="G289" s="544" t="s">
        <v>1568</v>
      </c>
    </row>
    <row r="290" spans="1:7" x14ac:dyDescent="0.2">
      <c r="A290" s="570" t="s">
        <v>323</v>
      </c>
      <c r="B290" s="571"/>
      <c r="C290" s="554">
        <v>100</v>
      </c>
      <c r="D290" s="555" t="s">
        <v>24</v>
      </c>
      <c r="E290" s="543">
        <v>41137</v>
      </c>
      <c r="F290" s="543">
        <v>41137</v>
      </c>
      <c r="G290" s="544" t="s">
        <v>1568</v>
      </c>
    </row>
    <row r="291" spans="1:7" x14ac:dyDescent="0.2">
      <c r="A291" s="570" t="s">
        <v>324</v>
      </c>
      <c r="B291" s="571"/>
      <c r="C291" s="554">
        <v>150</v>
      </c>
      <c r="D291" s="555" t="s">
        <v>24</v>
      </c>
      <c r="E291" s="543">
        <v>41137</v>
      </c>
      <c r="F291" s="543">
        <v>41137</v>
      </c>
      <c r="G291" s="544" t="s">
        <v>1568</v>
      </c>
    </row>
    <row r="292" spans="1:7" ht="37.5" x14ac:dyDescent="0.2">
      <c r="A292" s="570" t="s">
        <v>325</v>
      </c>
      <c r="B292" s="571"/>
      <c r="C292" s="554">
        <v>15</v>
      </c>
      <c r="D292" s="555" t="s">
        <v>24</v>
      </c>
      <c r="E292" s="543">
        <v>41137</v>
      </c>
      <c r="F292" s="543">
        <v>41137</v>
      </c>
      <c r="G292" s="544" t="s">
        <v>1568</v>
      </c>
    </row>
    <row r="293" spans="1:7" ht="37.5" x14ac:dyDescent="0.2">
      <c r="A293" s="570" t="s">
        <v>327</v>
      </c>
      <c r="B293" s="571"/>
      <c r="C293" s="554" t="s">
        <v>328</v>
      </c>
      <c r="D293" s="555" t="s">
        <v>24</v>
      </c>
      <c r="E293" s="543">
        <v>41137</v>
      </c>
      <c r="F293" s="543">
        <v>41137</v>
      </c>
      <c r="G293" s="544" t="s">
        <v>1568</v>
      </c>
    </row>
    <row r="294" spans="1:7" x14ac:dyDescent="0.2">
      <c r="A294" s="570" t="s">
        <v>329</v>
      </c>
      <c r="B294" s="571"/>
      <c r="C294" s="554" t="s">
        <v>330</v>
      </c>
      <c r="D294" s="555" t="s">
        <v>24</v>
      </c>
      <c r="E294" s="543">
        <v>41137</v>
      </c>
      <c r="F294" s="543">
        <v>41137</v>
      </c>
      <c r="G294" s="544" t="s">
        <v>1568</v>
      </c>
    </row>
    <row r="295" spans="1:7" x14ac:dyDescent="0.2">
      <c r="A295" s="570" t="s">
        <v>331</v>
      </c>
      <c r="B295" s="571"/>
      <c r="C295" s="554" t="s">
        <v>332</v>
      </c>
      <c r="D295" s="555" t="s">
        <v>24</v>
      </c>
      <c r="E295" s="543">
        <v>41137</v>
      </c>
      <c r="F295" s="543">
        <v>41137</v>
      </c>
      <c r="G295" s="544" t="s">
        <v>1568</v>
      </c>
    </row>
    <row r="296" spans="1:7" ht="75" x14ac:dyDescent="0.2">
      <c r="A296" s="570" t="s">
        <v>333</v>
      </c>
      <c r="B296" s="571"/>
      <c r="C296" s="554">
        <v>750</v>
      </c>
      <c r="D296" s="555" t="s">
        <v>24</v>
      </c>
      <c r="E296" s="543">
        <v>41137</v>
      </c>
      <c r="F296" s="543">
        <v>41137</v>
      </c>
      <c r="G296" s="544" t="s">
        <v>1568</v>
      </c>
    </row>
    <row r="297" spans="1:7" ht="37.5" x14ac:dyDescent="0.2">
      <c r="A297" s="573" t="s">
        <v>334</v>
      </c>
      <c r="B297" s="579"/>
      <c r="C297" s="557" t="s">
        <v>335</v>
      </c>
      <c r="D297" s="558" t="s">
        <v>24</v>
      </c>
      <c r="E297" s="548">
        <v>41137</v>
      </c>
      <c r="F297" s="548">
        <v>41137</v>
      </c>
      <c r="G297" s="549" t="s">
        <v>1568</v>
      </c>
    </row>
    <row r="298" spans="1:7" ht="18" customHeight="1" x14ac:dyDescent="0.2">
      <c r="A298" s="712" t="s">
        <v>336</v>
      </c>
      <c r="B298" s="713"/>
      <c r="C298" s="714" t="s">
        <v>337</v>
      </c>
      <c r="D298" s="722"/>
      <c r="E298" s="719"/>
      <c r="F298" s="659"/>
      <c r="G298" s="660"/>
    </row>
    <row r="299" spans="1:7" ht="42" customHeight="1" x14ac:dyDescent="0.2">
      <c r="A299" s="570" t="s">
        <v>338</v>
      </c>
      <c r="B299" s="807"/>
      <c r="C299" s="807"/>
      <c r="D299" s="807"/>
      <c r="E299" s="807"/>
      <c r="F299" s="807"/>
      <c r="G299" s="809"/>
    </row>
    <row r="300" spans="1:7" x14ac:dyDescent="0.2">
      <c r="A300" s="570" t="s">
        <v>339</v>
      </c>
      <c r="B300" s="571"/>
      <c r="C300" s="554" t="s">
        <v>340</v>
      </c>
      <c r="D300" s="575"/>
      <c r="E300" s="572"/>
      <c r="F300" s="543"/>
      <c r="G300" s="544"/>
    </row>
    <row r="301" spans="1:7" x14ac:dyDescent="0.2">
      <c r="A301" s="570" t="s">
        <v>341</v>
      </c>
      <c r="B301" s="571"/>
      <c r="C301" s="554" t="s">
        <v>342</v>
      </c>
      <c r="D301" s="575"/>
      <c r="E301" s="572"/>
      <c r="F301" s="543"/>
      <c r="G301" s="544"/>
    </row>
    <row r="302" spans="1:7" x14ac:dyDescent="0.2">
      <c r="A302" s="570" t="s">
        <v>343</v>
      </c>
      <c r="B302" s="571"/>
      <c r="C302" s="554" t="s">
        <v>344</v>
      </c>
      <c r="D302" s="575"/>
      <c r="E302" s="572"/>
      <c r="F302" s="543"/>
      <c r="G302" s="544"/>
    </row>
    <row r="303" spans="1:7" x14ac:dyDescent="0.2">
      <c r="A303" s="573" t="s">
        <v>345</v>
      </c>
      <c r="B303" s="579"/>
      <c r="C303" s="557" t="s">
        <v>346</v>
      </c>
      <c r="D303" s="725"/>
      <c r="E303" s="580"/>
      <c r="F303" s="548"/>
      <c r="G303" s="549"/>
    </row>
    <row r="304" spans="1:7" x14ac:dyDescent="0.2">
      <c r="A304" s="772"/>
      <c r="B304" s="773"/>
      <c r="C304" s="773"/>
      <c r="D304" s="773"/>
      <c r="E304" s="773"/>
      <c r="F304" s="773"/>
      <c r="G304" s="774"/>
    </row>
    <row r="305" spans="1:7" x14ac:dyDescent="0.2">
      <c r="A305" s="712" t="s">
        <v>27</v>
      </c>
      <c r="B305" s="713"/>
      <c r="C305" s="714" t="s">
        <v>255</v>
      </c>
      <c r="D305" s="722"/>
      <c r="E305" s="719"/>
      <c r="F305" s="659"/>
      <c r="G305" s="660"/>
    </row>
    <row r="306" spans="1:7" ht="43.5" customHeight="1" x14ac:dyDescent="0.2">
      <c r="A306" s="1025" t="s">
        <v>347</v>
      </c>
      <c r="B306" s="807"/>
      <c r="C306" s="807"/>
      <c r="D306" s="807"/>
      <c r="E306" s="807"/>
      <c r="F306" s="807"/>
      <c r="G306" s="809"/>
    </row>
    <row r="307" spans="1:7" x14ac:dyDescent="0.2">
      <c r="A307" s="570" t="s">
        <v>348</v>
      </c>
      <c r="B307" s="574"/>
      <c r="C307" s="574" t="s">
        <v>349</v>
      </c>
      <c r="D307" s="555" t="s">
        <v>24</v>
      </c>
      <c r="E307" s="543">
        <v>41137</v>
      </c>
      <c r="F307" s="543">
        <v>41137</v>
      </c>
      <c r="G307" s="544" t="s">
        <v>1568</v>
      </c>
    </row>
    <row r="308" spans="1:7" x14ac:dyDescent="0.2">
      <c r="A308" s="570" t="s">
        <v>351</v>
      </c>
      <c r="B308" s="571"/>
      <c r="C308" s="554">
        <v>15</v>
      </c>
      <c r="D308" s="555" t="s">
        <v>24</v>
      </c>
      <c r="E308" s="543">
        <v>41137</v>
      </c>
      <c r="F308" s="543">
        <v>41137</v>
      </c>
      <c r="G308" s="544" t="s">
        <v>1568</v>
      </c>
    </row>
    <row r="309" spans="1:7" x14ac:dyDescent="0.2">
      <c r="A309" s="570" t="s">
        <v>352</v>
      </c>
      <c r="B309" s="571"/>
      <c r="C309" s="554">
        <v>50</v>
      </c>
      <c r="D309" s="555" t="s">
        <v>24</v>
      </c>
      <c r="E309" s="543">
        <v>41137</v>
      </c>
      <c r="F309" s="543">
        <v>41137</v>
      </c>
      <c r="G309" s="544" t="s">
        <v>1568</v>
      </c>
    </row>
    <row r="310" spans="1:7" x14ac:dyDescent="0.2">
      <c r="A310" s="570" t="s">
        <v>353</v>
      </c>
      <c r="B310" s="571"/>
      <c r="C310" s="554">
        <v>30</v>
      </c>
      <c r="D310" s="555" t="s">
        <v>24</v>
      </c>
      <c r="E310" s="543">
        <v>41137</v>
      </c>
      <c r="F310" s="543">
        <v>41137</v>
      </c>
      <c r="G310" s="544" t="s">
        <v>1568</v>
      </c>
    </row>
    <row r="311" spans="1:7" x14ac:dyDescent="0.2">
      <c r="A311" s="570" t="s">
        <v>354</v>
      </c>
      <c r="B311" s="571"/>
      <c r="C311" s="554">
        <v>15</v>
      </c>
      <c r="D311" s="555" t="s">
        <v>24</v>
      </c>
      <c r="E311" s="543">
        <v>41137</v>
      </c>
      <c r="F311" s="543">
        <v>41137</v>
      </c>
      <c r="G311" s="544" t="s">
        <v>1568</v>
      </c>
    </row>
    <row r="312" spans="1:7" x14ac:dyDescent="0.2">
      <c r="A312" s="570" t="s">
        <v>356</v>
      </c>
      <c r="B312" s="571"/>
      <c r="C312" s="554">
        <v>15</v>
      </c>
      <c r="D312" s="555" t="s">
        <v>24</v>
      </c>
      <c r="E312" s="543">
        <v>41137</v>
      </c>
      <c r="F312" s="543">
        <v>41137</v>
      </c>
      <c r="G312" s="544" t="s">
        <v>1568</v>
      </c>
    </row>
    <row r="313" spans="1:7" x14ac:dyDescent="0.2">
      <c r="A313" s="573" t="s">
        <v>357</v>
      </c>
      <c r="B313" s="579"/>
      <c r="C313" s="557">
        <v>100</v>
      </c>
      <c r="D313" s="558" t="s">
        <v>24</v>
      </c>
      <c r="E313" s="548">
        <v>41137</v>
      </c>
      <c r="F313" s="543">
        <v>41137</v>
      </c>
      <c r="G313" s="549" t="s">
        <v>1568</v>
      </c>
    </row>
    <row r="314" spans="1:7" x14ac:dyDescent="0.2">
      <c r="A314" s="576" t="s">
        <v>358</v>
      </c>
      <c r="B314" s="577"/>
      <c r="C314" s="551">
        <v>2</v>
      </c>
      <c r="D314" s="552" t="s">
        <v>24</v>
      </c>
      <c r="E314" s="540">
        <v>41137</v>
      </c>
      <c r="F314" s="543">
        <v>41137</v>
      </c>
      <c r="G314" s="541" t="s">
        <v>1568</v>
      </c>
    </row>
    <row r="315" spans="1:7" x14ac:dyDescent="0.2">
      <c r="A315" s="570" t="s">
        <v>359</v>
      </c>
      <c r="B315" s="571"/>
      <c r="C315" s="554">
        <v>4</v>
      </c>
      <c r="D315" s="555" t="s">
        <v>24</v>
      </c>
      <c r="E315" s="543">
        <v>41137</v>
      </c>
      <c r="F315" s="543">
        <v>41137</v>
      </c>
      <c r="G315" s="544" t="s">
        <v>1568</v>
      </c>
    </row>
    <row r="316" spans="1:7" x14ac:dyDescent="0.2">
      <c r="A316" s="570" t="s">
        <v>360</v>
      </c>
      <c r="B316" s="571"/>
      <c r="C316" s="554">
        <v>10</v>
      </c>
      <c r="D316" s="555" t="s">
        <v>24</v>
      </c>
      <c r="E316" s="543">
        <v>41137</v>
      </c>
      <c r="F316" s="543">
        <v>41137</v>
      </c>
      <c r="G316" s="544" t="s">
        <v>1568</v>
      </c>
    </row>
    <row r="317" spans="1:7" ht="39" customHeight="1" x14ac:dyDescent="0.2">
      <c r="A317" s="1030" t="s">
        <v>361</v>
      </c>
      <c r="B317" s="808"/>
      <c r="C317" s="808"/>
      <c r="D317" s="808"/>
      <c r="E317" s="808"/>
      <c r="F317" s="808"/>
      <c r="G317" s="810"/>
    </row>
    <row r="318" spans="1:7" x14ac:dyDescent="0.2">
      <c r="A318" s="772"/>
      <c r="B318" s="773"/>
      <c r="C318" s="773"/>
      <c r="D318" s="773"/>
      <c r="E318" s="773"/>
      <c r="F318" s="773"/>
      <c r="G318" s="774"/>
    </row>
    <row r="319" spans="1:7" x14ac:dyDescent="0.2">
      <c r="A319" s="712" t="s">
        <v>1595</v>
      </c>
      <c r="B319" s="713"/>
      <c r="C319" s="714" t="s">
        <v>362</v>
      </c>
      <c r="D319" s="721"/>
      <c r="E319" s="719"/>
      <c r="F319" s="659"/>
      <c r="G319" s="660"/>
    </row>
    <row r="320" spans="1:7" x14ac:dyDescent="0.2">
      <c r="A320" s="570" t="s">
        <v>363</v>
      </c>
      <c r="B320" s="571"/>
      <c r="C320" s="554">
        <v>2</v>
      </c>
      <c r="D320" s="555" t="s">
        <v>24</v>
      </c>
      <c r="E320" s="543">
        <v>41137</v>
      </c>
      <c r="F320" s="543">
        <v>41137</v>
      </c>
      <c r="G320" s="544" t="s">
        <v>1568</v>
      </c>
    </row>
    <row r="321" spans="1:7" x14ac:dyDescent="0.2">
      <c r="A321" s="573" t="s">
        <v>343</v>
      </c>
      <c r="B321" s="579"/>
      <c r="C321" s="557">
        <v>4</v>
      </c>
      <c r="D321" s="558" t="s">
        <v>24</v>
      </c>
      <c r="E321" s="548">
        <v>41137</v>
      </c>
      <c r="F321" s="548">
        <v>41137</v>
      </c>
      <c r="G321" s="549" t="s">
        <v>1568</v>
      </c>
    </row>
    <row r="322" spans="1:7" x14ac:dyDescent="0.2">
      <c r="A322" s="772"/>
      <c r="B322" s="773"/>
      <c r="C322" s="773"/>
      <c r="D322" s="773"/>
      <c r="E322" s="773"/>
      <c r="F322" s="773"/>
      <c r="G322" s="774"/>
    </row>
    <row r="323" spans="1:7" x14ac:dyDescent="0.2">
      <c r="A323" s="712" t="s">
        <v>29</v>
      </c>
      <c r="B323" s="713"/>
      <c r="C323" s="714" t="s">
        <v>364</v>
      </c>
      <c r="D323" s="721"/>
      <c r="E323" s="719"/>
      <c r="F323" s="659"/>
      <c r="G323" s="660"/>
    </row>
    <row r="324" spans="1:7" x14ac:dyDescent="0.2">
      <c r="A324" s="570" t="s">
        <v>365</v>
      </c>
      <c r="B324" s="571"/>
      <c r="C324" s="554">
        <v>25</v>
      </c>
      <c r="D324" s="555" t="s">
        <v>24</v>
      </c>
      <c r="E324" s="543">
        <v>41137</v>
      </c>
      <c r="F324" s="543">
        <v>41137</v>
      </c>
      <c r="G324" s="544" t="s">
        <v>1568</v>
      </c>
    </row>
    <row r="325" spans="1:7" x14ac:dyDescent="0.2">
      <c r="A325" s="570" t="s">
        <v>366</v>
      </c>
      <c r="B325" s="571"/>
      <c r="C325" s="554">
        <v>75</v>
      </c>
      <c r="D325" s="555" t="s">
        <v>24</v>
      </c>
      <c r="E325" s="543">
        <v>41137</v>
      </c>
      <c r="F325" s="543">
        <v>41137</v>
      </c>
      <c r="G325" s="544" t="s">
        <v>1568</v>
      </c>
    </row>
    <row r="326" spans="1:7" ht="40.5" customHeight="1" x14ac:dyDescent="0.2">
      <c r="A326" s="1030" t="s">
        <v>367</v>
      </c>
      <c r="B326" s="1031"/>
      <c r="C326" s="1031"/>
      <c r="D326" s="1031"/>
      <c r="E326" s="1031"/>
      <c r="F326" s="1031"/>
      <c r="G326" s="1032"/>
    </row>
    <row r="327" spans="1:7" ht="18" customHeight="1" x14ac:dyDescent="0.2">
      <c r="A327" s="791"/>
      <c r="B327" s="792"/>
      <c r="C327" s="792"/>
      <c r="D327" s="792"/>
      <c r="E327" s="792"/>
      <c r="F327" s="792"/>
      <c r="G327" s="793"/>
    </row>
    <row r="328" spans="1:7" x14ac:dyDescent="0.2">
      <c r="A328" s="712" t="s">
        <v>30</v>
      </c>
      <c r="B328" s="713"/>
      <c r="C328" s="714" t="s">
        <v>255</v>
      </c>
      <c r="D328" s="721"/>
      <c r="E328" s="719"/>
      <c r="F328" s="659"/>
      <c r="G328" s="660"/>
    </row>
    <row r="329" spans="1:7" ht="115.5" customHeight="1" x14ac:dyDescent="0.2">
      <c r="A329" s="573" t="s">
        <v>368</v>
      </c>
      <c r="B329" s="579"/>
      <c r="C329" s="557">
        <v>165</v>
      </c>
      <c r="D329" s="558" t="s">
        <v>24</v>
      </c>
      <c r="E329" s="548">
        <v>41137</v>
      </c>
      <c r="F329" s="548">
        <v>41137</v>
      </c>
      <c r="G329" s="549" t="s">
        <v>1568</v>
      </c>
    </row>
    <row r="330" spans="1:7" x14ac:dyDescent="0.2">
      <c r="A330" s="712" t="s">
        <v>31</v>
      </c>
      <c r="B330" s="713"/>
      <c r="C330" s="714" t="s">
        <v>369</v>
      </c>
      <c r="D330" s="722"/>
      <c r="E330" s="719"/>
      <c r="F330" s="659"/>
      <c r="G330" s="660"/>
    </row>
    <row r="331" spans="1:7" ht="41.25" customHeight="1" x14ac:dyDescent="0.2">
      <c r="A331" s="1026" t="s">
        <v>370</v>
      </c>
      <c r="B331" s="1027"/>
      <c r="C331" s="1027"/>
      <c r="D331" s="1027"/>
      <c r="E331" s="1027"/>
      <c r="F331" s="1027"/>
      <c r="G331" s="1033"/>
    </row>
    <row r="332" spans="1:7" ht="37.5" x14ac:dyDescent="0.2">
      <c r="A332" s="570" t="s">
        <v>371</v>
      </c>
      <c r="B332" s="571"/>
      <c r="C332" s="554" t="s">
        <v>372</v>
      </c>
      <c r="D332" s="555" t="s">
        <v>24</v>
      </c>
      <c r="E332" s="543">
        <v>41137</v>
      </c>
      <c r="F332" s="543">
        <v>41137</v>
      </c>
      <c r="G332" s="544" t="s">
        <v>1568</v>
      </c>
    </row>
    <row r="333" spans="1:7" ht="37.5" x14ac:dyDescent="0.2">
      <c r="A333" s="573" t="s">
        <v>373</v>
      </c>
      <c r="B333" s="579"/>
      <c r="C333" s="557" t="s">
        <v>374</v>
      </c>
      <c r="D333" s="558" t="s">
        <v>24</v>
      </c>
      <c r="E333" s="548">
        <v>41137</v>
      </c>
      <c r="F333" s="548">
        <v>41137</v>
      </c>
      <c r="G333" s="549" t="s">
        <v>1568</v>
      </c>
    </row>
    <row r="334" spans="1:7" x14ac:dyDescent="0.2">
      <c r="A334" s="772"/>
      <c r="B334" s="773"/>
      <c r="C334" s="773"/>
      <c r="D334" s="773"/>
      <c r="E334" s="773"/>
      <c r="F334" s="773"/>
      <c r="G334" s="774"/>
    </row>
    <row r="335" spans="1:7" x14ac:dyDescent="0.2">
      <c r="A335" s="712" t="s">
        <v>32</v>
      </c>
      <c r="B335" s="713"/>
      <c r="C335" s="714" t="s">
        <v>255</v>
      </c>
      <c r="D335" s="721"/>
      <c r="E335" s="719"/>
      <c r="F335" s="659"/>
      <c r="G335" s="660"/>
    </row>
    <row r="336" spans="1:7" x14ac:dyDescent="0.2">
      <c r="A336" s="570" t="s">
        <v>375</v>
      </c>
      <c r="B336" s="571"/>
      <c r="C336" s="554">
        <v>0</v>
      </c>
      <c r="D336" s="555" t="s">
        <v>24</v>
      </c>
      <c r="E336" s="543">
        <v>41137</v>
      </c>
      <c r="F336" s="543">
        <v>41137</v>
      </c>
      <c r="G336" s="544" t="s">
        <v>1568</v>
      </c>
    </row>
    <row r="337" spans="1:7" ht="56.25" x14ac:dyDescent="0.2">
      <c r="A337" s="581" t="s">
        <v>377</v>
      </c>
      <c r="B337" s="574"/>
      <c r="C337" s="574"/>
      <c r="D337" s="575"/>
      <c r="E337" s="572"/>
      <c r="F337" s="543"/>
      <c r="G337" s="544"/>
    </row>
    <row r="338" spans="1:7" x14ac:dyDescent="0.2">
      <c r="A338" s="570" t="s">
        <v>378</v>
      </c>
      <c r="B338" s="571"/>
      <c r="C338" s="554" t="s">
        <v>379</v>
      </c>
      <c r="D338" s="555" t="s">
        <v>24</v>
      </c>
      <c r="E338" s="543">
        <v>41137</v>
      </c>
      <c r="F338" s="543">
        <v>41137</v>
      </c>
      <c r="G338" s="544" t="s">
        <v>1568</v>
      </c>
    </row>
    <row r="339" spans="1:7" ht="80.25" customHeight="1" x14ac:dyDescent="0.2">
      <c r="A339" s="573" t="s">
        <v>381</v>
      </c>
      <c r="B339" s="808"/>
      <c r="C339" s="808"/>
      <c r="D339" s="808"/>
      <c r="E339" s="808"/>
      <c r="F339" s="808"/>
      <c r="G339" s="810"/>
    </row>
    <row r="340" spans="1:7" x14ac:dyDescent="0.2">
      <c r="A340" s="576" t="s">
        <v>382</v>
      </c>
      <c r="B340" s="577"/>
      <c r="C340" s="551" t="s">
        <v>383</v>
      </c>
      <c r="D340" s="552" t="s">
        <v>24</v>
      </c>
      <c r="E340" s="540">
        <v>41137</v>
      </c>
      <c r="F340" s="543">
        <v>41137</v>
      </c>
      <c r="G340" s="541" t="s">
        <v>1568</v>
      </c>
    </row>
    <row r="341" spans="1:7" ht="59.25" customHeight="1" x14ac:dyDescent="0.2">
      <c r="A341" s="570" t="s">
        <v>1308</v>
      </c>
      <c r="B341" s="807"/>
      <c r="C341" s="807"/>
      <c r="D341" s="807"/>
      <c r="E341" s="807"/>
      <c r="F341" s="807"/>
      <c r="G341" s="809"/>
    </row>
    <row r="342" spans="1:7" ht="37.5" x14ac:dyDescent="0.2">
      <c r="A342" s="570" t="s">
        <v>384</v>
      </c>
      <c r="B342" s="571"/>
      <c r="C342" s="554" t="s">
        <v>385</v>
      </c>
      <c r="D342" s="555" t="s">
        <v>24</v>
      </c>
      <c r="E342" s="543">
        <v>41137</v>
      </c>
      <c r="F342" s="543">
        <v>41137</v>
      </c>
      <c r="G342" s="544" t="s">
        <v>1568</v>
      </c>
    </row>
    <row r="343" spans="1:7" ht="41.25" customHeight="1" x14ac:dyDescent="0.2">
      <c r="A343" s="1030" t="s">
        <v>1309</v>
      </c>
      <c r="B343" s="808"/>
      <c r="C343" s="808"/>
      <c r="D343" s="808"/>
      <c r="E343" s="808"/>
      <c r="F343" s="808"/>
      <c r="G343" s="810"/>
    </row>
    <row r="344" spans="1:7" ht="19.5" customHeight="1" x14ac:dyDescent="0.2">
      <c r="A344" s="791"/>
      <c r="B344" s="792"/>
      <c r="C344" s="792"/>
      <c r="D344" s="792"/>
      <c r="E344" s="792"/>
      <c r="F344" s="792"/>
      <c r="G344" s="793"/>
    </row>
    <row r="345" spans="1:7" x14ac:dyDescent="0.2">
      <c r="A345" s="712" t="s">
        <v>387</v>
      </c>
      <c r="B345" s="713"/>
      <c r="C345" s="714" t="s">
        <v>255</v>
      </c>
      <c r="D345" s="721"/>
      <c r="E345" s="719"/>
      <c r="F345" s="659"/>
      <c r="G345" s="660"/>
    </row>
    <row r="346" spans="1:7" ht="57.75" customHeight="1" x14ac:dyDescent="0.2">
      <c r="A346" s="570" t="s">
        <v>1310</v>
      </c>
      <c r="B346" s="807"/>
      <c r="C346" s="807"/>
      <c r="D346" s="807"/>
      <c r="E346" s="807"/>
      <c r="F346" s="807"/>
      <c r="G346" s="809"/>
    </row>
    <row r="347" spans="1:7" x14ac:dyDescent="0.2">
      <c r="A347" s="570" t="s">
        <v>388</v>
      </c>
      <c r="B347" s="571"/>
      <c r="C347" s="554" t="s">
        <v>389</v>
      </c>
      <c r="D347" s="555" t="s">
        <v>24</v>
      </c>
      <c r="E347" s="543">
        <v>41137</v>
      </c>
      <c r="F347" s="543">
        <v>41137</v>
      </c>
      <c r="G347" s="544" t="s">
        <v>1568</v>
      </c>
    </row>
    <row r="348" spans="1:7" x14ac:dyDescent="0.2">
      <c r="A348" s="570" t="s">
        <v>390</v>
      </c>
      <c r="B348" s="571"/>
      <c r="C348" s="554" t="s">
        <v>391</v>
      </c>
      <c r="D348" s="555" t="s">
        <v>24</v>
      </c>
      <c r="E348" s="543">
        <v>41137</v>
      </c>
      <c r="F348" s="543">
        <v>41137</v>
      </c>
      <c r="G348" s="544" t="s">
        <v>1568</v>
      </c>
    </row>
    <row r="349" spans="1:7" x14ac:dyDescent="0.2">
      <c r="A349" s="573" t="s">
        <v>392</v>
      </c>
      <c r="B349" s="579"/>
      <c r="C349" s="557" t="s">
        <v>393</v>
      </c>
      <c r="D349" s="558" t="s">
        <v>24</v>
      </c>
      <c r="E349" s="548">
        <v>41137</v>
      </c>
      <c r="F349" s="548">
        <v>41137</v>
      </c>
      <c r="G349" s="549" t="s">
        <v>1568</v>
      </c>
    </row>
    <row r="350" spans="1:7" x14ac:dyDescent="0.2">
      <c r="A350" s="772"/>
      <c r="B350" s="773"/>
      <c r="C350" s="773"/>
      <c r="D350" s="773"/>
      <c r="E350" s="773"/>
      <c r="F350" s="773"/>
      <c r="G350" s="774"/>
    </row>
    <row r="351" spans="1:7" x14ac:dyDescent="0.2">
      <c r="A351" s="712" t="s">
        <v>33</v>
      </c>
      <c r="B351" s="713"/>
      <c r="C351" s="714" t="s">
        <v>394</v>
      </c>
      <c r="D351" s="721"/>
      <c r="E351" s="719"/>
      <c r="F351" s="659"/>
      <c r="G351" s="660"/>
    </row>
    <row r="352" spans="1:7" ht="37.5" x14ac:dyDescent="0.2">
      <c r="A352" s="570" t="s">
        <v>395</v>
      </c>
      <c r="B352" s="571"/>
      <c r="C352" s="554" t="s">
        <v>396</v>
      </c>
      <c r="D352" s="555" t="s">
        <v>24</v>
      </c>
      <c r="E352" s="543">
        <v>41137</v>
      </c>
      <c r="F352" s="543">
        <v>41137</v>
      </c>
      <c r="G352" s="544" t="s">
        <v>1568</v>
      </c>
    </row>
    <row r="353" spans="1:7" ht="56.25" x14ac:dyDescent="0.2">
      <c r="A353" s="726" t="s">
        <v>397</v>
      </c>
      <c r="B353" s="724"/>
      <c r="C353" s="724"/>
      <c r="D353" s="725"/>
      <c r="E353" s="580"/>
      <c r="F353" s="548"/>
      <c r="G353" s="549"/>
    </row>
    <row r="354" spans="1:7" x14ac:dyDescent="0.2">
      <c r="A354" s="712" t="s">
        <v>398</v>
      </c>
      <c r="B354" s="713"/>
      <c r="C354" s="714" t="s">
        <v>399</v>
      </c>
      <c r="D354" s="721"/>
      <c r="E354" s="719"/>
      <c r="F354" s="659"/>
      <c r="G354" s="660"/>
    </row>
    <row r="355" spans="1:7" ht="56.25" x14ac:dyDescent="0.2">
      <c r="A355" s="570" t="s">
        <v>400</v>
      </c>
      <c r="B355" s="571"/>
      <c r="C355" s="554" t="s">
        <v>401</v>
      </c>
      <c r="D355" s="555" t="s">
        <v>24</v>
      </c>
      <c r="E355" s="543">
        <v>41137</v>
      </c>
      <c r="F355" s="543">
        <v>41137</v>
      </c>
      <c r="G355" s="544" t="s">
        <v>1568</v>
      </c>
    </row>
    <row r="356" spans="1:7" ht="56.25" x14ac:dyDescent="0.2">
      <c r="A356" s="570" t="s">
        <v>402</v>
      </c>
      <c r="B356" s="571"/>
      <c r="C356" s="554" t="s">
        <v>403</v>
      </c>
      <c r="D356" s="555" t="s">
        <v>24</v>
      </c>
      <c r="E356" s="543">
        <v>41137</v>
      </c>
      <c r="F356" s="543">
        <v>41137</v>
      </c>
      <c r="G356" s="544" t="s">
        <v>1568</v>
      </c>
    </row>
    <row r="357" spans="1:7" ht="41.25" customHeight="1" x14ac:dyDescent="0.2">
      <c r="A357" s="1030" t="s">
        <v>1311</v>
      </c>
      <c r="B357" s="808"/>
      <c r="C357" s="808"/>
      <c r="D357" s="808"/>
      <c r="E357" s="808"/>
      <c r="F357" s="808"/>
      <c r="G357" s="810"/>
    </row>
    <row r="358" spans="1:7" x14ac:dyDescent="0.2">
      <c r="A358" s="772"/>
      <c r="B358" s="773"/>
      <c r="C358" s="773"/>
      <c r="D358" s="773"/>
      <c r="E358" s="773"/>
      <c r="F358" s="773"/>
      <c r="G358" s="774"/>
    </row>
    <row r="359" spans="1:7" x14ac:dyDescent="0.2">
      <c r="A359" s="905" t="s">
        <v>34</v>
      </c>
      <c r="B359" s="906"/>
      <c r="C359" s="906"/>
      <c r="D359" s="906"/>
      <c r="E359" s="906"/>
      <c r="F359" s="906"/>
      <c r="G359" s="907"/>
    </row>
    <row r="360" spans="1:7" ht="56.25" x14ac:dyDescent="0.2">
      <c r="A360" s="570" t="s">
        <v>404</v>
      </c>
      <c r="B360" s="571"/>
      <c r="C360" s="554" t="s">
        <v>405</v>
      </c>
      <c r="D360" s="555" t="s">
        <v>24</v>
      </c>
      <c r="E360" s="543">
        <v>41137</v>
      </c>
      <c r="F360" s="543">
        <v>41137</v>
      </c>
      <c r="G360" s="544" t="s">
        <v>1568</v>
      </c>
    </row>
    <row r="361" spans="1:7" x14ac:dyDescent="0.2">
      <c r="A361" s="570" t="s">
        <v>406</v>
      </c>
      <c r="B361" s="571"/>
      <c r="C361" s="554">
        <v>15</v>
      </c>
      <c r="D361" s="555" t="s">
        <v>24</v>
      </c>
      <c r="E361" s="543">
        <v>41137</v>
      </c>
      <c r="F361" s="543">
        <v>41137</v>
      </c>
      <c r="G361" s="544" t="s">
        <v>1568</v>
      </c>
    </row>
    <row r="362" spans="1:7" x14ac:dyDescent="0.2">
      <c r="A362" s="570" t="s">
        <v>407</v>
      </c>
      <c r="B362" s="571"/>
      <c r="C362" s="554" t="s">
        <v>408</v>
      </c>
      <c r="D362" s="555" t="s">
        <v>24</v>
      </c>
      <c r="E362" s="543">
        <v>41137</v>
      </c>
      <c r="F362" s="543">
        <v>41137</v>
      </c>
      <c r="G362" s="544" t="s">
        <v>1568</v>
      </c>
    </row>
    <row r="363" spans="1:7" x14ac:dyDescent="0.2">
      <c r="A363" s="570" t="s">
        <v>409</v>
      </c>
      <c r="B363" s="571"/>
      <c r="C363" s="554">
        <v>500</v>
      </c>
      <c r="D363" s="555" t="s">
        <v>24</v>
      </c>
      <c r="E363" s="543">
        <v>41137</v>
      </c>
      <c r="F363" s="543">
        <v>41137</v>
      </c>
      <c r="G363" s="544" t="s">
        <v>1568</v>
      </c>
    </row>
    <row r="364" spans="1:7" x14ac:dyDescent="0.2">
      <c r="A364" s="573" t="s">
        <v>410</v>
      </c>
      <c r="B364" s="579"/>
      <c r="C364" s="557" t="s">
        <v>411</v>
      </c>
      <c r="D364" s="558" t="s">
        <v>24</v>
      </c>
      <c r="E364" s="548">
        <v>41137</v>
      </c>
      <c r="F364" s="543">
        <v>41137</v>
      </c>
      <c r="G364" s="549" t="s">
        <v>1568</v>
      </c>
    </row>
    <row r="365" spans="1:7" x14ac:dyDescent="0.2">
      <c r="A365" s="576" t="s">
        <v>412</v>
      </c>
      <c r="B365" s="577"/>
      <c r="C365" s="551" t="s">
        <v>413</v>
      </c>
      <c r="D365" s="552" t="s">
        <v>24</v>
      </c>
      <c r="E365" s="540">
        <v>41137</v>
      </c>
      <c r="F365" s="543">
        <v>41137</v>
      </c>
      <c r="G365" s="541" t="s">
        <v>1568</v>
      </c>
    </row>
    <row r="366" spans="1:7" x14ac:dyDescent="0.2">
      <c r="A366" s="570" t="s">
        <v>414</v>
      </c>
      <c r="B366" s="571"/>
      <c r="C366" s="554" t="s">
        <v>383</v>
      </c>
      <c r="D366" s="555" t="s">
        <v>24</v>
      </c>
      <c r="E366" s="543">
        <v>41137</v>
      </c>
      <c r="F366" s="543">
        <v>41137</v>
      </c>
      <c r="G366" s="544" t="s">
        <v>1568</v>
      </c>
    </row>
    <row r="367" spans="1:7" ht="37.5" x14ac:dyDescent="0.2">
      <c r="A367" s="570" t="s">
        <v>415</v>
      </c>
      <c r="B367" s="571"/>
      <c r="C367" s="554" t="s">
        <v>416</v>
      </c>
      <c r="D367" s="555" t="s">
        <v>24</v>
      </c>
      <c r="E367" s="543">
        <v>41137</v>
      </c>
      <c r="F367" s="543">
        <v>41137</v>
      </c>
      <c r="G367" s="544" t="s">
        <v>1568</v>
      </c>
    </row>
    <row r="368" spans="1:7" x14ac:dyDescent="0.2">
      <c r="A368" s="573" t="s">
        <v>417</v>
      </c>
      <c r="B368" s="579"/>
      <c r="C368" s="557" t="s">
        <v>418</v>
      </c>
      <c r="D368" s="558" t="s">
        <v>24</v>
      </c>
      <c r="E368" s="548">
        <v>41137</v>
      </c>
      <c r="F368" s="548">
        <v>41137</v>
      </c>
      <c r="G368" s="549" t="s">
        <v>1568</v>
      </c>
    </row>
    <row r="369" spans="1:7" x14ac:dyDescent="0.3">
      <c r="A369" s="814"/>
      <c r="B369" s="815"/>
      <c r="C369" s="815"/>
      <c r="D369" s="815"/>
      <c r="E369" s="815"/>
      <c r="F369" s="815"/>
      <c r="G369" s="816"/>
    </row>
    <row r="370" spans="1:7" x14ac:dyDescent="0.2">
      <c r="A370" s="905" t="s">
        <v>419</v>
      </c>
      <c r="B370" s="906"/>
      <c r="C370" s="906"/>
      <c r="D370" s="906"/>
      <c r="E370" s="906"/>
      <c r="F370" s="906"/>
      <c r="G370" s="907"/>
    </row>
    <row r="371" spans="1:7" x14ac:dyDescent="0.2">
      <c r="A371" s="570" t="s">
        <v>1580</v>
      </c>
      <c r="B371" s="571">
        <v>15</v>
      </c>
      <c r="C371" s="554">
        <v>15</v>
      </c>
      <c r="D371" s="555" t="s">
        <v>24</v>
      </c>
      <c r="E371" s="543">
        <v>41137</v>
      </c>
      <c r="F371" s="543">
        <v>41137</v>
      </c>
      <c r="G371" s="544" t="s">
        <v>1568</v>
      </c>
    </row>
    <row r="372" spans="1:7" x14ac:dyDescent="0.2">
      <c r="A372" s="570" t="s">
        <v>1581</v>
      </c>
      <c r="B372" s="571">
        <v>150</v>
      </c>
      <c r="C372" s="554">
        <v>150</v>
      </c>
      <c r="D372" s="555" t="s">
        <v>24</v>
      </c>
      <c r="E372" s="543">
        <v>41137</v>
      </c>
      <c r="F372" s="543">
        <v>41137</v>
      </c>
      <c r="G372" s="544" t="s">
        <v>1568</v>
      </c>
    </row>
    <row r="373" spans="1:7" ht="42" customHeight="1" x14ac:dyDescent="0.2">
      <c r="A373" s="573" t="s">
        <v>423</v>
      </c>
      <c r="B373" s="808"/>
      <c r="C373" s="808"/>
      <c r="D373" s="558" t="s">
        <v>24</v>
      </c>
      <c r="E373" s="548">
        <v>41137</v>
      </c>
      <c r="F373" s="548">
        <v>41137</v>
      </c>
      <c r="G373" s="549" t="s">
        <v>1568</v>
      </c>
    </row>
    <row r="374" spans="1:7" x14ac:dyDescent="0.2">
      <c r="A374" s="772"/>
      <c r="B374" s="773"/>
      <c r="C374" s="773"/>
      <c r="D374" s="773"/>
      <c r="E374" s="773"/>
      <c r="F374" s="773"/>
      <c r="G374" s="774"/>
    </row>
    <row r="375" spans="1:7" x14ac:dyDescent="0.2">
      <c r="A375" s="905" t="s">
        <v>35</v>
      </c>
      <c r="B375" s="906"/>
      <c r="C375" s="906"/>
      <c r="D375" s="906"/>
      <c r="E375" s="906"/>
      <c r="F375" s="906"/>
      <c r="G375" s="907"/>
    </row>
    <row r="376" spans="1:7" ht="37.5" x14ac:dyDescent="0.2">
      <c r="A376" s="570" t="s">
        <v>1582</v>
      </c>
      <c r="B376" s="571">
        <v>460</v>
      </c>
      <c r="C376" s="554">
        <v>460</v>
      </c>
      <c r="D376" s="555" t="s">
        <v>24</v>
      </c>
      <c r="E376" s="543">
        <v>41137</v>
      </c>
      <c r="F376" s="543">
        <v>41137</v>
      </c>
      <c r="G376" s="544" t="s">
        <v>1568</v>
      </c>
    </row>
    <row r="377" spans="1:7" ht="37.5" x14ac:dyDescent="0.2">
      <c r="A377" s="570" t="s">
        <v>1583</v>
      </c>
      <c r="B377" s="571">
        <v>700</v>
      </c>
      <c r="C377" s="554">
        <v>700</v>
      </c>
      <c r="D377" s="555" t="s">
        <v>24</v>
      </c>
      <c r="E377" s="543">
        <v>41137</v>
      </c>
      <c r="F377" s="543">
        <v>41137</v>
      </c>
      <c r="G377" s="544" t="s">
        <v>1568</v>
      </c>
    </row>
    <row r="378" spans="1:7" ht="37.5" x14ac:dyDescent="0.2">
      <c r="A378" s="570" t="s">
        <v>1584</v>
      </c>
      <c r="B378" s="571">
        <v>140</v>
      </c>
      <c r="C378" s="554">
        <v>140</v>
      </c>
      <c r="D378" s="555" t="s">
        <v>24</v>
      </c>
      <c r="E378" s="543">
        <v>41137</v>
      </c>
      <c r="F378" s="543">
        <v>41137</v>
      </c>
      <c r="G378" s="544" t="s">
        <v>1568</v>
      </c>
    </row>
    <row r="379" spans="1:7" ht="18.75" customHeight="1" x14ac:dyDescent="0.2">
      <c r="A379" s="1030" t="s">
        <v>430</v>
      </c>
      <c r="B379" s="808"/>
      <c r="C379" s="808"/>
      <c r="D379" s="808"/>
      <c r="E379" s="808"/>
      <c r="F379" s="808"/>
      <c r="G379" s="810"/>
    </row>
    <row r="380" spans="1:7" x14ac:dyDescent="0.2">
      <c r="A380" s="712" t="s">
        <v>431</v>
      </c>
      <c r="B380" s="789"/>
      <c r="C380" s="789"/>
      <c r="D380" s="789"/>
      <c r="E380" s="789"/>
      <c r="F380" s="789"/>
      <c r="G380" s="790"/>
    </row>
    <row r="381" spans="1:7" x14ac:dyDescent="0.2">
      <c r="A381" s="570" t="s">
        <v>432</v>
      </c>
      <c r="B381" s="571"/>
      <c r="C381" s="554">
        <v>4</v>
      </c>
      <c r="D381" s="555" t="s">
        <v>24</v>
      </c>
      <c r="E381" s="543">
        <v>41137</v>
      </c>
      <c r="F381" s="543">
        <v>41137</v>
      </c>
      <c r="G381" s="544" t="s">
        <v>1568</v>
      </c>
    </row>
    <row r="382" spans="1:7" x14ac:dyDescent="0.2">
      <c r="A382" s="570" t="s">
        <v>433</v>
      </c>
      <c r="B382" s="571"/>
      <c r="C382" s="554">
        <v>150</v>
      </c>
      <c r="D382" s="555" t="s">
        <v>24</v>
      </c>
      <c r="E382" s="543">
        <v>41137</v>
      </c>
      <c r="F382" s="543">
        <v>41137</v>
      </c>
      <c r="G382" s="544" t="s">
        <v>1568</v>
      </c>
    </row>
    <row r="383" spans="1:7" ht="36" customHeight="1" x14ac:dyDescent="0.2">
      <c r="A383" s="1034" t="s">
        <v>1312</v>
      </c>
      <c r="B383" s="1035"/>
      <c r="C383" s="1035"/>
      <c r="D383" s="1035"/>
      <c r="E383" s="1035"/>
      <c r="F383" s="1035"/>
      <c r="G383" s="1036"/>
    </row>
    <row r="384" spans="1:7" x14ac:dyDescent="0.2">
      <c r="A384" s="772"/>
      <c r="B384" s="773"/>
      <c r="C384" s="773"/>
      <c r="D384" s="773"/>
      <c r="E384" s="773"/>
      <c r="F384" s="773"/>
      <c r="G384" s="774"/>
    </row>
    <row r="385" spans="1:7" x14ac:dyDescent="0.2">
      <c r="A385" s="905" t="s">
        <v>1596</v>
      </c>
      <c r="B385" s="906"/>
      <c r="C385" s="906"/>
      <c r="D385" s="906"/>
      <c r="E385" s="906"/>
      <c r="F385" s="906"/>
      <c r="G385" s="907"/>
    </row>
    <row r="386" spans="1:7" ht="37.5" x14ac:dyDescent="0.2">
      <c r="A386" s="570" t="s">
        <v>436</v>
      </c>
      <c r="B386" s="571"/>
      <c r="C386" s="554" t="s">
        <v>437</v>
      </c>
      <c r="D386" s="555" t="s">
        <v>24</v>
      </c>
      <c r="E386" s="543">
        <v>41137</v>
      </c>
      <c r="F386" s="543">
        <v>41137</v>
      </c>
      <c r="G386" s="544" t="s">
        <v>1568</v>
      </c>
    </row>
    <row r="387" spans="1:7" ht="56.25" x14ac:dyDescent="0.2">
      <c r="A387" s="570" t="s">
        <v>438</v>
      </c>
      <c r="B387" s="571"/>
      <c r="C387" s="554" t="s">
        <v>439</v>
      </c>
      <c r="D387" s="555" t="s">
        <v>24</v>
      </c>
      <c r="E387" s="543">
        <v>41137</v>
      </c>
      <c r="F387" s="543">
        <v>41137</v>
      </c>
      <c r="G387" s="544" t="s">
        <v>1568</v>
      </c>
    </row>
    <row r="388" spans="1:7" ht="56.25" x14ac:dyDescent="0.2">
      <c r="A388" s="570" t="s">
        <v>440</v>
      </c>
      <c r="B388" s="571"/>
      <c r="C388" s="554" t="s">
        <v>441</v>
      </c>
      <c r="D388" s="555" t="s">
        <v>24</v>
      </c>
      <c r="E388" s="543">
        <v>41137</v>
      </c>
      <c r="F388" s="543">
        <v>41137</v>
      </c>
      <c r="G388" s="544" t="s">
        <v>1568</v>
      </c>
    </row>
    <row r="389" spans="1:7" ht="56.25" x14ac:dyDescent="0.2">
      <c r="A389" s="570" t="s">
        <v>442</v>
      </c>
      <c r="B389" s="571"/>
      <c r="C389" s="554" t="s">
        <v>443</v>
      </c>
      <c r="D389" s="555" t="s">
        <v>24</v>
      </c>
      <c r="E389" s="543">
        <v>41137</v>
      </c>
      <c r="F389" s="543">
        <v>41137</v>
      </c>
      <c r="G389" s="544" t="s">
        <v>1568</v>
      </c>
    </row>
    <row r="390" spans="1:7" ht="37.5" x14ac:dyDescent="0.2">
      <c r="A390" s="570" t="s">
        <v>444</v>
      </c>
      <c r="B390" s="571"/>
      <c r="C390" s="554" t="s">
        <v>445</v>
      </c>
      <c r="D390" s="555" t="s">
        <v>24</v>
      </c>
      <c r="E390" s="543">
        <v>41137</v>
      </c>
      <c r="F390" s="543">
        <v>41137</v>
      </c>
      <c r="G390" s="544" t="s">
        <v>1568</v>
      </c>
    </row>
    <row r="391" spans="1:7" x14ac:dyDescent="0.2">
      <c r="A391" s="573" t="s">
        <v>446</v>
      </c>
      <c r="B391" s="579"/>
      <c r="C391" s="557" t="s">
        <v>447</v>
      </c>
      <c r="D391" s="558" t="s">
        <v>24</v>
      </c>
      <c r="E391" s="548">
        <v>41137</v>
      </c>
      <c r="F391" s="543">
        <v>41137</v>
      </c>
      <c r="G391" s="549" t="s">
        <v>1568</v>
      </c>
    </row>
    <row r="392" spans="1:7" ht="37.5" x14ac:dyDescent="0.2">
      <c r="A392" s="727" t="s">
        <v>448</v>
      </c>
      <c r="B392" s="728"/>
      <c r="C392" s="729" t="s">
        <v>449</v>
      </c>
      <c r="D392" s="730" t="s">
        <v>24</v>
      </c>
      <c r="E392" s="731">
        <v>41137</v>
      </c>
      <c r="F392" s="548">
        <v>41137</v>
      </c>
      <c r="G392" s="732" t="s">
        <v>1568</v>
      </c>
    </row>
    <row r="393" spans="1:7" x14ac:dyDescent="0.2">
      <c r="A393" s="791"/>
      <c r="B393" s="792"/>
      <c r="C393" s="792"/>
      <c r="D393" s="792"/>
      <c r="E393" s="792"/>
      <c r="F393" s="792"/>
      <c r="G393" s="793"/>
    </row>
    <row r="394" spans="1:7" x14ac:dyDescent="0.2">
      <c r="A394" s="905" t="s">
        <v>1597</v>
      </c>
      <c r="B394" s="906"/>
      <c r="C394" s="906"/>
      <c r="D394" s="906"/>
      <c r="E394" s="906"/>
      <c r="F394" s="906"/>
      <c r="G394" s="907"/>
    </row>
    <row r="395" spans="1:7" x14ac:dyDescent="0.2">
      <c r="A395" s="570" t="s">
        <v>451</v>
      </c>
      <c r="B395" s="571"/>
      <c r="C395" s="554">
        <v>2</v>
      </c>
      <c r="D395" s="555" t="s">
        <v>24</v>
      </c>
      <c r="E395" s="543">
        <v>41137</v>
      </c>
      <c r="F395" s="543">
        <v>41137</v>
      </c>
      <c r="G395" s="544" t="s">
        <v>1568</v>
      </c>
    </row>
    <row r="396" spans="1:7" ht="56.25" x14ac:dyDescent="0.2">
      <c r="A396" s="570" t="s">
        <v>452</v>
      </c>
      <c r="B396" s="571"/>
      <c r="C396" s="554" t="s">
        <v>453</v>
      </c>
      <c r="D396" s="555" t="s">
        <v>24</v>
      </c>
      <c r="E396" s="543">
        <v>41137</v>
      </c>
      <c r="F396" s="543">
        <v>41137</v>
      </c>
      <c r="G396" s="544" t="s">
        <v>1568</v>
      </c>
    </row>
    <row r="397" spans="1:7" x14ac:dyDescent="0.2">
      <c r="A397" s="573" t="s">
        <v>454</v>
      </c>
      <c r="B397" s="579"/>
      <c r="C397" s="557">
        <v>7.15</v>
      </c>
      <c r="D397" s="558" t="s">
        <v>24</v>
      </c>
      <c r="E397" s="548">
        <v>41137</v>
      </c>
      <c r="F397" s="548">
        <v>41137</v>
      </c>
      <c r="G397" s="549" t="s">
        <v>1568</v>
      </c>
    </row>
    <row r="398" spans="1:7" x14ac:dyDescent="0.2">
      <c r="A398" s="772"/>
      <c r="B398" s="773"/>
      <c r="C398" s="773"/>
      <c r="D398" s="773"/>
      <c r="E398" s="773"/>
      <c r="F398" s="773"/>
      <c r="G398" s="774"/>
    </row>
    <row r="399" spans="1:7" x14ac:dyDescent="0.2">
      <c r="A399" s="905" t="s">
        <v>1598</v>
      </c>
      <c r="B399" s="906"/>
      <c r="C399" s="906"/>
      <c r="D399" s="906"/>
      <c r="E399" s="906"/>
      <c r="F399" s="906"/>
      <c r="G399" s="907"/>
    </row>
    <row r="400" spans="1:7" x14ac:dyDescent="0.2">
      <c r="A400" s="883" t="s">
        <v>1579</v>
      </c>
      <c r="B400" s="884"/>
      <c r="C400" s="884"/>
      <c r="D400" s="575"/>
      <c r="E400" s="572"/>
      <c r="F400" s="543"/>
      <c r="G400" s="544"/>
    </row>
    <row r="401" spans="1:7" x14ac:dyDescent="0.2">
      <c r="A401" s="570" t="s">
        <v>457</v>
      </c>
      <c r="B401" s="571"/>
      <c r="C401" s="554">
        <v>2</v>
      </c>
      <c r="D401" s="555" t="s">
        <v>24</v>
      </c>
      <c r="E401" s="543">
        <v>41137</v>
      </c>
      <c r="F401" s="543">
        <v>41137</v>
      </c>
      <c r="G401" s="544" t="s">
        <v>1568</v>
      </c>
    </row>
    <row r="402" spans="1:7" ht="37.5" x14ac:dyDescent="0.2">
      <c r="A402" s="573" t="s">
        <v>458</v>
      </c>
      <c r="B402" s="579"/>
      <c r="C402" s="557">
        <v>2</v>
      </c>
      <c r="D402" s="558" t="s">
        <v>24</v>
      </c>
      <c r="E402" s="548">
        <v>41137</v>
      </c>
      <c r="F402" s="548">
        <v>41137</v>
      </c>
      <c r="G402" s="549" t="s">
        <v>1568</v>
      </c>
    </row>
    <row r="403" spans="1:7" x14ac:dyDescent="0.2">
      <c r="A403" s="712" t="s">
        <v>38</v>
      </c>
      <c r="B403" s="789"/>
      <c r="C403" s="789"/>
      <c r="D403" s="789"/>
      <c r="E403" s="789"/>
      <c r="F403" s="789"/>
      <c r="G403" s="790"/>
    </row>
    <row r="404" spans="1:7" ht="75" x14ac:dyDescent="0.2">
      <c r="A404" s="581" t="s">
        <v>459</v>
      </c>
      <c r="B404" s="574"/>
      <c r="C404" s="574"/>
      <c r="D404" s="575"/>
      <c r="E404" s="572"/>
      <c r="F404" s="543"/>
      <c r="G404" s="544"/>
    </row>
    <row r="405" spans="1:7" x14ac:dyDescent="0.2">
      <c r="A405" s="570" t="s">
        <v>460</v>
      </c>
      <c r="B405" s="571"/>
      <c r="C405" s="554">
        <v>25</v>
      </c>
      <c r="D405" s="555" t="s">
        <v>24</v>
      </c>
      <c r="E405" s="543">
        <v>41137</v>
      </c>
      <c r="F405" s="543">
        <v>41137</v>
      </c>
      <c r="G405" s="544" t="s">
        <v>1568</v>
      </c>
    </row>
    <row r="406" spans="1:7" ht="37.5" x14ac:dyDescent="0.2">
      <c r="A406" s="570" t="s">
        <v>461</v>
      </c>
      <c r="B406" s="571"/>
      <c r="C406" s="554">
        <v>4</v>
      </c>
      <c r="D406" s="555" t="s">
        <v>24</v>
      </c>
      <c r="E406" s="543">
        <v>41137</v>
      </c>
      <c r="F406" s="543">
        <v>41137</v>
      </c>
      <c r="G406" s="544" t="s">
        <v>1568</v>
      </c>
    </row>
    <row r="407" spans="1:7" x14ac:dyDescent="0.2">
      <c r="A407" s="573" t="s">
        <v>463</v>
      </c>
      <c r="B407" s="579"/>
      <c r="C407" s="557" t="s">
        <v>464</v>
      </c>
      <c r="D407" s="558" t="s">
        <v>24</v>
      </c>
      <c r="E407" s="548">
        <v>41137</v>
      </c>
      <c r="F407" s="548">
        <v>41137</v>
      </c>
      <c r="G407" s="549" t="s">
        <v>1568</v>
      </c>
    </row>
    <row r="408" spans="1:7" x14ac:dyDescent="0.2">
      <c r="A408" s="772"/>
      <c r="B408" s="773"/>
      <c r="C408" s="773"/>
      <c r="D408" s="773"/>
      <c r="E408" s="773"/>
      <c r="F408" s="773"/>
      <c r="G408" s="774"/>
    </row>
    <row r="409" spans="1:7" x14ac:dyDescent="0.2">
      <c r="A409" s="905" t="s">
        <v>39</v>
      </c>
      <c r="B409" s="906"/>
      <c r="C409" s="906"/>
      <c r="D409" s="906"/>
      <c r="E409" s="906"/>
      <c r="F409" s="906"/>
      <c r="G409" s="907"/>
    </row>
    <row r="410" spans="1:7" x14ac:dyDescent="0.2">
      <c r="A410" s="570" t="s">
        <v>465</v>
      </c>
      <c r="B410" s="571"/>
      <c r="C410" s="554">
        <v>5</v>
      </c>
      <c r="D410" s="555" t="s">
        <v>24</v>
      </c>
      <c r="E410" s="543">
        <v>41137</v>
      </c>
      <c r="F410" s="543">
        <v>41137</v>
      </c>
      <c r="G410" s="544" t="s">
        <v>1568</v>
      </c>
    </row>
    <row r="411" spans="1:7" x14ac:dyDescent="0.2">
      <c r="A411" s="570" t="s">
        <v>466</v>
      </c>
      <c r="B411" s="571"/>
      <c r="C411" s="554">
        <v>10</v>
      </c>
      <c r="D411" s="555" t="s">
        <v>24</v>
      </c>
      <c r="E411" s="543">
        <v>41137</v>
      </c>
      <c r="F411" s="543">
        <v>41137</v>
      </c>
      <c r="G411" s="544" t="s">
        <v>1568</v>
      </c>
    </row>
    <row r="412" spans="1:7" x14ac:dyDescent="0.2">
      <c r="A412" s="570" t="s">
        <v>467</v>
      </c>
      <c r="B412" s="571"/>
      <c r="C412" s="554" t="s">
        <v>468</v>
      </c>
      <c r="D412" s="555" t="s">
        <v>24</v>
      </c>
      <c r="E412" s="543">
        <v>41137</v>
      </c>
      <c r="F412" s="543">
        <v>41137</v>
      </c>
      <c r="G412" s="544" t="s">
        <v>1568</v>
      </c>
    </row>
    <row r="413" spans="1:7" x14ac:dyDescent="0.2">
      <c r="A413" s="570" t="s">
        <v>469</v>
      </c>
      <c r="B413" s="571"/>
      <c r="C413" s="554" t="s">
        <v>470</v>
      </c>
      <c r="D413" s="555" t="s">
        <v>24</v>
      </c>
      <c r="E413" s="543">
        <v>41137</v>
      </c>
      <c r="F413" s="543">
        <v>41137</v>
      </c>
      <c r="G413" s="544" t="s">
        <v>1568</v>
      </c>
    </row>
    <row r="414" spans="1:7" x14ac:dyDescent="0.2">
      <c r="A414" s="570" t="s">
        <v>471</v>
      </c>
      <c r="B414" s="571"/>
      <c r="C414" s="554" t="s">
        <v>472</v>
      </c>
      <c r="D414" s="555" t="s">
        <v>24</v>
      </c>
      <c r="E414" s="543">
        <v>41137</v>
      </c>
      <c r="F414" s="543">
        <v>41137</v>
      </c>
      <c r="G414" s="544" t="s">
        <v>1568</v>
      </c>
    </row>
    <row r="415" spans="1:7" x14ac:dyDescent="0.2">
      <c r="A415" s="573" t="s">
        <v>473</v>
      </c>
      <c r="B415" s="579"/>
      <c r="C415" s="557" t="s">
        <v>474</v>
      </c>
      <c r="D415" s="558" t="s">
        <v>24</v>
      </c>
      <c r="E415" s="548">
        <v>41137</v>
      </c>
      <c r="F415" s="548">
        <v>41137</v>
      </c>
      <c r="G415" s="549" t="s">
        <v>1568</v>
      </c>
    </row>
    <row r="416" spans="1:7" x14ac:dyDescent="0.2">
      <c r="A416" s="772"/>
      <c r="B416" s="773"/>
      <c r="C416" s="773"/>
      <c r="D416" s="773"/>
      <c r="E416" s="773"/>
      <c r="F416" s="773"/>
      <c r="G416" s="774"/>
    </row>
    <row r="417" spans="1:7" x14ac:dyDescent="0.2">
      <c r="A417" s="905" t="s">
        <v>40</v>
      </c>
      <c r="B417" s="906"/>
      <c r="C417" s="906"/>
      <c r="D417" s="906"/>
      <c r="E417" s="906"/>
      <c r="F417" s="906"/>
      <c r="G417" s="907"/>
    </row>
    <row r="418" spans="1:7" x14ac:dyDescent="0.2">
      <c r="A418" s="570" t="s">
        <v>475</v>
      </c>
      <c r="B418" s="571"/>
      <c r="C418" s="554">
        <v>1155</v>
      </c>
      <c r="D418" s="555" t="s">
        <v>24</v>
      </c>
      <c r="E418" s="543">
        <v>41137</v>
      </c>
      <c r="F418" s="543">
        <v>41137</v>
      </c>
      <c r="G418" s="544" t="s">
        <v>1568</v>
      </c>
    </row>
    <row r="419" spans="1:7" ht="37.5" x14ac:dyDescent="0.2">
      <c r="A419" s="570" t="s">
        <v>476</v>
      </c>
      <c r="B419" s="571"/>
      <c r="C419" s="554">
        <v>20</v>
      </c>
      <c r="D419" s="555" t="s">
        <v>24</v>
      </c>
      <c r="E419" s="543">
        <v>41137</v>
      </c>
      <c r="F419" s="543">
        <v>41137</v>
      </c>
      <c r="G419" s="544" t="s">
        <v>1568</v>
      </c>
    </row>
    <row r="420" spans="1:7" ht="56.25" x14ac:dyDescent="0.2">
      <c r="A420" s="573" t="s">
        <v>477</v>
      </c>
      <c r="B420" s="579"/>
      <c r="C420" s="557">
        <v>155</v>
      </c>
      <c r="D420" s="558" t="s">
        <v>24</v>
      </c>
      <c r="E420" s="548">
        <v>41137</v>
      </c>
      <c r="F420" s="543">
        <v>41137</v>
      </c>
      <c r="G420" s="549" t="s">
        <v>1568</v>
      </c>
    </row>
    <row r="421" spans="1:7" ht="37.5" x14ac:dyDescent="0.2">
      <c r="A421" s="576" t="s">
        <v>478</v>
      </c>
      <c r="B421" s="577"/>
      <c r="C421" s="551">
        <v>50</v>
      </c>
      <c r="D421" s="552" t="s">
        <v>24</v>
      </c>
      <c r="E421" s="540">
        <v>41137</v>
      </c>
      <c r="F421" s="543">
        <v>41137</v>
      </c>
      <c r="G421" s="541" t="s">
        <v>1568</v>
      </c>
    </row>
    <row r="422" spans="1:7" ht="56.25" x14ac:dyDescent="0.2">
      <c r="A422" s="576" t="s">
        <v>479</v>
      </c>
      <c r="B422" s="577"/>
      <c r="C422" s="551">
        <v>35</v>
      </c>
      <c r="D422" s="552" t="s">
        <v>24</v>
      </c>
      <c r="E422" s="540">
        <v>41137</v>
      </c>
      <c r="F422" s="543">
        <v>41137</v>
      </c>
      <c r="G422" s="541" t="s">
        <v>1568</v>
      </c>
    </row>
    <row r="423" spans="1:7" x14ac:dyDescent="0.2">
      <c r="A423" s="570" t="s">
        <v>480</v>
      </c>
      <c r="B423" s="571"/>
      <c r="C423" s="554">
        <v>250</v>
      </c>
      <c r="D423" s="555" t="s">
        <v>24</v>
      </c>
      <c r="E423" s="543">
        <v>41137</v>
      </c>
      <c r="F423" s="543">
        <v>41137</v>
      </c>
      <c r="G423" s="544" t="s">
        <v>1568</v>
      </c>
    </row>
    <row r="424" spans="1:7" ht="37.5" x14ac:dyDescent="0.2">
      <c r="A424" s="570" t="s">
        <v>481</v>
      </c>
      <c r="B424" s="571"/>
      <c r="C424" s="554" t="s">
        <v>482</v>
      </c>
      <c r="D424" s="555" t="s">
        <v>24</v>
      </c>
      <c r="E424" s="543">
        <v>41137</v>
      </c>
      <c r="F424" s="543">
        <v>41137</v>
      </c>
      <c r="G424" s="544" t="s">
        <v>1568</v>
      </c>
    </row>
    <row r="425" spans="1:7" ht="56.25" x14ac:dyDescent="0.2">
      <c r="A425" s="570" t="s">
        <v>483</v>
      </c>
      <c r="B425" s="571"/>
      <c r="C425" s="554">
        <v>50</v>
      </c>
      <c r="D425" s="572" t="s">
        <v>24</v>
      </c>
      <c r="E425" s="543">
        <v>41137</v>
      </c>
      <c r="F425" s="543">
        <v>41137</v>
      </c>
      <c r="G425" s="544" t="s">
        <v>1568</v>
      </c>
    </row>
    <row r="426" spans="1:7" x14ac:dyDescent="0.2">
      <c r="A426" s="573" t="s">
        <v>484</v>
      </c>
      <c r="B426" s="579"/>
      <c r="C426" s="557" t="s">
        <v>405</v>
      </c>
      <c r="D426" s="580" t="s">
        <v>24</v>
      </c>
      <c r="E426" s="548">
        <v>41137</v>
      </c>
      <c r="F426" s="548">
        <v>41137</v>
      </c>
      <c r="G426" s="549" t="s">
        <v>1568</v>
      </c>
    </row>
    <row r="427" spans="1:7" x14ac:dyDescent="0.2">
      <c r="A427" s="772"/>
      <c r="B427" s="773"/>
      <c r="C427" s="773"/>
      <c r="D427" s="773"/>
      <c r="E427" s="773"/>
      <c r="F427" s="773"/>
      <c r="G427" s="774"/>
    </row>
    <row r="428" spans="1:7" ht="37.5" x14ac:dyDescent="0.2">
      <c r="A428" s="903" t="s">
        <v>485</v>
      </c>
      <c r="B428" s="904"/>
      <c r="C428" s="714" t="s">
        <v>486</v>
      </c>
      <c r="D428" s="722"/>
      <c r="E428" s="719"/>
      <c r="F428" s="659"/>
      <c r="G428" s="660"/>
    </row>
    <row r="429" spans="1:7" x14ac:dyDescent="0.2">
      <c r="A429" s="570" t="s">
        <v>487</v>
      </c>
      <c r="B429" s="571"/>
      <c r="C429" s="554" t="s">
        <v>488</v>
      </c>
      <c r="D429" s="555" t="s">
        <v>24</v>
      </c>
      <c r="E429" s="543">
        <v>41137</v>
      </c>
      <c r="F429" s="543">
        <v>41137</v>
      </c>
      <c r="G429" s="544" t="s">
        <v>1568</v>
      </c>
    </row>
    <row r="430" spans="1:7" x14ac:dyDescent="0.2">
      <c r="A430" s="573" t="s">
        <v>489</v>
      </c>
      <c r="B430" s="579"/>
      <c r="C430" s="557" t="s">
        <v>490</v>
      </c>
      <c r="D430" s="558" t="s">
        <v>24</v>
      </c>
      <c r="E430" s="548">
        <v>41137</v>
      </c>
      <c r="F430" s="548">
        <v>41137</v>
      </c>
      <c r="G430" s="549" t="s">
        <v>1568</v>
      </c>
    </row>
    <row r="431" spans="1:7" x14ac:dyDescent="0.2">
      <c r="A431" s="712" t="s">
        <v>1599</v>
      </c>
      <c r="B431" s="789"/>
      <c r="C431" s="789"/>
      <c r="D431" s="789"/>
      <c r="E431" s="789"/>
      <c r="F431" s="789"/>
      <c r="G431" s="790"/>
    </row>
    <row r="432" spans="1:7" ht="37.5" x14ac:dyDescent="0.2">
      <c r="A432" s="570" t="s">
        <v>491</v>
      </c>
      <c r="B432" s="571"/>
      <c r="C432" s="554">
        <v>10</v>
      </c>
      <c r="D432" s="555" t="s">
        <v>24</v>
      </c>
      <c r="E432" s="543">
        <v>41137</v>
      </c>
      <c r="F432" s="543">
        <v>41137</v>
      </c>
      <c r="G432" s="544" t="s">
        <v>1568</v>
      </c>
    </row>
    <row r="433" spans="1:9" x14ac:dyDescent="0.2">
      <c r="A433" s="570" t="s">
        <v>492</v>
      </c>
      <c r="B433" s="571"/>
      <c r="C433" s="554" t="s">
        <v>493</v>
      </c>
      <c r="D433" s="555" t="s">
        <v>24</v>
      </c>
      <c r="E433" s="543">
        <v>41137</v>
      </c>
      <c r="F433" s="543">
        <v>41137</v>
      </c>
      <c r="G433" s="544" t="s">
        <v>1568</v>
      </c>
    </row>
    <row r="434" spans="1:9" x14ac:dyDescent="0.2">
      <c r="A434" s="570" t="s">
        <v>494</v>
      </c>
      <c r="B434" s="571"/>
      <c r="C434" s="554" t="s">
        <v>490</v>
      </c>
      <c r="D434" s="555" t="s">
        <v>24</v>
      </c>
      <c r="E434" s="543">
        <v>41137</v>
      </c>
      <c r="F434" s="543">
        <v>41137</v>
      </c>
      <c r="G434" s="544" t="s">
        <v>1568</v>
      </c>
    </row>
    <row r="435" spans="1:9" x14ac:dyDescent="0.2">
      <c r="A435" s="573" t="s">
        <v>495</v>
      </c>
      <c r="B435" s="579"/>
      <c r="C435" s="557">
        <v>10</v>
      </c>
      <c r="D435" s="558" t="s">
        <v>24</v>
      </c>
      <c r="E435" s="548">
        <v>41137</v>
      </c>
      <c r="F435" s="548">
        <v>41137</v>
      </c>
      <c r="G435" s="549" t="s">
        <v>1568</v>
      </c>
    </row>
    <row r="436" spans="1:9" x14ac:dyDescent="0.2">
      <c r="A436" s="791"/>
      <c r="B436" s="792"/>
      <c r="C436" s="792"/>
      <c r="D436" s="792"/>
      <c r="E436" s="792"/>
      <c r="F436" s="792"/>
      <c r="G436" s="793"/>
    </row>
    <row r="437" spans="1:9" ht="21" x14ac:dyDescent="0.2">
      <c r="A437" s="886" t="s">
        <v>1499</v>
      </c>
      <c r="B437" s="887"/>
      <c r="C437" s="887"/>
      <c r="D437" s="887"/>
      <c r="E437" s="887"/>
      <c r="F437" s="887"/>
      <c r="G437" s="888"/>
    </row>
    <row r="438" spans="1:9" x14ac:dyDescent="0.2">
      <c r="A438" s="889" t="s">
        <v>688</v>
      </c>
      <c r="B438" s="890"/>
      <c r="C438" s="890"/>
      <c r="D438" s="890"/>
      <c r="E438" s="890"/>
      <c r="F438" s="890"/>
      <c r="G438" s="891"/>
    </row>
    <row r="439" spans="1:9" ht="37.5" x14ac:dyDescent="0.2">
      <c r="A439" s="515" t="s">
        <v>1822</v>
      </c>
      <c r="B439" s="583">
        <v>41</v>
      </c>
      <c r="C439" s="584">
        <v>39</v>
      </c>
      <c r="D439" s="512" t="s">
        <v>14</v>
      </c>
      <c r="E439" s="543">
        <v>39737</v>
      </c>
      <c r="F439" s="543">
        <v>43374</v>
      </c>
      <c r="G439" s="544" t="s">
        <v>2381</v>
      </c>
      <c r="I439" s="326"/>
    </row>
    <row r="440" spans="1:9" ht="37.5" x14ac:dyDescent="0.2">
      <c r="A440" s="515" t="s">
        <v>1823</v>
      </c>
      <c r="B440" s="583">
        <v>61</v>
      </c>
      <c r="C440" s="584">
        <v>59</v>
      </c>
      <c r="D440" s="512" t="s">
        <v>14</v>
      </c>
      <c r="E440" s="543">
        <v>39737</v>
      </c>
      <c r="F440" s="543">
        <v>43374</v>
      </c>
      <c r="G440" s="544" t="s">
        <v>2381</v>
      </c>
      <c r="I440" s="326"/>
    </row>
    <row r="441" spans="1:9" ht="37.5" x14ac:dyDescent="0.2">
      <c r="A441" s="515" t="s">
        <v>1824</v>
      </c>
      <c r="B441" s="583">
        <v>41</v>
      </c>
      <c r="C441" s="584">
        <v>39</v>
      </c>
      <c r="D441" s="512" t="s">
        <v>14</v>
      </c>
      <c r="E441" s="543">
        <v>39737</v>
      </c>
      <c r="F441" s="543">
        <v>43374</v>
      </c>
      <c r="G441" s="544" t="s">
        <v>2381</v>
      </c>
      <c r="I441" s="326"/>
    </row>
    <row r="442" spans="1:9" ht="37.5" x14ac:dyDescent="0.2">
      <c r="A442" s="515" t="s">
        <v>1825</v>
      </c>
      <c r="B442" s="583">
        <v>61</v>
      </c>
      <c r="C442" s="584">
        <v>59</v>
      </c>
      <c r="D442" s="512" t="s">
        <v>14</v>
      </c>
      <c r="E442" s="543">
        <v>39737</v>
      </c>
      <c r="F442" s="543">
        <v>43374</v>
      </c>
      <c r="G442" s="544" t="s">
        <v>2381</v>
      </c>
      <c r="I442" s="326"/>
    </row>
    <row r="443" spans="1:9" ht="37.5" x14ac:dyDescent="0.2">
      <c r="A443" s="515" t="s">
        <v>1827</v>
      </c>
      <c r="B443" s="583">
        <v>41</v>
      </c>
      <c r="C443" s="584">
        <v>39</v>
      </c>
      <c r="D443" s="512" t="s">
        <v>14</v>
      </c>
      <c r="E443" s="543">
        <v>39737</v>
      </c>
      <c r="F443" s="543">
        <v>43374</v>
      </c>
      <c r="G443" s="544" t="s">
        <v>2381</v>
      </c>
      <c r="I443" s="326"/>
    </row>
    <row r="444" spans="1:9" ht="37.5" x14ac:dyDescent="0.2">
      <c r="A444" s="515" t="s">
        <v>1828</v>
      </c>
      <c r="B444" s="583">
        <v>61</v>
      </c>
      <c r="C444" s="584">
        <v>59</v>
      </c>
      <c r="D444" s="512" t="s">
        <v>14</v>
      </c>
      <c r="E444" s="543">
        <v>39737</v>
      </c>
      <c r="F444" s="543">
        <v>43374</v>
      </c>
      <c r="G444" s="544" t="s">
        <v>2381</v>
      </c>
      <c r="I444" s="326"/>
    </row>
    <row r="445" spans="1:9" ht="37.5" x14ac:dyDescent="0.2">
      <c r="A445" s="515" t="s">
        <v>1829</v>
      </c>
      <c r="B445" s="583">
        <v>41</v>
      </c>
      <c r="C445" s="584">
        <v>39</v>
      </c>
      <c r="D445" s="512" t="s">
        <v>14</v>
      </c>
      <c r="E445" s="543">
        <v>39737</v>
      </c>
      <c r="F445" s="543">
        <v>43374</v>
      </c>
      <c r="G445" s="544" t="s">
        <v>2381</v>
      </c>
      <c r="I445" s="326"/>
    </row>
    <row r="446" spans="1:9" ht="37.5" x14ac:dyDescent="0.2">
      <c r="A446" s="515" t="s">
        <v>1830</v>
      </c>
      <c r="B446" s="583">
        <v>61</v>
      </c>
      <c r="C446" s="584">
        <v>59</v>
      </c>
      <c r="D446" s="512" t="s">
        <v>14</v>
      </c>
      <c r="E446" s="543">
        <v>39737</v>
      </c>
      <c r="F446" s="543">
        <v>43374</v>
      </c>
      <c r="G446" s="544" t="s">
        <v>2381</v>
      </c>
      <c r="I446" s="326"/>
    </row>
    <row r="447" spans="1:9" ht="37.5" x14ac:dyDescent="0.2">
      <c r="A447" s="546" t="s">
        <v>693</v>
      </c>
      <c r="B447" s="733" t="s">
        <v>694</v>
      </c>
      <c r="C447" s="562" t="s">
        <v>694</v>
      </c>
      <c r="D447" s="547" t="s">
        <v>14</v>
      </c>
      <c r="E447" s="548">
        <v>39737</v>
      </c>
      <c r="F447" s="548">
        <v>43374</v>
      </c>
      <c r="G447" s="549" t="s">
        <v>2381</v>
      </c>
      <c r="I447" s="326"/>
    </row>
    <row r="448" spans="1:9" x14ac:dyDescent="0.2">
      <c r="A448" s="775"/>
      <c r="B448" s="776"/>
      <c r="C448" s="776"/>
      <c r="D448" s="776"/>
      <c r="E448" s="776"/>
      <c r="F448" s="776"/>
      <c r="G448" s="777"/>
      <c r="I448" s="326"/>
    </row>
    <row r="449" spans="1:9" x14ac:dyDescent="0.2">
      <c r="A449" s="880" t="s">
        <v>13</v>
      </c>
      <c r="B449" s="881"/>
      <c r="C449" s="881"/>
      <c r="D449" s="881"/>
      <c r="E449" s="881"/>
      <c r="F449" s="881"/>
      <c r="G449" s="882"/>
      <c r="I449" s="326"/>
    </row>
    <row r="450" spans="1:9" ht="37.5" x14ac:dyDescent="0.2">
      <c r="A450" s="515" t="s">
        <v>695</v>
      </c>
      <c r="B450" s="585" t="s">
        <v>696</v>
      </c>
      <c r="C450" s="585" t="s">
        <v>696</v>
      </c>
      <c r="D450" s="512" t="s">
        <v>14</v>
      </c>
      <c r="E450" s="543">
        <v>39737</v>
      </c>
      <c r="F450" s="543">
        <v>43374</v>
      </c>
      <c r="G450" s="544" t="s">
        <v>2381</v>
      </c>
      <c r="I450" s="326"/>
    </row>
    <row r="451" spans="1:9" ht="37.5" x14ac:dyDescent="0.2">
      <c r="A451" s="515" t="s">
        <v>1286</v>
      </c>
      <c r="B451" s="585" t="s">
        <v>1826</v>
      </c>
      <c r="C451" s="585" t="s">
        <v>698</v>
      </c>
      <c r="D451" s="512" t="s">
        <v>14</v>
      </c>
      <c r="E451" s="543">
        <v>39737</v>
      </c>
      <c r="F451" s="543">
        <v>43374</v>
      </c>
      <c r="G451" s="544" t="s">
        <v>2381</v>
      </c>
      <c r="I451" s="326"/>
    </row>
    <row r="452" spans="1:9" ht="37.5" x14ac:dyDescent="0.2">
      <c r="A452" s="515" t="s">
        <v>1831</v>
      </c>
      <c r="B452" s="585" t="s">
        <v>1832</v>
      </c>
      <c r="C452" s="585" t="s">
        <v>698</v>
      </c>
      <c r="D452" s="512" t="s">
        <v>14</v>
      </c>
      <c r="E452" s="543">
        <v>39737</v>
      </c>
      <c r="F452" s="543">
        <v>43374</v>
      </c>
      <c r="G452" s="544" t="s">
        <v>2381</v>
      </c>
      <c r="I452" s="326"/>
    </row>
    <row r="453" spans="1:9" ht="37.5" x14ac:dyDescent="0.2">
      <c r="A453" s="515" t="s">
        <v>1833</v>
      </c>
      <c r="B453" s="585" t="s">
        <v>1834</v>
      </c>
      <c r="C453" s="585" t="s">
        <v>1834</v>
      </c>
      <c r="D453" s="512" t="s">
        <v>14</v>
      </c>
      <c r="E453" s="543">
        <v>39737</v>
      </c>
      <c r="F453" s="543">
        <v>43374</v>
      </c>
      <c r="G453" s="544" t="s">
        <v>2381</v>
      </c>
      <c r="I453" s="326"/>
    </row>
    <row r="454" spans="1:9" ht="37.5" x14ac:dyDescent="0.2">
      <c r="A454" s="515" t="s">
        <v>699</v>
      </c>
      <c r="B454" s="586">
        <v>413</v>
      </c>
      <c r="C454" s="586">
        <v>401</v>
      </c>
      <c r="D454" s="512" t="s">
        <v>14</v>
      </c>
      <c r="E454" s="543">
        <v>39737</v>
      </c>
      <c r="F454" s="543">
        <v>43374</v>
      </c>
      <c r="G454" s="544" t="s">
        <v>2381</v>
      </c>
      <c r="I454" s="326"/>
    </row>
    <row r="455" spans="1:9" ht="37.5" x14ac:dyDescent="0.2">
      <c r="A455" s="515" t="s">
        <v>700</v>
      </c>
      <c r="B455" s="586">
        <v>413</v>
      </c>
      <c r="C455" s="586">
        <v>401</v>
      </c>
      <c r="D455" s="512" t="s">
        <v>14</v>
      </c>
      <c r="E455" s="543">
        <v>39737</v>
      </c>
      <c r="F455" s="543">
        <v>43374</v>
      </c>
      <c r="G455" s="544" t="s">
        <v>2381</v>
      </c>
      <c r="I455" s="326"/>
    </row>
    <row r="456" spans="1:9" ht="37.5" x14ac:dyDescent="0.2">
      <c r="A456" s="537" t="s">
        <v>708</v>
      </c>
      <c r="B456" s="587">
        <v>184</v>
      </c>
      <c r="C456" s="587">
        <v>178</v>
      </c>
      <c r="D456" s="539" t="s">
        <v>14</v>
      </c>
      <c r="E456" s="540">
        <v>39737</v>
      </c>
      <c r="F456" s="540">
        <v>43374</v>
      </c>
      <c r="G456" s="541" t="s">
        <v>2381</v>
      </c>
      <c r="I456" s="326"/>
    </row>
    <row r="457" spans="1:9" ht="56.25" x14ac:dyDescent="0.2">
      <c r="A457" s="515" t="s">
        <v>709</v>
      </c>
      <c r="B457" s="586">
        <v>184</v>
      </c>
      <c r="C457" s="586">
        <v>178</v>
      </c>
      <c r="D457" s="512" t="s">
        <v>14</v>
      </c>
      <c r="E457" s="543">
        <v>39737</v>
      </c>
      <c r="F457" s="543">
        <v>43374</v>
      </c>
      <c r="G457" s="544" t="s">
        <v>2381</v>
      </c>
      <c r="I457" s="326"/>
    </row>
    <row r="458" spans="1:9" ht="37.5" x14ac:dyDescent="0.2">
      <c r="A458" s="515" t="s">
        <v>710</v>
      </c>
      <c r="B458" s="586">
        <v>367</v>
      </c>
      <c r="C458" s="586">
        <v>356</v>
      </c>
      <c r="D458" s="512" t="s">
        <v>14</v>
      </c>
      <c r="E458" s="543">
        <v>39737</v>
      </c>
      <c r="F458" s="543">
        <v>43374</v>
      </c>
      <c r="G458" s="544" t="s">
        <v>2381</v>
      </c>
      <c r="I458" s="326"/>
    </row>
    <row r="459" spans="1:9" ht="37.5" x14ac:dyDescent="0.2">
      <c r="A459" s="537" t="s">
        <v>701</v>
      </c>
      <c r="B459" s="587">
        <v>505</v>
      </c>
      <c r="C459" s="587">
        <v>490</v>
      </c>
      <c r="D459" s="539" t="s">
        <v>14</v>
      </c>
      <c r="E459" s="540">
        <v>39737</v>
      </c>
      <c r="F459" s="543">
        <v>43374</v>
      </c>
      <c r="G459" s="541" t="s">
        <v>2381</v>
      </c>
      <c r="I459" s="326"/>
    </row>
    <row r="460" spans="1:9" ht="37.5" x14ac:dyDescent="0.2">
      <c r="A460" s="537" t="s">
        <v>702</v>
      </c>
      <c r="B460" s="587">
        <v>871</v>
      </c>
      <c r="C460" s="587">
        <v>846</v>
      </c>
      <c r="D460" s="539" t="s">
        <v>14</v>
      </c>
      <c r="E460" s="540">
        <v>39737</v>
      </c>
      <c r="F460" s="543">
        <v>43374</v>
      </c>
      <c r="G460" s="541" t="s">
        <v>2381</v>
      </c>
      <c r="I460" s="326"/>
    </row>
    <row r="461" spans="1:9" ht="37.5" x14ac:dyDescent="0.2">
      <c r="A461" s="515" t="s">
        <v>703</v>
      </c>
      <c r="B461" s="586">
        <v>275</v>
      </c>
      <c r="C461" s="586">
        <v>267</v>
      </c>
      <c r="D461" s="512" t="s">
        <v>14</v>
      </c>
      <c r="E461" s="543">
        <v>39737</v>
      </c>
      <c r="F461" s="543">
        <v>43374</v>
      </c>
      <c r="G461" s="544" t="s">
        <v>2381</v>
      </c>
    </row>
    <row r="462" spans="1:9" ht="37.5" x14ac:dyDescent="0.2">
      <c r="A462" s="537" t="s">
        <v>1854</v>
      </c>
      <c r="B462" s="587">
        <v>220</v>
      </c>
      <c r="C462" s="587">
        <v>214</v>
      </c>
      <c r="D462" s="539" t="s">
        <v>14</v>
      </c>
      <c r="E462" s="540">
        <v>39737</v>
      </c>
      <c r="F462" s="543">
        <v>43374</v>
      </c>
      <c r="G462" s="541" t="s">
        <v>2381</v>
      </c>
    </row>
    <row r="463" spans="1:9" ht="37.5" x14ac:dyDescent="0.2">
      <c r="A463" s="515" t="s">
        <v>1855</v>
      </c>
      <c r="B463" s="586">
        <v>330</v>
      </c>
      <c r="C463" s="586">
        <v>320.39999999999998</v>
      </c>
      <c r="D463" s="512" t="s">
        <v>14</v>
      </c>
      <c r="E463" s="543">
        <v>39737</v>
      </c>
      <c r="F463" s="543">
        <v>43374</v>
      </c>
      <c r="G463" s="544" t="s">
        <v>2381</v>
      </c>
    </row>
    <row r="464" spans="1:9" ht="37.5" x14ac:dyDescent="0.2">
      <c r="A464" s="537" t="s">
        <v>1856</v>
      </c>
      <c r="B464" s="587">
        <v>149</v>
      </c>
      <c r="C464" s="587">
        <v>144</v>
      </c>
      <c r="D464" s="539" t="s">
        <v>14</v>
      </c>
      <c r="E464" s="540">
        <v>39737</v>
      </c>
      <c r="F464" s="543">
        <v>43374</v>
      </c>
      <c r="G464" s="541" t="s">
        <v>2381</v>
      </c>
    </row>
    <row r="465" spans="1:7" ht="37.5" x14ac:dyDescent="0.2">
      <c r="A465" s="515" t="s">
        <v>1857</v>
      </c>
      <c r="B465" s="586">
        <v>301</v>
      </c>
      <c r="C465" s="586">
        <v>292</v>
      </c>
      <c r="D465" s="512" t="s">
        <v>14</v>
      </c>
      <c r="E465" s="543">
        <v>39737</v>
      </c>
      <c r="F465" s="543">
        <v>43374</v>
      </c>
      <c r="G465" s="544" t="s">
        <v>2381</v>
      </c>
    </row>
    <row r="466" spans="1:7" ht="37.5" x14ac:dyDescent="0.2">
      <c r="A466" s="537" t="s">
        <v>1858</v>
      </c>
      <c r="B466" s="587">
        <v>61</v>
      </c>
      <c r="C466" s="587">
        <v>59</v>
      </c>
      <c r="D466" s="539" t="s">
        <v>14</v>
      </c>
      <c r="E466" s="540">
        <v>39737</v>
      </c>
      <c r="F466" s="543">
        <v>43374</v>
      </c>
      <c r="G466" s="541" t="s">
        <v>2381</v>
      </c>
    </row>
    <row r="467" spans="1:7" ht="37.5" x14ac:dyDescent="0.2">
      <c r="A467" s="546" t="s">
        <v>1859</v>
      </c>
      <c r="B467" s="734">
        <v>41</v>
      </c>
      <c r="C467" s="734">
        <v>39</v>
      </c>
      <c r="D467" s="547" t="s">
        <v>14</v>
      </c>
      <c r="E467" s="548">
        <v>39737</v>
      </c>
      <c r="F467" s="548">
        <v>43374</v>
      </c>
      <c r="G467" s="549" t="s">
        <v>2381</v>
      </c>
    </row>
    <row r="468" spans="1:7" x14ac:dyDescent="0.2">
      <c r="A468" s="784"/>
      <c r="B468" s="785"/>
      <c r="C468" s="785"/>
      <c r="D468" s="785"/>
      <c r="E468" s="785"/>
      <c r="F468" s="785"/>
      <c r="G468" s="786"/>
    </row>
    <row r="469" spans="1:7" x14ac:dyDescent="0.2">
      <c r="A469" s="880" t="s">
        <v>15</v>
      </c>
      <c r="B469" s="881"/>
      <c r="C469" s="881"/>
      <c r="D469" s="881"/>
      <c r="E469" s="881"/>
      <c r="F469" s="881"/>
      <c r="G469" s="882"/>
    </row>
    <row r="470" spans="1:7" ht="37.5" x14ac:dyDescent="0.2">
      <c r="A470" s="515" t="s">
        <v>705</v>
      </c>
      <c r="B470" s="586">
        <v>413</v>
      </c>
      <c r="C470" s="586">
        <v>401</v>
      </c>
      <c r="D470" s="512" t="s">
        <v>14</v>
      </c>
      <c r="E470" s="543">
        <v>39737</v>
      </c>
      <c r="F470" s="543">
        <v>43374</v>
      </c>
      <c r="G470" s="544" t="s">
        <v>2381</v>
      </c>
    </row>
    <row r="471" spans="1:7" ht="37.5" x14ac:dyDescent="0.2">
      <c r="A471" s="515" t="s">
        <v>711</v>
      </c>
      <c r="B471" s="586">
        <v>339</v>
      </c>
      <c r="C471" s="586">
        <v>329</v>
      </c>
      <c r="D471" s="512" t="s">
        <v>14</v>
      </c>
      <c r="E471" s="543">
        <v>39737</v>
      </c>
      <c r="F471" s="543">
        <v>43374</v>
      </c>
      <c r="G471" s="544" t="s">
        <v>2381</v>
      </c>
    </row>
    <row r="472" spans="1:7" ht="37.5" x14ac:dyDescent="0.2">
      <c r="A472" s="515" t="s">
        <v>1836</v>
      </c>
      <c r="B472" s="586">
        <v>120</v>
      </c>
      <c r="C472" s="586">
        <v>116</v>
      </c>
      <c r="D472" s="512" t="s">
        <v>14</v>
      </c>
      <c r="E472" s="543">
        <v>39737</v>
      </c>
      <c r="F472" s="543">
        <v>43374</v>
      </c>
      <c r="G472" s="544" t="s">
        <v>2381</v>
      </c>
    </row>
    <row r="473" spans="1:7" ht="37.5" x14ac:dyDescent="0.2">
      <c r="A473" s="515" t="s">
        <v>712</v>
      </c>
      <c r="B473" s="586">
        <v>120</v>
      </c>
      <c r="C473" s="586">
        <v>116</v>
      </c>
      <c r="D473" s="512" t="s">
        <v>14</v>
      </c>
      <c r="E473" s="543">
        <v>39737</v>
      </c>
      <c r="F473" s="543">
        <v>43374</v>
      </c>
      <c r="G473" s="544" t="s">
        <v>2381</v>
      </c>
    </row>
    <row r="474" spans="1:7" ht="37.5" x14ac:dyDescent="0.2">
      <c r="A474" s="515" t="s">
        <v>713</v>
      </c>
      <c r="B474" s="586">
        <v>155</v>
      </c>
      <c r="C474" s="586">
        <v>150</v>
      </c>
      <c r="D474" s="512" t="s">
        <v>14</v>
      </c>
      <c r="E474" s="543">
        <v>39737</v>
      </c>
      <c r="F474" s="543">
        <v>43374</v>
      </c>
      <c r="G474" s="544" t="s">
        <v>2381</v>
      </c>
    </row>
    <row r="475" spans="1:7" ht="37.5" x14ac:dyDescent="0.2">
      <c r="A475" s="546" t="s">
        <v>716</v>
      </c>
      <c r="B475" s="734">
        <v>120</v>
      </c>
      <c r="C475" s="734">
        <v>116</v>
      </c>
      <c r="D475" s="547" t="s">
        <v>14</v>
      </c>
      <c r="E475" s="548">
        <v>39737</v>
      </c>
      <c r="F475" s="548">
        <v>43374</v>
      </c>
      <c r="G475" s="549" t="s">
        <v>2381</v>
      </c>
    </row>
    <row r="476" spans="1:7" x14ac:dyDescent="0.2">
      <c r="A476" s="775"/>
      <c r="B476" s="776"/>
      <c r="C476" s="776"/>
      <c r="D476" s="776"/>
      <c r="E476" s="776"/>
      <c r="F476" s="776"/>
      <c r="G476" s="777"/>
    </row>
    <row r="477" spans="1:7" x14ac:dyDescent="0.2">
      <c r="A477" s="880" t="s">
        <v>1835</v>
      </c>
      <c r="B477" s="881"/>
      <c r="C477" s="881"/>
      <c r="D477" s="881"/>
      <c r="E477" s="881"/>
      <c r="F477" s="881"/>
      <c r="G477" s="882"/>
    </row>
    <row r="478" spans="1:7" ht="37.5" x14ac:dyDescent="0.2">
      <c r="A478" s="515" t="s">
        <v>1278</v>
      </c>
      <c r="B478" s="586">
        <v>61</v>
      </c>
      <c r="C478" s="586">
        <v>59</v>
      </c>
      <c r="D478" s="512" t="s">
        <v>14</v>
      </c>
      <c r="E478" s="543">
        <v>39737</v>
      </c>
      <c r="F478" s="543">
        <v>43374</v>
      </c>
      <c r="G478" s="544" t="s">
        <v>2381</v>
      </c>
    </row>
    <row r="479" spans="1:7" ht="37.5" x14ac:dyDescent="0.2">
      <c r="A479" s="515" t="s">
        <v>1839</v>
      </c>
      <c r="B479" s="586">
        <v>871</v>
      </c>
      <c r="C479" s="586">
        <v>846</v>
      </c>
      <c r="D479" s="512" t="s">
        <v>14</v>
      </c>
      <c r="E479" s="543">
        <v>39737</v>
      </c>
      <c r="F479" s="543">
        <v>43374</v>
      </c>
      <c r="G479" s="544" t="s">
        <v>2381</v>
      </c>
    </row>
    <row r="480" spans="1:7" ht="37.5" x14ac:dyDescent="0.2">
      <c r="A480" s="515" t="s">
        <v>1838</v>
      </c>
      <c r="B480" s="586">
        <v>253</v>
      </c>
      <c r="C480" s="586">
        <v>245</v>
      </c>
      <c r="D480" s="512" t="s">
        <v>14</v>
      </c>
      <c r="E480" s="543">
        <v>39737</v>
      </c>
      <c r="F480" s="543">
        <v>43374</v>
      </c>
      <c r="G480" s="544" t="s">
        <v>2381</v>
      </c>
    </row>
    <row r="481" spans="1:9" ht="37.5" x14ac:dyDescent="0.2">
      <c r="A481" s="515" t="s">
        <v>1837</v>
      </c>
      <c r="B481" s="586">
        <v>458</v>
      </c>
      <c r="C481" s="586">
        <v>445</v>
      </c>
      <c r="D481" s="512" t="s">
        <v>14</v>
      </c>
      <c r="E481" s="543">
        <v>39737</v>
      </c>
      <c r="F481" s="543">
        <v>43374</v>
      </c>
      <c r="G481" s="544" t="s">
        <v>2381</v>
      </c>
    </row>
    <row r="482" spans="1:9" ht="37.5" x14ac:dyDescent="0.2">
      <c r="A482" s="515" t="s">
        <v>707</v>
      </c>
      <c r="B482" s="586">
        <v>458</v>
      </c>
      <c r="C482" s="586">
        <v>445</v>
      </c>
      <c r="D482" s="512" t="s">
        <v>14</v>
      </c>
      <c r="E482" s="543">
        <v>39737</v>
      </c>
      <c r="F482" s="543">
        <v>43374</v>
      </c>
      <c r="G482" s="544" t="s">
        <v>2381</v>
      </c>
    </row>
    <row r="483" spans="1:9" ht="37.5" x14ac:dyDescent="0.2">
      <c r="A483" s="515" t="s">
        <v>720</v>
      </c>
      <c r="B483" s="586">
        <v>120</v>
      </c>
      <c r="C483" s="586">
        <v>116</v>
      </c>
      <c r="D483" s="512" t="s">
        <v>14</v>
      </c>
      <c r="E483" s="543">
        <v>39737</v>
      </c>
      <c r="F483" s="543">
        <v>43374</v>
      </c>
      <c r="G483" s="544" t="s">
        <v>2381</v>
      </c>
    </row>
    <row r="484" spans="1:9" ht="56.25" x14ac:dyDescent="0.2">
      <c r="A484" s="515" t="s">
        <v>721</v>
      </c>
      <c r="B484" s="512" t="s">
        <v>2238</v>
      </c>
      <c r="C484" s="585" t="s">
        <v>723</v>
      </c>
      <c r="D484" s="512" t="s">
        <v>14</v>
      </c>
      <c r="E484" s="543">
        <v>39737</v>
      </c>
      <c r="F484" s="543">
        <v>43739</v>
      </c>
      <c r="G484" s="544" t="s">
        <v>2381</v>
      </c>
    </row>
    <row r="485" spans="1:9" ht="56.25" x14ac:dyDescent="0.2">
      <c r="A485" s="546" t="s">
        <v>722</v>
      </c>
      <c r="B485" s="512" t="s">
        <v>2238</v>
      </c>
      <c r="C485" s="562" t="s">
        <v>724</v>
      </c>
      <c r="D485" s="547" t="s">
        <v>14</v>
      </c>
      <c r="E485" s="548">
        <v>39737</v>
      </c>
      <c r="F485" s="543">
        <v>43739</v>
      </c>
      <c r="G485" s="549" t="s">
        <v>2381</v>
      </c>
      <c r="I485" s="2"/>
    </row>
    <row r="486" spans="1:9" ht="37.5" x14ac:dyDescent="0.2">
      <c r="A486" s="515" t="s">
        <v>2234</v>
      </c>
      <c r="B486" s="586">
        <v>510</v>
      </c>
      <c r="C486" s="586">
        <v>495</v>
      </c>
      <c r="D486" s="512" t="s">
        <v>14</v>
      </c>
      <c r="E486" s="543">
        <v>39737</v>
      </c>
      <c r="F486" s="543">
        <v>43374</v>
      </c>
      <c r="G486" s="544" t="s">
        <v>2381</v>
      </c>
    </row>
    <row r="487" spans="1:9" ht="37.5" x14ac:dyDescent="0.2">
      <c r="A487" s="515" t="s">
        <v>1575</v>
      </c>
      <c r="B487" s="586">
        <v>155</v>
      </c>
      <c r="C487" s="586">
        <v>150</v>
      </c>
      <c r="D487" s="512"/>
      <c r="E487" s="543">
        <v>41674</v>
      </c>
      <c r="F487" s="543">
        <v>43374</v>
      </c>
      <c r="G487" s="544" t="s">
        <v>2381</v>
      </c>
    </row>
    <row r="488" spans="1:9" ht="37.5" x14ac:dyDescent="0.2">
      <c r="A488" s="515" t="s">
        <v>718</v>
      </c>
      <c r="B488" s="586">
        <v>253</v>
      </c>
      <c r="C488" s="586">
        <v>245</v>
      </c>
      <c r="D488" s="512" t="s">
        <v>14</v>
      </c>
      <c r="E488" s="543">
        <v>39737</v>
      </c>
      <c r="F488" s="543">
        <v>43374</v>
      </c>
      <c r="G488" s="544" t="s">
        <v>2381</v>
      </c>
    </row>
    <row r="489" spans="1:9" ht="37.5" x14ac:dyDescent="0.2">
      <c r="A489" s="515" t="s">
        <v>1840</v>
      </c>
      <c r="B489" s="586">
        <v>510</v>
      </c>
      <c r="C489" s="586">
        <v>495</v>
      </c>
      <c r="D489" s="512" t="s">
        <v>14</v>
      </c>
      <c r="E489" s="543">
        <v>39737</v>
      </c>
      <c r="F489" s="543">
        <v>43374</v>
      </c>
      <c r="G489" s="544" t="s">
        <v>2381</v>
      </c>
    </row>
    <row r="490" spans="1:9" ht="37.5" x14ac:dyDescent="0.2">
      <c r="A490" s="515" t="s">
        <v>1852</v>
      </c>
      <c r="B490" s="586">
        <v>120</v>
      </c>
      <c r="C490" s="586">
        <v>116</v>
      </c>
      <c r="D490" s="512" t="s">
        <v>14</v>
      </c>
      <c r="E490" s="543">
        <v>39737</v>
      </c>
      <c r="F490" s="543">
        <v>43374</v>
      </c>
      <c r="G490" s="544" t="s">
        <v>2381</v>
      </c>
    </row>
    <row r="491" spans="1:9" ht="37.5" x14ac:dyDescent="0.2">
      <c r="A491" s="546" t="s">
        <v>1853</v>
      </c>
      <c r="B491" s="734">
        <v>120</v>
      </c>
      <c r="C491" s="734">
        <v>116</v>
      </c>
      <c r="D491" s="547" t="s">
        <v>14</v>
      </c>
      <c r="E491" s="548">
        <v>39737</v>
      </c>
      <c r="F491" s="548">
        <v>43374</v>
      </c>
      <c r="G491" s="549" t="s">
        <v>2381</v>
      </c>
    </row>
    <row r="492" spans="1:9" x14ac:dyDescent="0.3">
      <c r="A492" s="787"/>
      <c r="D492" s="269"/>
      <c r="E492" s="269"/>
      <c r="F492" s="269"/>
      <c r="G492" s="788"/>
    </row>
    <row r="493" spans="1:9" x14ac:dyDescent="0.2">
      <c r="A493" s="880" t="s">
        <v>727</v>
      </c>
      <c r="B493" s="881"/>
      <c r="C493" s="881"/>
      <c r="D493" s="881"/>
      <c r="E493" s="881"/>
      <c r="F493" s="881"/>
      <c r="G493" s="882"/>
    </row>
    <row r="494" spans="1:9" ht="37.5" x14ac:dyDescent="0.2">
      <c r="A494" s="515" t="s">
        <v>1841</v>
      </c>
      <c r="B494" s="586">
        <v>177</v>
      </c>
      <c r="C494" s="586">
        <v>172</v>
      </c>
      <c r="D494" s="512" t="s">
        <v>14</v>
      </c>
      <c r="E494" s="543">
        <v>39737</v>
      </c>
      <c r="F494" s="543">
        <v>43374</v>
      </c>
      <c r="G494" s="544" t="s">
        <v>2381</v>
      </c>
    </row>
    <row r="495" spans="1:9" ht="37.5" x14ac:dyDescent="0.2">
      <c r="A495" s="515" t="s">
        <v>1842</v>
      </c>
      <c r="B495" s="586">
        <v>285</v>
      </c>
      <c r="C495" s="586">
        <v>277</v>
      </c>
      <c r="D495" s="512" t="s">
        <v>14</v>
      </c>
      <c r="E495" s="543">
        <v>39737</v>
      </c>
      <c r="F495" s="543">
        <v>43374</v>
      </c>
      <c r="G495" s="544" t="s">
        <v>2381</v>
      </c>
    </row>
    <row r="496" spans="1:9" ht="37.5" x14ac:dyDescent="0.2">
      <c r="A496" s="515" t="s">
        <v>728</v>
      </c>
      <c r="B496" s="586">
        <v>913</v>
      </c>
      <c r="C496" s="586">
        <v>887</v>
      </c>
      <c r="D496" s="512" t="s">
        <v>14</v>
      </c>
      <c r="E496" s="543">
        <v>39737</v>
      </c>
      <c r="F496" s="543">
        <v>43374</v>
      </c>
      <c r="G496" s="544" t="s">
        <v>2381</v>
      </c>
    </row>
    <row r="497" spans="1:7" ht="37.5" x14ac:dyDescent="0.2">
      <c r="A497" s="515" t="s">
        <v>729</v>
      </c>
      <c r="B497" s="586">
        <v>913</v>
      </c>
      <c r="C497" s="586">
        <v>887</v>
      </c>
      <c r="D497" s="512" t="s">
        <v>14</v>
      </c>
      <c r="E497" s="543">
        <v>39737</v>
      </c>
      <c r="F497" s="543">
        <v>43374</v>
      </c>
      <c r="G497" s="544" t="s">
        <v>2381</v>
      </c>
    </row>
    <row r="498" spans="1:7" ht="37.5" x14ac:dyDescent="0.2">
      <c r="A498" s="515" t="s">
        <v>1287</v>
      </c>
      <c r="B498" s="586">
        <v>998</v>
      </c>
      <c r="C498" s="586">
        <v>969</v>
      </c>
      <c r="D498" s="512" t="s">
        <v>14</v>
      </c>
      <c r="E498" s="543">
        <v>39737</v>
      </c>
      <c r="F498" s="543">
        <v>43374</v>
      </c>
      <c r="G498" s="544" t="s">
        <v>2381</v>
      </c>
    </row>
    <row r="499" spans="1:7" ht="37.5" x14ac:dyDescent="0.2">
      <c r="A499" s="515" t="s">
        <v>1288</v>
      </c>
      <c r="B499" s="586">
        <v>1033</v>
      </c>
      <c r="C499" s="586">
        <v>1003</v>
      </c>
      <c r="D499" s="512" t="s">
        <v>14</v>
      </c>
      <c r="E499" s="543">
        <v>39737</v>
      </c>
      <c r="F499" s="543">
        <v>43374</v>
      </c>
      <c r="G499" s="544" t="s">
        <v>2381</v>
      </c>
    </row>
    <row r="500" spans="1:7" ht="37.5" x14ac:dyDescent="0.2">
      <c r="A500" s="515" t="s">
        <v>787</v>
      </c>
      <c r="B500" s="586">
        <v>197</v>
      </c>
      <c r="C500" s="586">
        <v>191</v>
      </c>
      <c r="D500" s="512" t="s">
        <v>14</v>
      </c>
      <c r="E500" s="543">
        <v>39737</v>
      </c>
      <c r="F500" s="543">
        <v>43374</v>
      </c>
      <c r="G500" s="544" t="s">
        <v>2381</v>
      </c>
    </row>
    <row r="501" spans="1:7" ht="37.5" x14ac:dyDescent="0.2">
      <c r="A501" s="515" t="s">
        <v>788</v>
      </c>
      <c r="B501" s="586">
        <v>324</v>
      </c>
      <c r="C501" s="586">
        <v>314</v>
      </c>
      <c r="D501" s="512" t="s">
        <v>14</v>
      </c>
      <c r="E501" s="543">
        <v>39737</v>
      </c>
      <c r="F501" s="543">
        <v>43374</v>
      </c>
      <c r="G501" s="544" t="s">
        <v>2381</v>
      </c>
    </row>
    <row r="502" spans="1:7" ht="37.5" x14ac:dyDescent="0.2">
      <c r="A502" s="515" t="s">
        <v>1289</v>
      </c>
      <c r="B502" s="586">
        <v>940</v>
      </c>
      <c r="C502" s="586">
        <v>913</v>
      </c>
      <c r="D502" s="512" t="s">
        <v>14</v>
      </c>
      <c r="E502" s="543">
        <v>39737</v>
      </c>
      <c r="F502" s="543">
        <v>43374</v>
      </c>
      <c r="G502" s="544" t="s">
        <v>2381</v>
      </c>
    </row>
    <row r="503" spans="1:7" ht="37.5" x14ac:dyDescent="0.2">
      <c r="A503" s="515" t="s">
        <v>1290</v>
      </c>
      <c r="B503" s="586">
        <v>975</v>
      </c>
      <c r="C503" s="586">
        <v>947</v>
      </c>
      <c r="D503" s="512" t="s">
        <v>14</v>
      </c>
      <c r="E503" s="543">
        <v>39737</v>
      </c>
      <c r="F503" s="543">
        <v>43374</v>
      </c>
      <c r="G503" s="544" t="s">
        <v>2381</v>
      </c>
    </row>
    <row r="504" spans="1:7" ht="37.5" x14ac:dyDescent="0.2">
      <c r="A504" s="515" t="s">
        <v>1576</v>
      </c>
      <c r="B504" s="584">
        <v>316</v>
      </c>
      <c r="C504" s="584">
        <v>307</v>
      </c>
      <c r="D504" s="512" t="s">
        <v>14</v>
      </c>
      <c r="E504" s="543">
        <v>39737</v>
      </c>
      <c r="F504" s="543">
        <v>43374</v>
      </c>
      <c r="G504" s="544" t="s">
        <v>2381</v>
      </c>
    </row>
    <row r="505" spans="1:7" ht="56.25" x14ac:dyDescent="0.2">
      <c r="A505" s="588" t="s">
        <v>1577</v>
      </c>
      <c r="B505" s="584">
        <v>510</v>
      </c>
      <c r="C505" s="584">
        <v>495</v>
      </c>
      <c r="D505" s="512" t="s">
        <v>14</v>
      </c>
      <c r="E505" s="543">
        <v>39737</v>
      </c>
      <c r="F505" s="543">
        <v>43374</v>
      </c>
      <c r="G505" s="544" t="s">
        <v>2381</v>
      </c>
    </row>
    <row r="506" spans="1:7" ht="56.25" x14ac:dyDescent="0.2">
      <c r="A506" s="588" t="s">
        <v>1578</v>
      </c>
      <c r="B506" s="584">
        <v>155</v>
      </c>
      <c r="C506" s="584">
        <v>150</v>
      </c>
      <c r="D506" s="512" t="s">
        <v>14</v>
      </c>
      <c r="E506" s="543">
        <v>40633</v>
      </c>
      <c r="F506" s="543">
        <v>43374</v>
      </c>
      <c r="G506" s="544" t="s">
        <v>2381</v>
      </c>
    </row>
    <row r="507" spans="1:7" ht="37.5" x14ac:dyDescent="0.2">
      <c r="A507" s="515" t="s">
        <v>732</v>
      </c>
      <c r="B507" s="586">
        <v>778</v>
      </c>
      <c r="C507" s="586">
        <v>756</v>
      </c>
      <c r="D507" s="512" t="s">
        <v>14</v>
      </c>
      <c r="E507" s="543">
        <v>39737</v>
      </c>
      <c r="F507" s="543">
        <v>43374</v>
      </c>
      <c r="G507" s="544" t="s">
        <v>2381</v>
      </c>
    </row>
    <row r="508" spans="1:7" ht="37.5" x14ac:dyDescent="0.2">
      <c r="A508" s="515" t="s">
        <v>2236</v>
      </c>
      <c r="B508" s="586">
        <v>177</v>
      </c>
      <c r="C508" s="586">
        <v>278</v>
      </c>
      <c r="D508" s="512" t="s">
        <v>14</v>
      </c>
      <c r="E508" s="543">
        <v>39737</v>
      </c>
      <c r="F508" s="543">
        <v>43374</v>
      </c>
      <c r="G508" s="544" t="s">
        <v>2381</v>
      </c>
    </row>
    <row r="509" spans="1:7" ht="37.5" x14ac:dyDescent="0.2">
      <c r="A509" s="515" t="s">
        <v>2235</v>
      </c>
      <c r="B509" s="586">
        <v>287</v>
      </c>
      <c r="C509" s="586">
        <v>278</v>
      </c>
      <c r="D509" s="512" t="s">
        <v>14</v>
      </c>
      <c r="E509" s="543">
        <v>39737</v>
      </c>
      <c r="F509" s="543">
        <v>43374</v>
      </c>
      <c r="G509" s="544" t="s">
        <v>2381</v>
      </c>
    </row>
    <row r="510" spans="1:7" ht="37.5" x14ac:dyDescent="0.2">
      <c r="A510" s="515" t="s">
        <v>1843</v>
      </c>
      <c r="B510" s="584">
        <v>177</v>
      </c>
      <c r="C510" s="584">
        <v>172</v>
      </c>
      <c r="D510" s="512" t="s">
        <v>14</v>
      </c>
      <c r="E510" s="543">
        <v>39737</v>
      </c>
      <c r="F510" s="543">
        <v>43374</v>
      </c>
      <c r="G510" s="544" t="s">
        <v>2381</v>
      </c>
    </row>
    <row r="511" spans="1:7" ht="37.5" x14ac:dyDescent="0.2">
      <c r="A511" s="588" t="s">
        <v>1844</v>
      </c>
      <c r="B511" s="584">
        <v>287</v>
      </c>
      <c r="C511" s="584">
        <v>278</v>
      </c>
      <c r="D511" s="512" t="s">
        <v>14</v>
      </c>
      <c r="E511" s="543">
        <v>39737</v>
      </c>
      <c r="F511" s="543">
        <v>43374</v>
      </c>
      <c r="G511" s="544" t="s">
        <v>2381</v>
      </c>
    </row>
    <row r="512" spans="1:7" ht="37.5" x14ac:dyDescent="0.2">
      <c r="A512" s="588" t="s">
        <v>1845</v>
      </c>
      <c r="B512" s="584">
        <v>162</v>
      </c>
      <c r="C512" s="584">
        <v>157</v>
      </c>
      <c r="D512" s="512" t="s">
        <v>14</v>
      </c>
      <c r="E512" s="543">
        <v>40633</v>
      </c>
      <c r="F512" s="543">
        <v>43374</v>
      </c>
      <c r="G512" s="544" t="s">
        <v>2381</v>
      </c>
    </row>
    <row r="513" spans="1:7" ht="37.5" x14ac:dyDescent="0.2">
      <c r="A513" s="588" t="s">
        <v>1846</v>
      </c>
      <c r="B513" s="586">
        <v>177</v>
      </c>
      <c r="C513" s="586">
        <v>756</v>
      </c>
      <c r="D513" s="512" t="s">
        <v>14</v>
      </c>
      <c r="E513" s="543">
        <v>39737</v>
      </c>
      <c r="F513" s="543">
        <v>43374</v>
      </c>
      <c r="G513" s="544" t="s">
        <v>2381</v>
      </c>
    </row>
    <row r="514" spans="1:7" ht="37.5" x14ac:dyDescent="0.2">
      <c r="A514" s="588" t="s">
        <v>1847</v>
      </c>
      <c r="B514" s="584">
        <v>177</v>
      </c>
      <c r="C514" s="584">
        <v>172</v>
      </c>
      <c r="D514" s="512" t="s">
        <v>14</v>
      </c>
      <c r="E514" s="543">
        <v>40633</v>
      </c>
      <c r="F514" s="543">
        <v>43374</v>
      </c>
      <c r="G514" s="544" t="s">
        <v>2381</v>
      </c>
    </row>
    <row r="515" spans="1:7" ht="37.5" x14ac:dyDescent="0.2">
      <c r="A515" s="588" t="s">
        <v>1848</v>
      </c>
      <c r="B515" s="586">
        <v>778</v>
      </c>
      <c r="C515" s="586">
        <v>756</v>
      </c>
      <c r="D515" s="512" t="s">
        <v>14</v>
      </c>
      <c r="E515" s="543">
        <v>39737</v>
      </c>
      <c r="F515" s="543">
        <v>43374</v>
      </c>
      <c r="G515" s="544" t="s">
        <v>2381</v>
      </c>
    </row>
    <row r="516" spans="1:7" ht="37.5" x14ac:dyDescent="0.2">
      <c r="A516" s="735" t="s">
        <v>2237</v>
      </c>
      <c r="B516" s="734">
        <v>600</v>
      </c>
      <c r="C516" s="734">
        <v>600</v>
      </c>
      <c r="D516" s="547" t="s">
        <v>14</v>
      </c>
      <c r="E516" s="548">
        <v>39737</v>
      </c>
      <c r="F516" s="548">
        <v>43374</v>
      </c>
      <c r="G516" s="549" t="s">
        <v>2381</v>
      </c>
    </row>
    <row r="517" spans="1:7" x14ac:dyDescent="0.2">
      <c r="A517" s="781" t="s">
        <v>733</v>
      </c>
      <c r="B517" s="782"/>
      <c r="C517" s="782"/>
      <c r="D517" s="782"/>
      <c r="E517" s="782"/>
      <c r="F517" s="782"/>
      <c r="G517" s="783"/>
    </row>
    <row r="518" spans="1:7" ht="37.5" x14ac:dyDescent="0.2">
      <c r="A518" s="515" t="s">
        <v>734</v>
      </c>
      <c r="B518" s="585">
        <v>454</v>
      </c>
      <c r="C518" s="585">
        <v>441</v>
      </c>
      <c r="D518" s="512" t="s">
        <v>14</v>
      </c>
      <c r="E518" s="543">
        <v>39737</v>
      </c>
      <c r="F518" s="543">
        <v>43374</v>
      </c>
      <c r="G518" s="544" t="s">
        <v>2381</v>
      </c>
    </row>
    <row r="519" spans="1:7" ht="37.5" x14ac:dyDescent="0.2">
      <c r="A519" s="515" t="s">
        <v>735</v>
      </c>
      <c r="B519" s="585">
        <v>644</v>
      </c>
      <c r="C519" s="585">
        <v>625</v>
      </c>
      <c r="D519" s="512" t="s">
        <v>14</v>
      </c>
      <c r="E519" s="543">
        <v>39737</v>
      </c>
      <c r="F519" s="543">
        <v>43374</v>
      </c>
      <c r="G519" s="544" t="s">
        <v>2381</v>
      </c>
    </row>
    <row r="520" spans="1:7" ht="37.5" x14ac:dyDescent="0.2">
      <c r="A520" s="546" t="s">
        <v>736</v>
      </c>
      <c r="B520" s="562">
        <v>286</v>
      </c>
      <c r="C520" s="562">
        <v>277</v>
      </c>
      <c r="D520" s="547" t="s">
        <v>14</v>
      </c>
      <c r="E520" s="548">
        <v>39737</v>
      </c>
      <c r="F520" s="548">
        <v>43374</v>
      </c>
      <c r="G520" s="549" t="s">
        <v>2381</v>
      </c>
    </row>
    <row r="521" spans="1:7" x14ac:dyDescent="0.2">
      <c r="A521" s="775"/>
      <c r="B521" s="776"/>
      <c r="C521" s="776"/>
      <c r="D521" s="776"/>
      <c r="E521" s="776"/>
      <c r="F521" s="776"/>
      <c r="G521" s="777"/>
    </row>
    <row r="522" spans="1:7" x14ac:dyDescent="0.2">
      <c r="A522" s="880" t="s">
        <v>737</v>
      </c>
      <c r="B522" s="881"/>
      <c r="C522" s="881"/>
      <c r="D522" s="881"/>
      <c r="E522" s="881"/>
      <c r="F522" s="881"/>
      <c r="G522" s="882"/>
    </row>
    <row r="523" spans="1:7" ht="37.5" x14ac:dyDescent="0.2">
      <c r="A523" s="515" t="s">
        <v>738</v>
      </c>
      <c r="B523" s="585">
        <v>177</v>
      </c>
      <c r="C523" s="585">
        <v>172</v>
      </c>
      <c r="D523" s="512" t="s">
        <v>14</v>
      </c>
      <c r="E523" s="543">
        <v>39737</v>
      </c>
      <c r="F523" s="543">
        <v>43374</v>
      </c>
      <c r="G523" s="544" t="s">
        <v>2381</v>
      </c>
    </row>
    <row r="524" spans="1:7" ht="37.5" x14ac:dyDescent="0.2">
      <c r="A524" s="515" t="s">
        <v>739</v>
      </c>
      <c r="B524" s="585">
        <v>305</v>
      </c>
      <c r="C524" s="585">
        <v>296</v>
      </c>
      <c r="D524" s="512" t="s">
        <v>14</v>
      </c>
      <c r="E524" s="543">
        <v>39737</v>
      </c>
      <c r="F524" s="543">
        <v>43374</v>
      </c>
      <c r="G524" s="544" t="s">
        <v>2381</v>
      </c>
    </row>
    <row r="525" spans="1:7" ht="37.5" x14ac:dyDescent="0.2">
      <c r="A525" s="546" t="s">
        <v>740</v>
      </c>
      <c r="B525" s="562">
        <v>378</v>
      </c>
      <c r="C525" s="562">
        <v>367</v>
      </c>
      <c r="D525" s="547" t="s">
        <v>14</v>
      </c>
      <c r="E525" s="548">
        <v>39737</v>
      </c>
      <c r="F525" s="548">
        <v>43374</v>
      </c>
      <c r="G525" s="549" t="s">
        <v>2381</v>
      </c>
    </row>
    <row r="526" spans="1:7" x14ac:dyDescent="0.2">
      <c r="A526" s="775"/>
      <c r="B526" s="776"/>
      <c r="C526" s="776"/>
      <c r="D526" s="776"/>
      <c r="E526" s="776"/>
      <c r="F526" s="776"/>
      <c r="G526" s="777"/>
    </row>
    <row r="527" spans="1:7" x14ac:dyDescent="0.2">
      <c r="A527" s="880" t="s">
        <v>741</v>
      </c>
      <c r="B527" s="881"/>
      <c r="C527" s="881"/>
      <c r="D527" s="881"/>
      <c r="E527" s="881"/>
      <c r="F527" s="881"/>
      <c r="G527" s="882"/>
    </row>
    <row r="528" spans="1:7" ht="37.5" x14ac:dyDescent="0.2">
      <c r="A528" s="515" t="s">
        <v>742</v>
      </c>
      <c r="B528" s="585">
        <v>402</v>
      </c>
      <c r="C528" s="585">
        <v>390</v>
      </c>
      <c r="D528" s="512" t="s">
        <v>14</v>
      </c>
      <c r="E528" s="543">
        <v>39737</v>
      </c>
      <c r="F528" s="543">
        <v>43374</v>
      </c>
      <c r="G528" s="544" t="s">
        <v>2381</v>
      </c>
    </row>
    <row r="529" spans="1:7" ht="37.5" x14ac:dyDescent="0.2">
      <c r="A529" s="515" t="s">
        <v>743</v>
      </c>
      <c r="B529" s="585">
        <v>402</v>
      </c>
      <c r="C529" s="585">
        <v>390</v>
      </c>
      <c r="D529" s="512" t="s">
        <v>14</v>
      </c>
      <c r="E529" s="543">
        <v>39737</v>
      </c>
      <c r="F529" s="543">
        <v>43374</v>
      </c>
      <c r="G529" s="544" t="s">
        <v>2381</v>
      </c>
    </row>
    <row r="530" spans="1:7" ht="37.5" x14ac:dyDescent="0.2">
      <c r="A530" s="546" t="s">
        <v>744</v>
      </c>
      <c r="B530" s="562">
        <v>940</v>
      </c>
      <c r="C530" s="562">
        <v>913</v>
      </c>
      <c r="D530" s="547" t="s">
        <v>14</v>
      </c>
      <c r="E530" s="548">
        <v>39737</v>
      </c>
      <c r="F530" s="543">
        <v>43374</v>
      </c>
      <c r="G530" s="549" t="s">
        <v>2381</v>
      </c>
    </row>
    <row r="531" spans="1:7" ht="37.5" x14ac:dyDescent="0.2">
      <c r="A531" s="537" t="s">
        <v>745</v>
      </c>
      <c r="B531" s="590">
        <v>802</v>
      </c>
      <c r="C531" s="590">
        <v>779</v>
      </c>
      <c r="D531" s="539" t="s">
        <v>14</v>
      </c>
      <c r="E531" s="540">
        <v>39737</v>
      </c>
      <c r="F531" s="543">
        <v>43374</v>
      </c>
      <c r="G531" s="541" t="s">
        <v>2381</v>
      </c>
    </row>
    <row r="532" spans="1:7" ht="37.5" x14ac:dyDescent="0.2">
      <c r="A532" s="515" t="s">
        <v>748</v>
      </c>
      <c r="B532" s="585">
        <v>527</v>
      </c>
      <c r="C532" s="585">
        <v>512</v>
      </c>
      <c r="D532" s="512" t="s">
        <v>14</v>
      </c>
      <c r="E532" s="543">
        <v>39737</v>
      </c>
      <c r="F532" s="543">
        <v>43374</v>
      </c>
      <c r="G532" s="544" t="s">
        <v>2381</v>
      </c>
    </row>
    <row r="533" spans="1:7" ht="37.5" x14ac:dyDescent="0.2">
      <c r="A533" s="515" t="s">
        <v>749</v>
      </c>
      <c r="B533" s="585">
        <v>516</v>
      </c>
      <c r="C533" s="585">
        <v>501</v>
      </c>
      <c r="D533" s="512" t="s">
        <v>14</v>
      </c>
      <c r="E533" s="543">
        <v>39737</v>
      </c>
      <c r="F533" s="543">
        <v>43374</v>
      </c>
      <c r="G533" s="544" t="s">
        <v>2381</v>
      </c>
    </row>
    <row r="534" spans="1:7" ht="37.5" x14ac:dyDescent="0.2">
      <c r="A534" s="515" t="s">
        <v>1851</v>
      </c>
      <c r="B534" s="585">
        <v>261</v>
      </c>
      <c r="C534" s="585">
        <v>253</v>
      </c>
      <c r="D534" s="512" t="s">
        <v>14</v>
      </c>
      <c r="E534" s="543">
        <v>39737</v>
      </c>
      <c r="F534" s="543">
        <v>43374</v>
      </c>
      <c r="G534" s="544" t="s">
        <v>2381</v>
      </c>
    </row>
    <row r="535" spans="1:7" ht="56.25" x14ac:dyDescent="0.2">
      <c r="A535" s="515" t="s">
        <v>747</v>
      </c>
      <c r="B535" s="585">
        <v>879</v>
      </c>
      <c r="C535" s="585">
        <v>854</v>
      </c>
      <c r="D535" s="512" t="s">
        <v>14</v>
      </c>
      <c r="E535" s="543">
        <v>39737</v>
      </c>
      <c r="F535" s="543">
        <v>43374</v>
      </c>
      <c r="G535" s="544" t="s">
        <v>2381</v>
      </c>
    </row>
    <row r="536" spans="1:7" ht="56.25" x14ac:dyDescent="0.2">
      <c r="A536" s="515" t="s">
        <v>746</v>
      </c>
      <c r="B536" s="585">
        <v>1036</v>
      </c>
      <c r="C536" s="585">
        <v>1006</v>
      </c>
      <c r="D536" s="512" t="s">
        <v>14</v>
      </c>
      <c r="E536" s="543">
        <v>39737</v>
      </c>
      <c r="F536" s="543">
        <v>43374</v>
      </c>
      <c r="G536" s="544" t="s">
        <v>2381</v>
      </c>
    </row>
    <row r="537" spans="1:7" ht="37.5" x14ac:dyDescent="0.2">
      <c r="A537" s="546" t="s">
        <v>750</v>
      </c>
      <c r="B537" s="562">
        <v>505</v>
      </c>
      <c r="C537" s="562">
        <v>490</v>
      </c>
      <c r="D537" s="547" t="s">
        <v>14</v>
      </c>
      <c r="E537" s="548">
        <v>39737</v>
      </c>
      <c r="F537" s="548">
        <v>43374</v>
      </c>
      <c r="G537" s="549" t="s">
        <v>2381</v>
      </c>
    </row>
    <row r="538" spans="1:7" x14ac:dyDescent="0.2">
      <c r="A538" s="784"/>
      <c r="B538" s="785"/>
      <c r="C538" s="785"/>
      <c r="D538" s="785"/>
      <c r="E538" s="785"/>
      <c r="F538" s="785"/>
      <c r="G538" s="786"/>
    </row>
    <row r="539" spans="1:7" x14ac:dyDescent="0.2">
      <c r="A539" s="880" t="s">
        <v>751</v>
      </c>
      <c r="B539" s="881"/>
      <c r="C539" s="881"/>
      <c r="D539" s="881"/>
      <c r="E539" s="881"/>
      <c r="F539" s="881"/>
      <c r="G539" s="882"/>
    </row>
    <row r="540" spans="1:7" ht="37.5" x14ac:dyDescent="0.2">
      <c r="A540" s="515" t="s">
        <v>752</v>
      </c>
      <c r="B540" s="584">
        <v>292</v>
      </c>
      <c r="C540" s="584">
        <v>283</v>
      </c>
      <c r="D540" s="512" t="s">
        <v>14</v>
      </c>
      <c r="E540" s="543">
        <v>39737</v>
      </c>
      <c r="F540" s="543">
        <v>43374</v>
      </c>
      <c r="G540" s="544" t="s">
        <v>2381</v>
      </c>
    </row>
    <row r="541" spans="1:7" ht="37.5" x14ac:dyDescent="0.2">
      <c r="A541" s="515" t="s">
        <v>753</v>
      </c>
      <c r="B541" s="584">
        <v>716</v>
      </c>
      <c r="C541" s="584">
        <v>695</v>
      </c>
      <c r="D541" s="512" t="s">
        <v>14</v>
      </c>
      <c r="E541" s="543">
        <v>39737</v>
      </c>
      <c r="F541" s="543">
        <v>43374</v>
      </c>
      <c r="G541" s="544" t="s">
        <v>2381</v>
      </c>
    </row>
    <row r="542" spans="1:7" ht="37.5" x14ac:dyDescent="0.2">
      <c r="A542" s="546" t="s">
        <v>754</v>
      </c>
      <c r="B542" s="736">
        <v>876</v>
      </c>
      <c r="C542" s="736">
        <v>851</v>
      </c>
      <c r="D542" s="547" t="s">
        <v>14</v>
      </c>
      <c r="E542" s="548">
        <v>39737</v>
      </c>
      <c r="F542" s="548">
        <v>43374</v>
      </c>
      <c r="G542" s="549" t="s">
        <v>2381</v>
      </c>
    </row>
    <row r="543" spans="1:7" x14ac:dyDescent="0.2">
      <c r="A543" s="784"/>
      <c r="B543" s="785"/>
      <c r="C543" s="785"/>
      <c r="D543" s="785"/>
      <c r="E543" s="785"/>
      <c r="F543" s="785"/>
      <c r="G543" s="786"/>
    </row>
    <row r="544" spans="1:7" x14ac:dyDescent="0.2">
      <c r="A544" s="880" t="s">
        <v>755</v>
      </c>
      <c r="B544" s="881"/>
      <c r="C544" s="881"/>
      <c r="D544" s="881"/>
      <c r="E544" s="881"/>
      <c r="F544" s="881"/>
      <c r="G544" s="882"/>
    </row>
    <row r="545" spans="1:7" ht="37.5" x14ac:dyDescent="0.2">
      <c r="A545" s="515" t="s">
        <v>756</v>
      </c>
      <c r="B545" s="585">
        <v>546</v>
      </c>
      <c r="C545" s="585">
        <v>530</v>
      </c>
      <c r="D545" s="512" t="s">
        <v>14</v>
      </c>
      <c r="E545" s="543">
        <v>39737</v>
      </c>
      <c r="F545" s="543">
        <v>43374</v>
      </c>
      <c r="G545" s="544" t="s">
        <v>2381</v>
      </c>
    </row>
    <row r="546" spans="1:7" ht="37.5" x14ac:dyDescent="0.2">
      <c r="A546" s="515" t="s">
        <v>757</v>
      </c>
      <c r="B546" s="585">
        <v>475</v>
      </c>
      <c r="C546" s="585">
        <v>461</v>
      </c>
      <c r="D546" s="512" t="s">
        <v>14</v>
      </c>
      <c r="E546" s="543">
        <v>39737</v>
      </c>
      <c r="F546" s="543">
        <v>43374</v>
      </c>
      <c r="G546" s="544" t="s">
        <v>2381</v>
      </c>
    </row>
    <row r="547" spans="1:7" ht="37.5" x14ac:dyDescent="0.2">
      <c r="A547" s="546" t="s">
        <v>758</v>
      </c>
      <c r="B547" s="562">
        <v>589</v>
      </c>
      <c r="C547" s="562">
        <v>572</v>
      </c>
      <c r="D547" s="547" t="s">
        <v>14</v>
      </c>
      <c r="E547" s="548">
        <v>39737</v>
      </c>
      <c r="F547" s="548">
        <v>43374</v>
      </c>
      <c r="G547" s="549" t="s">
        <v>2381</v>
      </c>
    </row>
    <row r="548" spans="1:7" x14ac:dyDescent="0.2">
      <c r="A548" s="784"/>
      <c r="B548" s="785"/>
      <c r="C548" s="785"/>
      <c r="D548" s="785"/>
      <c r="E548" s="785"/>
      <c r="F548" s="785"/>
      <c r="G548" s="786"/>
    </row>
    <row r="549" spans="1:7" x14ac:dyDescent="0.2">
      <c r="A549" s="880" t="s">
        <v>766</v>
      </c>
      <c r="B549" s="881"/>
      <c r="C549" s="881"/>
      <c r="D549" s="881"/>
      <c r="E549" s="881"/>
      <c r="F549" s="881"/>
      <c r="G549" s="882"/>
    </row>
    <row r="550" spans="1:7" ht="37.5" x14ac:dyDescent="0.2">
      <c r="A550" s="515" t="s">
        <v>759</v>
      </c>
      <c r="B550" s="585">
        <v>500</v>
      </c>
      <c r="C550" s="585">
        <v>486</v>
      </c>
      <c r="D550" s="512" t="s">
        <v>14</v>
      </c>
      <c r="E550" s="543">
        <v>39737</v>
      </c>
      <c r="F550" s="543">
        <v>43374</v>
      </c>
      <c r="G550" s="544" t="s">
        <v>2381</v>
      </c>
    </row>
    <row r="551" spans="1:7" ht="37.5" x14ac:dyDescent="0.2">
      <c r="A551" s="515" t="s">
        <v>760</v>
      </c>
      <c r="B551" s="585">
        <v>650</v>
      </c>
      <c r="C551" s="585">
        <v>631</v>
      </c>
      <c r="D551" s="512" t="s">
        <v>14</v>
      </c>
      <c r="E551" s="543">
        <v>39737</v>
      </c>
      <c r="F551" s="543">
        <v>43374</v>
      </c>
      <c r="G551" s="544" t="s">
        <v>2381</v>
      </c>
    </row>
    <row r="552" spans="1:7" ht="37.5" x14ac:dyDescent="0.2">
      <c r="A552" s="515" t="s">
        <v>761</v>
      </c>
      <c r="B552" s="584">
        <v>293</v>
      </c>
      <c r="C552" s="584">
        <v>284</v>
      </c>
      <c r="D552" s="512" t="s">
        <v>14</v>
      </c>
      <c r="E552" s="543">
        <v>39737</v>
      </c>
      <c r="F552" s="543">
        <v>43374</v>
      </c>
      <c r="G552" s="544" t="s">
        <v>2381</v>
      </c>
    </row>
    <row r="553" spans="1:7" ht="37.5" x14ac:dyDescent="0.2">
      <c r="A553" s="515" t="s">
        <v>762</v>
      </c>
      <c r="B553" s="584">
        <v>913</v>
      </c>
      <c r="C553" s="584">
        <v>887</v>
      </c>
      <c r="D553" s="512" t="s">
        <v>14</v>
      </c>
      <c r="E553" s="543">
        <v>39737</v>
      </c>
      <c r="F553" s="543">
        <v>43374</v>
      </c>
      <c r="G553" s="544" t="s">
        <v>2381</v>
      </c>
    </row>
    <row r="554" spans="1:7" ht="37.5" x14ac:dyDescent="0.2">
      <c r="A554" s="515" t="s">
        <v>763</v>
      </c>
      <c r="B554" s="584">
        <v>891</v>
      </c>
      <c r="C554" s="584">
        <v>865</v>
      </c>
      <c r="D554" s="512" t="s">
        <v>14</v>
      </c>
      <c r="E554" s="543">
        <v>39737</v>
      </c>
      <c r="F554" s="543">
        <v>43374</v>
      </c>
      <c r="G554" s="544" t="s">
        <v>2381</v>
      </c>
    </row>
    <row r="555" spans="1:7" ht="37.5" x14ac:dyDescent="0.2">
      <c r="A555" s="537" t="s">
        <v>764</v>
      </c>
      <c r="B555" s="590">
        <v>788</v>
      </c>
      <c r="C555" s="590">
        <v>765</v>
      </c>
      <c r="D555" s="539" t="s">
        <v>14</v>
      </c>
      <c r="E555" s="540">
        <v>39737</v>
      </c>
      <c r="F555" s="543">
        <v>43374</v>
      </c>
      <c r="G555" s="541" t="s">
        <v>2381</v>
      </c>
    </row>
    <row r="556" spans="1:7" ht="37.5" x14ac:dyDescent="0.2">
      <c r="A556" s="515" t="s">
        <v>765</v>
      </c>
      <c r="B556" s="585">
        <v>454</v>
      </c>
      <c r="C556" s="585">
        <v>441</v>
      </c>
      <c r="D556" s="512" t="s">
        <v>14</v>
      </c>
      <c r="E556" s="543">
        <v>39737</v>
      </c>
      <c r="F556" s="543">
        <v>43374</v>
      </c>
      <c r="G556" s="544" t="s">
        <v>2381</v>
      </c>
    </row>
    <row r="557" spans="1:7" ht="37.5" x14ac:dyDescent="0.2">
      <c r="A557" s="546" t="s">
        <v>1291</v>
      </c>
      <c r="B557" s="562">
        <v>767</v>
      </c>
      <c r="C557" s="562">
        <v>745</v>
      </c>
      <c r="D557" s="547" t="s">
        <v>14</v>
      </c>
      <c r="E557" s="548">
        <v>39737</v>
      </c>
      <c r="F557" s="548">
        <v>43374</v>
      </c>
      <c r="G557" s="549" t="s">
        <v>2381</v>
      </c>
    </row>
    <row r="558" spans="1:7" x14ac:dyDescent="0.2">
      <c r="A558" s="775"/>
      <c r="B558" s="776"/>
      <c r="C558" s="776"/>
      <c r="D558" s="776"/>
      <c r="E558" s="776"/>
      <c r="F558" s="776"/>
      <c r="G558" s="777"/>
    </row>
    <row r="559" spans="1:7" x14ac:dyDescent="0.2">
      <c r="A559" s="880" t="s">
        <v>767</v>
      </c>
      <c r="B559" s="881"/>
      <c r="C559" s="881"/>
      <c r="D559" s="881"/>
      <c r="E559" s="881"/>
      <c r="F559" s="881"/>
      <c r="G559" s="882"/>
    </row>
    <row r="560" spans="1:7" ht="37.5" x14ac:dyDescent="0.2">
      <c r="A560" s="515" t="s">
        <v>768</v>
      </c>
      <c r="B560" s="585">
        <v>298</v>
      </c>
      <c r="C560" s="585">
        <v>289</v>
      </c>
      <c r="D560" s="512" t="s">
        <v>14</v>
      </c>
      <c r="E560" s="543">
        <v>39737</v>
      </c>
      <c r="F560" s="543">
        <v>43374</v>
      </c>
      <c r="G560" s="544" t="s">
        <v>2381</v>
      </c>
    </row>
    <row r="561" spans="1:7" ht="37.5" x14ac:dyDescent="0.2">
      <c r="A561" s="546" t="s">
        <v>769</v>
      </c>
      <c r="B561" s="562">
        <v>343</v>
      </c>
      <c r="C561" s="562">
        <v>333</v>
      </c>
      <c r="D561" s="547" t="s">
        <v>14</v>
      </c>
      <c r="E561" s="548">
        <v>39737</v>
      </c>
      <c r="F561" s="543">
        <v>43374</v>
      </c>
      <c r="G561" s="549" t="s">
        <v>2381</v>
      </c>
    </row>
    <row r="562" spans="1:7" ht="37.5" x14ac:dyDescent="0.2">
      <c r="A562" s="537" t="s">
        <v>770</v>
      </c>
      <c r="B562" s="590">
        <v>389</v>
      </c>
      <c r="C562" s="590">
        <v>378</v>
      </c>
      <c r="D562" s="539" t="s">
        <v>14</v>
      </c>
      <c r="E562" s="540">
        <v>39737</v>
      </c>
      <c r="F562" s="543">
        <v>43374</v>
      </c>
      <c r="G562" s="541" t="s">
        <v>2381</v>
      </c>
    </row>
    <row r="563" spans="1:7" ht="37.5" x14ac:dyDescent="0.2">
      <c r="A563" s="515" t="s">
        <v>771</v>
      </c>
      <c r="B563" s="585">
        <v>435</v>
      </c>
      <c r="C563" s="585">
        <v>422</v>
      </c>
      <c r="D563" s="512" t="s">
        <v>14</v>
      </c>
      <c r="E563" s="543">
        <v>39737</v>
      </c>
      <c r="F563" s="543">
        <v>43374</v>
      </c>
      <c r="G563" s="544" t="s">
        <v>2381</v>
      </c>
    </row>
    <row r="564" spans="1:7" ht="37.5" x14ac:dyDescent="0.2">
      <c r="A564" s="515" t="s">
        <v>772</v>
      </c>
      <c r="B564" s="585">
        <v>494</v>
      </c>
      <c r="C564" s="585">
        <v>480</v>
      </c>
      <c r="D564" s="512" t="s">
        <v>14</v>
      </c>
      <c r="E564" s="543">
        <v>39737</v>
      </c>
      <c r="F564" s="543">
        <v>43374</v>
      </c>
      <c r="G564" s="544" t="s">
        <v>2381</v>
      </c>
    </row>
    <row r="565" spans="1:7" ht="37.5" x14ac:dyDescent="0.2">
      <c r="A565" s="515" t="s">
        <v>773</v>
      </c>
      <c r="B565" s="585">
        <v>700</v>
      </c>
      <c r="C565" s="585">
        <v>680</v>
      </c>
      <c r="D565" s="512" t="s">
        <v>14</v>
      </c>
      <c r="E565" s="543">
        <v>39737</v>
      </c>
      <c r="F565" s="543">
        <v>43374</v>
      </c>
      <c r="G565" s="544" t="s">
        <v>2381</v>
      </c>
    </row>
    <row r="566" spans="1:7" ht="37.5" x14ac:dyDescent="0.2">
      <c r="A566" s="515" t="s">
        <v>774</v>
      </c>
      <c r="B566" s="542">
        <v>631</v>
      </c>
      <c r="C566" s="542">
        <v>613</v>
      </c>
      <c r="D566" s="512" t="s">
        <v>14</v>
      </c>
      <c r="E566" s="543">
        <v>39737</v>
      </c>
      <c r="F566" s="543">
        <v>43374</v>
      </c>
      <c r="G566" s="544" t="s">
        <v>2381</v>
      </c>
    </row>
    <row r="567" spans="1:7" ht="37.5" x14ac:dyDescent="0.2">
      <c r="A567" s="515" t="s">
        <v>775</v>
      </c>
      <c r="B567" s="542">
        <v>780</v>
      </c>
      <c r="C567" s="542">
        <v>758</v>
      </c>
      <c r="D567" s="512" t="s">
        <v>14</v>
      </c>
      <c r="E567" s="543">
        <v>39737</v>
      </c>
      <c r="F567" s="543">
        <v>43374</v>
      </c>
      <c r="G567" s="544" t="s">
        <v>2381</v>
      </c>
    </row>
    <row r="568" spans="1:7" ht="37.5" x14ac:dyDescent="0.2">
      <c r="A568" s="515" t="s">
        <v>776</v>
      </c>
      <c r="B568" s="542">
        <v>214</v>
      </c>
      <c r="C568" s="542">
        <v>207</v>
      </c>
      <c r="D568" s="512" t="s">
        <v>14</v>
      </c>
      <c r="E568" s="543">
        <v>39737</v>
      </c>
      <c r="F568" s="543">
        <v>43374</v>
      </c>
      <c r="G568" s="544" t="s">
        <v>2381</v>
      </c>
    </row>
    <row r="569" spans="1:7" ht="37.5" x14ac:dyDescent="0.2">
      <c r="A569" s="515" t="s">
        <v>777</v>
      </c>
      <c r="B569" s="585">
        <v>527</v>
      </c>
      <c r="C569" s="585">
        <v>512</v>
      </c>
      <c r="D569" s="512" t="s">
        <v>14</v>
      </c>
      <c r="E569" s="543">
        <v>39737</v>
      </c>
      <c r="F569" s="543">
        <v>43374</v>
      </c>
      <c r="G569" s="544" t="s">
        <v>2381</v>
      </c>
    </row>
    <row r="570" spans="1:7" ht="37.5" x14ac:dyDescent="0.2">
      <c r="A570" s="546" t="s">
        <v>778</v>
      </c>
      <c r="B570" s="562">
        <v>601</v>
      </c>
      <c r="C570" s="562">
        <v>584</v>
      </c>
      <c r="D570" s="547" t="s">
        <v>14</v>
      </c>
      <c r="E570" s="548">
        <v>39737</v>
      </c>
      <c r="F570" s="548">
        <v>43374</v>
      </c>
      <c r="G570" s="549" t="s">
        <v>2381</v>
      </c>
    </row>
    <row r="571" spans="1:7" x14ac:dyDescent="0.3">
      <c r="A571" s="817"/>
      <c r="B571" s="818"/>
      <c r="C571" s="818"/>
      <c r="D571" s="818"/>
      <c r="E571" s="818"/>
      <c r="F571" s="818"/>
      <c r="G571" s="819"/>
    </row>
    <row r="572" spans="1:7" x14ac:dyDescent="0.2">
      <c r="A572" s="880" t="s">
        <v>779</v>
      </c>
      <c r="B572" s="881"/>
      <c r="C572" s="881"/>
      <c r="D572" s="881"/>
      <c r="E572" s="881"/>
      <c r="F572" s="881"/>
      <c r="G572" s="882"/>
    </row>
    <row r="573" spans="1:7" ht="56.25" x14ac:dyDescent="0.2">
      <c r="A573" s="515" t="s">
        <v>780</v>
      </c>
      <c r="B573" s="585">
        <v>120</v>
      </c>
      <c r="C573" s="585">
        <v>116</v>
      </c>
      <c r="D573" s="512" t="s">
        <v>14</v>
      </c>
      <c r="E573" s="543">
        <v>39737</v>
      </c>
      <c r="F573" s="543">
        <v>43374</v>
      </c>
      <c r="G573" s="544" t="s">
        <v>2381</v>
      </c>
    </row>
    <row r="574" spans="1:7" ht="56.25" x14ac:dyDescent="0.2">
      <c r="A574" s="515" t="s">
        <v>781</v>
      </c>
      <c r="B574" s="585">
        <v>120</v>
      </c>
      <c r="C574" s="585">
        <v>116</v>
      </c>
      <c r="D574" s="512" t="s">
        <v>14</v>
      </c>
      <c r="E574" s="543">
        <v>39737</v>
      </c>
      <c r="F574" s="543">
        <v>43374</v>
      </c>
      <c r="G574" s="544" t="s">
        <v>2381</v>
      </c>
    </row>
    <row r="575" spans="1:7" ht="37.5" x14ac:dyDescent="0.2">
      <c r="A575" s="515" t="s">
        <v>782</v>
      </c>
      <c r="B575" s="585">
        <v>120</v>
      </c>
      <c r="C575" s="585">
        <v>116</v>
      </c>
      <c r="D575" s="512" t="s">
        <v>14</v>
      </c>
      <c r="E575" s="543">
        <v>39737</v>
      </c>
      <c r="F575" s="543">
        <v>43374</v>
      </c>
      <c r="G575" s="544" t="s">
        <v>2381</v>
      </c>
    </row>
    <row r="576" spans="1:7" ht="37.5" x14ac:dyDescent="0.2">
      <c r="A576" s="515" t="s">
        <v>783</v>
      </c>
      <c r="B576" s="585">
        <v>177</v>
      </c>
      <c r="C576" s="585">
        <v>172</v>
      </c>
      <c r="D576" s="512" t="s">
        <v>14</v>
      </c>
      <c r="E576" s="543">
        <v>39737</v>
      </c>
      <c r="F576" s="543">
        <v>43374</v>
      </c>
      <c r="G576" s="544" t="s">
        <v>2381</v>
      </c>
    </row>
    <row r="577" spans="1:7" ht="37.5" x14ac:dyDescent="0.2">
      <c r="A577" s="515" t="s">
        <v>784</v>
      </c>
      <c r="B577" s="585">
        <v>220</v>
      </c>
      <c r="C577" s="585">
        <v>213</v>
      </c>
      <c r="D577" s="512" t="s">
        <v>14</v>
      </c>
      <c r="E577" s="543">
        <v>39737</v>
      </c>
      <c r="F577" s="543">
        <v>43374</v>
      </c>
      <c r="G577" s="544" t="s">
        <v>2381</v>
      </c>
    </row>
    <row r="578" spans="1:7" ht="37.5" x14ac:dyDescent="0.2">
      <c r="A578" s="515" t="s">
        <v>785</v>
      </c>
      <c r="B578" s="585">
        <v>120</v>
      </c>
      <c r="C578" s="585">
        <v>116</v>
      </c>
      <c r="D578" s="512" t="s">
        <v>14</v>
      </c>
      <c r="E578" s="543">
        <v>39737</v>
      </c>
      <c r="F578" s="543">
        <v>43374</v>
      </c>
      <c r="G578" s="544" t="s">
        <v>2381</v>
      </c>
    </row>
    <row r="579" spans="1:7" ht="37.5" x14ac:dyDescent="0.2">
      <c r="A579" s="515" t="s">
        <v>786</v>
      </c>
      <c r="B579" s="585">
        <v>120</v>
      </c>
      <c r="C579" s="585">
        <v>116</v>
      </c>
      <c r="D579" s="512" t="s">
        <v>14</v>
      </c>
      <c r="E579" s="543">
        <v>39737</v>
      </c>
      <c r="F579" s="543">
        <v>43374</v>
      </c>
      <c r="G579" s="544" t="s">
        <v>2381</v>
      </c>
    </row>
    <row r="580" spans="1:7" ht="37.5" x14ac:dyDescent="0.2">
      <c r="A580" s="515" t="s">
        <v>789</v>
      </c>
      <c r="B580" s="585">
        <v>120</v>
      </c>
      <c r="C580" s="585">
        <v>116</v>
      </c>
      <c r="D580" s="512" t="s">
        <v>14</v>
      </c>
      <c r="E580" s="543">
        <v>39737</v>
      </c>
      <c r="F580" s="543">
        <v>43374</v>
      </c>
      <c r="G580" s="544" t="s">
        <v>2381</v>
      </c>
    </row>
    <row r="581" spans="1:7" ht="37.5" x14ac:dyDescent="0.2">
      <c r="A581" s="515" t="s">
        <v>790</v>
      </c>
      <c r="B581" s="585">
        <v>120</v>
      </c>
      <c r="C581" s="585">
        <v>116</v>
      </c>
      <c r="D581" s="512" t="s">
        <v>14</v>
      </c>
      <c r="E581" s="543">
        <v>39737</v>
      </c>
      <c r="F581" s="543">
        <v>43374</v>
      </c>
      <c r="G581" s="544" t="s">
        <v>2381</v>
      </c>
    </row>
    <row r="582" spans="1:7" ht="37.5" x14ac:dyDescent="0.2">
      <c r="A582" s="537" t="s">
        <v>791</v>
      </c>
      <c r="B582" s="590">
        <v>177</v>
      </c>
      <c r="C582" s="590">
        <v>172</v>
      </c>
      <c r="D582" s="539" t="s">
        <v>14</v>
      </c>
      <c r="E582" s="540">
        <v>39737</v>
      </c>
      <c r="F582" s="543">
        <v>43374</v>
      </c>
      <c r="G582" s="541" t="s">
        <v>2381</v>
      </c>
    </row>
    <row r="583" spans="1:7" ht="37.5" x14ac:dyDescent="0.2">
      <c r="A583" s="515" t="s">
        <v>792</v>
      </c>
      <c r="B583" s="585">
        <v>177</v>
      </c>
      <c r="C583" s="585">
        <v>172</v>
      </c>
      <c r="D583" s="512" t="s">
        <v>14</v>
      </c>
      <c r="E583" s="543">
        <v>39737</v>
      </c>
      <c r="F583" s="543">
        <v>43374</v>
      </c>
      <c r="G583" s="544" t="s">
        <v>2381</v>
      </c>
    </row>
    <row r="584" spans="1:7" ht="37.5" x14ac:dyDescent="0.2">
      <c r="A584" s="515" t="s">
        <v>739</v>
      </c>
      <c r="B584" s="585">
        <v>120</v>
      </c>
      <c r="C584" s="585">
        <v>116</v>
      </c>
      <c r="D584" s="512" t="s">
        <v>14</v>
      </c>
      <c r="E584" s="543">
        <v>39737</v>
      </c>
      <c r="F584" s="543">
        <v>43374</v>
      </c>
      <c r="G584" s="544" t="s">
        <v>2381</v>
      </c>
    </row>
    <row r="585" spans="1:7" ht="37.5" x14ac:dyDescent="0.2">
      <c r="A585" s="546" t="s">
        <v>1849</v>
      </c>
      <c r="B585" s="562">
        <v>120</v>
      </c>
      <c r="C585" s="562">
        <v>116</v>
      </c>
      <c r="D585" s="547" t="s">
        <v>14</v>
      </c>
      <c r="E585" s="548">
        <v>39737</v>
      </c>
      <c r="F585" s="548">
        <v>43374</v>
      </c>
      <c r="G585" s="549" t="s">
        <v>2381</v>
      </c>
    </row>
    <row r="586" spans="1:7" x14ac:dyDescent="0.2">
      <c r="A586" s="775"/>
      <c r="B586" s="776"/>
      <c r="C586" s="776"/>
      <c r="D586" s="776"/>
      <c r="E586" s="776"/>
      <c r="F586" s="776"/>
      <c r="G586" s="777"/>
    </row>
    <row r="587" spans="1:7" x14ac:dyDescent="0.2">
      <c r="A587" s="880" t="s">
        <v>793</v>
      </c>
      <c r="B587" s="881"/>
      <c r="C587" s="881"/>
      <c r="D587" s="881"/>
      <c r="E587" s="881"/>
      <c r="F587" s="881"/>
      <c r="G587" s="882"/>
    </row>
    <row r="588" spans="1:7" ht="56.25" x14ac:dyDescent="0.2">
      <c r="A588" s="546" t="s">
        <v>1284</v>
      </c>
      <c r="B588" s="562">
        <v>120</v>
      </c>
      <c r="C588" s="562">
        <v>116</v>
      </c>
      <c r="D588" s="547" t="s">
        <v>14</v>
      </c>
      <c r="E588" s="548">
        <v>39737</v>
      </c>
      <c r="F588" s="543">
        <v>43374</v>
      </c>
      <c r="G588" s="549" t="s">
        <v>2381</v>
      </c>
    </row>
    <row r="589" spans="1:7" ht="56.25" x14ac:dyDescent="0.2">
      <c r="A589" s="537" t="s">
        <v>1292</v>
      </c>
      <c r="B589" s="590">
        <v>120</v>
      </c>
      <c r="C589" s="590">
        <v>116</v>
      </c>
      <c r="D589" s="539" t="s">
        <v>14</v>
      </c>
      <c r="E589" s="540">
        <v>39737</v>
      </c>
      <c r="F589" s="543">
        <v>43374</v>
      </c>
      <c r="G589" s="541" t="s">
        <v>2381</v>
      </c>
    </row>
    <row r="590" spans="1:7" ht="37.5" x14ac:dyDescent="0.2">
      <c r="A590" s="515" t="s">
        <v>794</v>
      </c>
      <c r="B590" s="585">
        <v>120</v>
      </c>
      <c r="C590" s="585">
        <v>116</v>
      </c>
      <c r="D590" s="512" t="s">
        <v>14</v>
      </c>
      <c r="E590" s="543">
        <v>39737</v>
      </c>
      <c r="F590" s="543">
        <v>43374</v>
      </c>
      <c r="G590" s="544" t="s">
        <v>2381</v>
      </c>
    </row>
    <row r="591" spans="1:7" ht="37.5" x14ac:dyDescent="0.2">
      <c r="A591" s="515" t="s">
        <v>795</v>
      </c>
      <c r="B591" s="585">
        <v>120</v>
      </c>
      <c r="C591" s="585">
        <v>116</v>
      </c>
      <c r="D591" s="512" t="s">
        <v>14</v>
      </c>
      <c r="E591" s="543">
        <v>39737</v>
      </c>
      <c r="F591" s="543">
        <v>43374</v>
      </c>
      <c r="G591" s="544" t="s">
        <v>2381</v>
      </c>
    </row>
    <row r="592" spans="1:7" ht="37.5" x14ac:dyDescent="0.2">
      <c r="A592" s="546" t="s">
        <v>1850</v>
      </c>
      <c r="B592" s="562">
        <v>120</v>
      </c>
      <c r="C592" s="562">
        <v>116</v>
      </c>
      <c r="D592" s="547" t="s">
        <v>14</v>
      </c>
      <c r="E592" s="548">
        <v>39737</v>
      </c>
      <c r="F592" s="548">
        <v>43374</v>
      </c>
      <c r="G592" s="549" t="s">
        <v>2381</v>
      </c>
    </row>
    <row r="593" spans="1:7" x14ac:dyDescent="0.2">
      <c r="A593" s="784"/>
      <c r="B593" s="785"/>
      <c r="C593" s="785"/>
      <c r="D593" s="785"/>
      <c r="E593" s="785"/>
      <c r="F593" s="785"/>
      <c r="G593" s="786"/>
    </row>
    <row r="594" spans="1:7" x14ac:dyDescent="0.2">
      <c r="A594" s="880" t="s">
        <v>796</v>
      </c>
      <c r="B594" s="881"/>
      <c r="C594" s="881"/>
      <c r="D594" s="881"/>
      <c r="E594" s="881"/>
      <c r="F594" s="881"/>
      <c r="G594" s="882"/>
    </row>
    <row r="595" spans="1:7" ht="56.25" x14ac:dyDescent="0.2">
      <c r="A595" s="515" t="s">
        <v>797</v>
      </c>
      <c r="B595" s="585">
        <v>120</v>
      </c>
      <c r="C595" s="585">
        <v>116</v>
      </c>
      <c r="D595" s="512" t="s">
        <v>14</v>
      </c>
      <c r="E595" s="543">
        <v>39737</v>
      </c>
      <c r="F595" s="543">
        <v>43374</v>
      </c>
      <c r="G595" s="544" t="s">
        <v>2381</v>
      </c>
    </row>
    <row r="596" spans="1:7" ht="56.25" x14ac:dyDescent="0.2">
      <c r="A596" s="515" t="s">
        <v>798</v>
      </c>
      <c r="B596" s="585">
        <v>120</v>
      </c>
      <c r="C596" s="585">
        <v>116</v>
      </c>
      <c r="D596" s="512" t="s">
        <v>14</v>
      </c>
      <c r="E596" s="543">
        <v>39737</v>
      </c>
      <c r="F596" s="543">
        <v>43374</v>
      </c>
      <c r="G596" s="544" t="s">
        <v>2381</v>
      </c>
    </row>
    <row r="597" spans="1:7" ht="37.5" x14ac:dyDescent="0.2">
      <c r="A597" s="515" t="s">
        <v>794</v>
      </c>
      <c r="B597" s="585">
        <v>120</v>
      </c>
      <c r="C597" s="585">
        <v>116</v>
      </c>
      <c r="D597" s="512" t="s">
        <v>14</v>
      </c>
      <c r="E597" s="543">
        <v>39737</v>
      </c>
      <c r="F597" s="543">
        <v>43374</v>
      </c>
      <c r="G597" s="544" t="s">
        <v>2381</v>
      </c>
    </row>
    <row r="598" spans="1:7" ht="37.5" x14ac:dyDescent="0.2">
      <c r="A598" s="515" t="s">
        <v>799</v>
      </c>
      <c r="B598" s="585">
        <v>120</v>
      </c>
      <c r="C598" s="585">
        <v>116</v>
      </c>
      <c r="D598" s="512" t="s">
        <v>14</v>
      </c>
      <c r="E598" s="543">
        <v>39737</v>
      </c>
      <c r="F598" s="543">
        <v>43374</v>
      </c>
      <c r="G598" s="544" t="s">
        <v>2381</v>
      </c>
    </row>
    <row r="599" spans="1:7" ht="37.5" x14ac:dyDescent="0.2">
      <c r="A599" s="515" t="s">
        <v>800</v>
      </c>
      <c r="B599" s="585">
        <v>162</v>
      </c>
      <c r="C599" s="585">
        <v>157</v>
      </c>
      <c r="D599" s="512" t="s">
        <v>14</v>
      </c>
      <c r="E599" s="543">
        <v>39737</v>
      </c>
      <c r="F599" s="543">
        <v>43374</v>
      </c>
      <c r="G599" s="544" t="s">
        <v>2381</v>
      </c>
    </row>
    <row r="600" spans="1:7" ht="37.5" x14ac:dyDescent="0.2">
      <c r="A600" s="515" t="s">
        <v>801</v>
      </c>
      <c r="B600" s="585">
        <v>120</v>
      </c>
      <c r="C600" s="585">
        <v>116</v>
      </c>
      <c r="D600" s="512" t="s">
        <v>14</v>
      </c>
      <c r="E600" s="543">
        <v>39737</v>
      </c>
      <c r="F600" s="543">
        <v>43374</v>
      </c>
      <c r="G600" s="544" t="s">
        <v>2381</v>
      </c>
    </row>
    <row r="601" spans="1:7" ht="37.5" x14ac:dyDescent="0.2">
      <c r="A601" s="546" t="s">
        <v>802</v>
      </c>
      <c r="B601" s="562">
        <v>162</v>
      </c>
      <c r="C601" s="562">
        <v>157</v>
      </c>
      <c r="D601" s="547" t="s">
        <v>14</v>
      </c>
      <c r="E601" s="548">
        <v>39737</v>
      </c>
      <c r="F601" s="548">
        <v>43374</v>
      </c>
      <c r="G601" s="549" t="s">
        <v>2381</v>
      </c>
    </row>
    <row r="602" spans="1:7" x14ac:dyDescent="0.2">
      <c r="A602" s="775"/>
      <c r="B602" s="776"/>
      <c r="C602" s="776"/>
      <c r="D602" s="776"/>
      <c r="E602" s="776"/>
      <c r="F602" s="776"/>
      <c r="G602" s="777"/>
    </row>
    <row r="603" spans="1:7" x14ac:dyDescent="0.2">
      <c r="A603" s="880" t="s">
        <v>803</v>
      </c>
      <c r="B603" s="881"/>
      <c r="C603" s="881"/>
      <c r="D603" s="881"/>
      <c r="E603" s="881"/>
      <c r="F603" s="881"/>
      <c r="G603" s="882"/>
    </row>
    <row r="604" spans="1:7" ht="56.25" x14ac:dyDescent="0.2">
      <c r="A604" s="515" t="s">
        <v>804</v>
      </c>
      <c r="B604" s="585">
        <v>120</v>
      </c>
      <c r="C604" s="585">
        <v>116</v>
      </c>
      <c r="D604" s="512" t="s">
        <v>14</v>
      </c>
      <c r="E604" s="543">
        <v>39737</v>
      </c>
      <c r="F604" s="543">
        <v>43374</v>
      </c>
      <c r="G604" s="544" t="s">
        <v>2381</v>
      </c>
    </row>
    <row r="605" spans="1:7" ht="56.25" x14ac:dyDescent="0.2">
      <c r="A605" s="515" t="s">
        <v>805</v>
      </c>
      <c r="B605" s="585">
        <v>120</v>
      </c>
      <c r="C605" s="585">
        <v>116</v>
      </c>
      <c r="D605" s="512" t="s">
        <v>14</v>
      </c>
      <c r="E605" s="543">
        <v>39737</v>
      </c>
      <c r="F605" s="543">
        <v>43374</v>
      </c>
      <c r="G605" s="544" t="s">
        <v>2381</v>
      </c>
    </row>
    <row r="606" spans="1:7" ht="37.5" x14ac:dyDescent="0.2">
      <c r="A606" s="515" t="s">
        <v>1285</v>
      </c>
      <c r="B606" s="585">
        <v>120</v>
      </c>
      <c r="C606" s="585">
        <v>116</v>
      </c>
      <c r="D606" s="512" t="s">
        <v>14</v>
      </c>
      <c r="E606" s="543">
        <v>39737</v>
      </c>
      <c r="F606" s="543">
        <v>43374</v>
      </c>
      <c r="G606" s="544" t="s">
        <v>2381</v>
      </c>
    </row>
    <row r="607" spans="1:7" ht="37.5" x14ac:dyDescent="0.2">
      <c r="A607" s="515" t="s">
        <v>806</v>
      </c>
      <c r="B607" s="585">
        <v>120</v>
      </c>
      <c r="C607" s="585">
        <v>116</v>
      </c>
      <c r="D607" s="512" t="s">
        <v>14</v>
      </c>
      <c r="E607" s="543">
        <v>39737</v>
      </c>
      <c r="F607" s="543">
        <v>43374</v>
      </c>
      <c r="G607" s="544" t="s">
        <v>2381</v>
      </c>
    </row>
    <row r="608" spans="1:7" ht="37.5" x14ac:dyDescent="0.2">
      <c r="A608" s="515" t="s">
        <v>807</v>
      </c>
      <c r="B608" s="585">
        <v>120</v>
      </c>
      <c r="C608" s="585">
        <v>116</v>
      </c>
      <c r="D608" s="512" t="s">
        <v>14</v>
      </c>
      <c r="E608" s="543">
        <v>39737</v>
      </c>
      <c r="F608" s="543">
        <v>43374</v>
      </c>
      <c r="G608" s="544" t="s">
        <v>2381</v>
      </c>
    </row>
    <row r="609" spans="1:7" ht="37.5" x14ac:dyDescent="0.2">
      <c r="A609" s="515" t="s">
        <v>808</v>
      </c>
      <c r="B609" s="585">
        <v>120</v>
      </c>
      <c r="C609" s="585">
        <v>116</v>
      </c>
      <c r="D609" s="512" t="s">
        <v>14</v>
      </c>
      <c r="E609" s="543">
        <v>39737</v>
      </c>
      <c r="F609" s="543">
        <v>43374</v>
      </c>
      <c r="G609" s="544" t="s">
        <v>2381</v>
      </c>
    </row>
    <row r="610" spans="1:7" ht="37.5" x14ac:dyDescent="0.2">
      <c r="A610" s="515" t="s">
        <v>809</v>
      </c>
      <c r="B610" s="585">
        <v>162</v>
      </c>
      <c r="C610" s="585">
        <v>157</v>
      </c>
      <c r="D610" s="512" t="s">
        <v>14</v>
      </c>
      <c r="E610" s="543">
        <v>39737</v>
      </c>
      <c r="F610" s="543">
        <v>43374</v>
      </c>
      <c r="G610" s="544" t="s">
        <v>2381</v>
      </c>
    </row>
    <row r="611" spans="1:7" ht="37.5" x14ac:dyDescent="0.2">
      <c r="A611" s="515" t="s">
        <v>810</v>
      </c>
      <c r="B611" s="585">
        <v>162</v>
      </c>
      <c r="C611" s="585">
        <v>157</v>
      </c>
      <c r="D611" s="512" t="s">
        <v>14</v>
      </c>
      <c r="E611" s="543">
        <v>39737</v>
      </c>
      <c r="F611" s="543">
        <v>43374</v>
      </c>
      <c r="G611" s="544" t="s">
        <v>2381</v>
      </c>
    </row>
    <row r="612" spans="1:7" ht="37.5" x14ac:dyDescent="0.2">
      <c r="A612" s="515" t="s">
        <v>811</v>
      </c>
      <c r="B612" s="585">
        <v>162</v>
      </c>
      <c r="C612" s="585">
        <v>157</v>
      </c>
      <c r="D612" s="512" t="s">
        <v>14</v>
      </c>
      <c r="E612" s="543">
        <v>39737</v>
      </c>
      <c r="F612" s="543">
        <v>43374</v>
      </c>
      <c r="G612" s="544" t="s">
        <v>2381</v>
      </c>
    </row>
    <row r="613" spans="1:7" ht="37.5" x14ac:dyDescent="0.2">
      <c r="A613" s="515" t="s">
        <v>813</v>
      </c>
      <c r="B613" s="585">
        <v>120</v>
      </c>
      <c r="C613" s="585">
        <v>116</v>
      </c>
      <c r="D613" s="512" t="s">
        <v>14</v>
      </c>
      <c r="E613" s="543">
        <v>39737</v>
      </c>
      <c r="F613" s="543">
        <v>43374</v>
      </c>
      <c r="G613" s="544" t="s">
        <v>2381</v>
      </c>
    </row>
    <row r="614" spans="1:7" ht="37.5" x14ac:dyDescent="0.2">
      <c r="A614" s="515" t="s">
        <v>812</v>
      </c>
      <c r="B614" s="585">
        <v>162</v>
      </c>
      <c r="C614" s="585">
        <v>157</v>
      </c>
      <c r="D614" s="512" t="s">
        <v>14</v>
      </c>
      <c r="E614" s="543">
        <v>39737</v>
      </c>
      <c r="F614" s="543">
        <v>43374</v>
      </c>
      <c r="G614" s="544" t="s">
        <v>2381</v>
      </c>
    </row>
    <row r="615" spans="1:7" ht="37.5" x14ac:dyDescent="0.2">
      <c r="A615" s="546" t="s">
        <v>759</v>
      </c>
      <c r="B615" s="562">
        <v>120</v>
      </c>
      <c r="C615" s="562">
        <v>116</v>
      </c>
      <c r="D615" s="547" t="s">
        <v>14</v>
      </c>
      <c r="E615" s="548">
        <v>39737</v>
      </c>
      <c r="F615" s="548">
        <v>43374</v>
      </c>
      <c r="G615" s="549" t="s">
        <v>2381</v>
      </c>
    </row>
    <row r="616" spans="1:7" x14ac:dyDescent="0.2">
      <c r="A616" s="823"/>
      <c r="B616" s="824"/>
      <c r="C616" s="824"/>
      <c r="D616" s="824"/>
      <c r="E616" s="824"/>
      <c r="F616" s="824"/>
      <c r="G616" s="825"/>
    </row>
    <row r="617" spans="1:7" x14ac:dyDescent="0.2">
      <c r="A617" s="880" t="s">
        <v>814</v>
      </c>
      <c r="B617" s="881"/>
      <c r="C617" s="881"/>
      <c r="D617" s="881"/>
      <c r="E617" s="881"/>
      <c r="F617" s="881"/>
      <c r="G617" s="882"/>
    </row>
    <row r="618" spans="1:7" ht="56.25" x14ac:dyDescent="0.2">
      <c r="A618" s="515" t="s">
        <v>815</v>
      </c>
      <c r="B618" s="585">
        <v>120</v>
      </c>
      <c r="C618" s="585">
        <v>116</v>
      </c>
      <c r="D618" s="512" t="s">
        <v>14</v>
      </c>
      <c r="E618" s="543">
        <v>39737</v>
      </c>
      <c r="F618" s="543">
        <v>43374</v>
      </c>
      <c r="G618" s="544" t="s">
        <v>2381</v>
      </c>
    </row>
    <row r="619" spans="1:7" ht="56.25" x14ac:dyDescent="0.2">
      <c r="A619" s="515" t="s">
        <v>816</v>
      </c>
      <c r="B619" s="585">
        <v>120</v>
      </c>
      <c r="C619" s="585">
        <v>116</v>
      </c>
      <c r="D619" s="512" t="s">
        <v>14</v>
      </c>
      <c r="E619" s="543">
        <v>39737</v>
      </c>
      <c r="F619" s="543">
        <v>43374</v>
      </c>
      <c r="G619" s="544" t="s">
        <v>2381</v>
      </c>
    </row>
    <row r="620" spans="1:7" ht="37.5" x14ac:dyDescent="0.2">
      <c r="A620" s="515" t="s">
        <v>817</v>
      </c>
      <c r="B620" s="585">
        <v>177</v>
      </c>
      <c r="C620" s="585">
        <v>172</v>
      </c>
      <c r="D620" s="512" t="s">
        <v>14</v>
      </c>
      <c r="E620" s="543">
        <v>39737</v>
      </c>
      <c r="F620" s="543">
        <v>43374</v>
      </c>
      <c r="G620" s="544" t="s">
        <v>2381</v>
      </c>
    </row>
    <row r="621" spans="1:7" ht="37.5" x14ac:dyDescent="0.2">
      <c r="A621" s="515" t="s">
        <v>818</v>
      </c>
      <c r="B621" s="585">
        <v>220</v>
      </c>
      <c r="C621" s="585">
        <v>213</v>
      </c>
      <c r="D621" s="512" t="s">
        <v>14</v>
      </c>
      <c r="E621" s="543">
        <v>39737</v>
      </c>
      <c r="F621" s="543">
        <v>43374</v>
      </c>
      <c r="G621" s="544" t="s">
        <v>2381</v>
      </c>
    </row>
    <row r="622" spans="1:7" ht="37.5" x14ac:dyDescent="0.2">
      <c r="A622" s="515" t="s">
        <v>819</v>
      </c>
      <c r="B622" s="585">
        <v>120</v>
      </c>
      <c r="C622" s="585">
        <v>116</v>
      </c>
      <c r="D622" s="512" t="s">
        <v>14</v>
      </c>
      <c r="E622" s="543">
        <v>39737</v>
      </c>
      <c r="F622" s="543">
        <v>43374</v>
      </c>
      <c r="G622" s="544" t="s">
        <v>2381</v>
      </c>
    </row>
    <row r="623" spans="1:7" ht="37.5" x14ac:dyDescent="0.2">
      <c r="A623" s="515" t="s">
        <v>820</v>
      </c>
      <c r="B623" s="585">
        <v>120</v>
      </c>
      <c r="C623" s="585">
        <v>116</v>
      </c>
      <c r="D623" s="512" t="s">
        <v>14</v>
      </c>
      <c r="E623" s="543">
        <v>39737</v>
      </c>
      <c r="F623" s="543">
        <v>43374</v>
      </c>
      <c r="G623" s="544" t="s">
        <v>2381</v>
      </c>
    </row>
    <row r="624" spans="1:7" ht="37.5" x14ac:dyDescent="0.2">
      <c r="A624" s="515" t="s">
        <v>821</v>
      </c>
      <c r="B624" s="585">
        <v>620</v>
      </c>
      <c r="C624" s="585">
        <v>602</v>
      </c>
      <c r="D624" s="512" t="s">
        <v>14</v>
      </c>
      <c r="E624" s="543">
        <v>39737</v>
      </c>
      <c r="F624" s="543">
        <v>43374</v>
      </c>
      <c r="G624" s="544" t="s">
        <v>2381</v>
      </c>
    </row>
    <row r="625" spans="1:9" ht="37.5" x14ac:dyDescent="0.2">
      <c r="A625" s="515" t="s">
        <v>822</v>
      </c>
      <c r="B625" s="585">
        <v>620</v>
      </c>
      <c r="C625" s="585">
        <v>602</v>
      </c>
      <c r="D625" s="512" t="s">
        <v>14</v>
      </c>
      <c r="E625" s="543">
        <v>39737</v>
      </c>
      <c r="F625" s="543">
        <v>43374</v>
      </c>
      <c r="G625" s="544" t="s">
        <v>2381</v>
      </c>
    </row>
    <row r="626" spans="1:9" ht="37.5" x14ac:dyDescent="0.2">
      <c r="A626" s="515" t="s">
        <v>823</v>
      </c>
      <c r="B626" s="585">
        <v>155</v>
      </c>
      <c r="C626" s="585">
        <v>150</v>
      </c>
      <c r="D626" s="512" t="s">
        <v>14</v>
      </c>
      <c r="E626" s="543">
        <v>39737</v>
      </c>
      <c r="F626" s="543">
        <v>43374</v>
      </c>
      <c r="G626" s="544" t="s">
        <v>2381</v>
      </c>
    </row>
    <row r="627" spans="1:9" ht="37.5" x14ac:dyDescent="0.2">
      <c r="A627" s="515" t="s">
        <v>824</v>
      </c>
      <c r="B627" s="585">
        <v>155</v>
      </c>
      <c r="C627" s="585">
        <v>150</v>
      </c>
      <c r="D627" s="512" t="s">
        <v>14</v>
      </c>
      <c r="E627" s="543">
        <v>39737</v>
      </c>
      <c r="F627" s="543">
        <v>43374</v>
      </c>
      <c r="G627" s="544" t="s">
        <v>2381</v>
      </c>
      <c r="I627" s="327"/>
    </row>
    <row r="628" spans="1:9" ht="37.5" x14ac:dyDescent="0.2">
      <c r="A628" s="515" t="s">
        <v>825</v>
      </c>
      <c r="B628" s="585">
        <v>155</v>
      </c>
      <c r="C628" s="585">
        <v>150</v>
      </c>
      <c r="D628" s="512" t="s">
        <v>14</v>
      </c>
      <c r="E628" s="543">
        <v>39737</v>
      </c>
      <c r="F628" s="543">
        <v>43374</v>
      </c>
      <c r="G628" s="544" t="s">
        <v>2381</v>
      </c>
    </row>
    <row r="629" spans="1:9" ht="37.5" x14ac:dyDescent="0.2">
      <c r="A629" s="546" t="s">
        <v>826</v>
      </c>
      <c r="B629" s="562">
        <v>155</v>
      </c>
      <c r="C629" s="562">
        <v>150</v>
      </c>
      <c r="D629" s="547" t="s">
        <v>14</v>
      </c>
      <c r="E629" s="548">
        <v>39737</v>
      </c>
      <c r="F629" s="548">
        <v>43374</v>
      </c>
      <c r="G629" s="549" t="s">
        <v>2381</v>
      </c>
    </row>
    <row r="630" spans="1:9" x14ac:dyDescent="0.2">
      <c r="A630" s="775"/>
      <c r="B630" s="776"/>
      <c r="C630" s="776"/>
      <c r="D630" s="776"/>
      <c r="E630" s="776"/>
      <c r="F630" s="776"/>
      <c r="G630" s="777"/>
    </row>
    <row r="631" spans="1:9" ht="21" x14ac:dyDescent="0.2">
      <c r="A631" s="877" t="s">
        <v>2184</v>
      </c>
      <c r="B631" s="878"/>
      <c r="C631" s="878"/>
      <c r="D631" s="878"/>
      <c r="E631" s="878"/>
      <c r="F631" s="878"/>
      <c r="G631" s="879"/>
    </row>
    <row r="632" spans="1:9" x14ac:dyDescent="0.2">
      <c r="A632" s="913" t="s">
        <v>1600</v>
      </c>
      <c r="B632" s="914"/>
      <c r="C632" s="914"/>
      <c r="D632" s="914"/>
      <c r="E632" s="914"/>
      <c r="F632" s="914"/>
      <c r="G632" s="915"/>
    </row>
    <row r="633" spans="1:9" ht="37.5" x14ac:dyDescent="0.2">
      <c r="A633" s="591" t="s">
        <v>130</v>
      </c>
      <c r="B633" s="592">
        <v>2642</v>
      </c>
      <c r="C633" s="592">
        <v>2568</v>
      </c>
      <c r="D633" s="593" t="s">
        <v>21</v>
      </c>
      <c r="E633" s="594">
        <v>39373</v>
      </c>
      <c r="F633" s="543">
        <v>43374</v>
      </c>
      <c r="G633" s="544" t="s">
        <v>2381</v>
      </c>
    </row>
    <row r="634" spans="1:9" ht="37.5" x14ac:dyDescent="0.2">
      <c r="A634" s="588" t="s">
        <v>131</v>
      </c>
      <c r="B634" s="592">
        <v>111</v>
      </c>
      <c r="C634" s="592">
        <v>108</v>
      </c>
      <c r="D634" s="593" t="s">
        <v>21</v>
      </c>
      <c r="E634" s="594">
        <v>39373</v>
      </c>
      <c r="F634" s="543">
        <v>43374</v>
      </c>
      <c r="G634" s="544" t="s">
        <v>2381</v>
      </c>
    </row>
    <row r="635" spans="1:9" ht="37.5" x14ac:dyDescent="0.2">
      <c r="A635" s="588" t="s">
        <v>132</v>
      </c>
      <c r="B635" s="592">
        <v>5407</v>
      </c>
      <c r="C635" s="592">
        <v>5180</v>
      </c>
      <c r="D635" s="593" t="s">
        <v>21</v>
      </c>
      <c r="E635" s="594">
        <v>39373</v>
      </c>
      <c r="F635" s="543">
        <v>43374</v>
      </c>
      <c r="G635" s="544" t="s">
        <v>2381</v>
      </c>
    </row>
    <row r="636" spans="1:9" ht="37.5" x14ac:dyDescent="0.2">
      <c r="A636" s="591" t="s">
        <v>133</v>
      </c>
      <c r="B636" s="592">
        <v>1073</v>
      </c>
      <c r="C636" s="592">
        <v>1043</v>
      </c>
      <c r="D636" s="593" t="s">
        <v>21</v>
      </c>
      <c r="E636" s="594">
        <v>39373</v>
      </c>
      <c r="F636" s="543">
        <v>43374</v>
      </c>
      <c r="G636" s="544" t="s">
        <v>2381</v>
      </c>
    </row>
    <row r="637" spans="1:9" ht="37.5" x14ac:dyDescent="0.2">
      <c r="A637" s="588" t="s">
        <v>131</v>
      </c>
      <c r="B637" s="592">
        <v>111</v>
      </c>
      <c r="C637" s="592">
        <v>108</v>
      </c>
      <c r="D637" s="593" t="s">
        <v>21</v>
      </c>
      <c r="E637" s="594">
        <v>39373</v>
      </c>
      <c r="F637" s="543">
        <v>43374</v>
      </c>
      <c r="G637" s="544" t="s">
        <v>2381</v>
      </c>
    </row>
    <row r="638" spans="1:9" ht="37.5" x14ac:dyDescent="0.2">
      <c r="A638" s="588" t="s">
        <v>132</v>
      </c>
      <c r="B638" s="592">
        <v>2703</v>
      </c>
      <c r="C638" s="592">
        <v>2590</v>
      </c>
      <c r="D638" s="593" t="s">
        <v>21</v>
      </c>
      <c r="E638" s="594">
        <v>39373</v>
      </c>
      <c r="F638" s="543">
        <v>43374</v>
      </c>
      <c r="G638" s="544" t="s">
        <v>2381</v>
      </c>
    </row>
    <row r="639" spans="1:9" ht="37.5" x14ac:dyDescent="0.2">
      <c r="A639" s="591" t="s">
        <v>134</v>
      </c>
      <c r="B639" s="592">
        <v>555.5</v>
      </c>
      <c r="C639" s="592">
        <v>540</v>
      </c>
      <c r="D639" s="593" t="s">
        <v>21</v>
      </c>
      <c r="E639" s="594">
        <v>39373</v>
      </c>
      <c r="F639" s="543">
        <v>43374</v>
      </c>
      <c r="G639" s="544" t="s">
        <v>2381</v>
      </c>
    </row>
    <row r="640" spans="1:9" ht="37.5" x14ac:dyDescent="0.2">
      <c r="A640" s="591" t="s">
        <v>135</v>
      </c>
      <c r="B640" s="592">
        <v>1669</v>
      </c>
      <c r="C640" s="592">
        <v>1622</v>
      </c>
      <c r="D640" s="593" t="s">
        <v>21</v>
      </c>
      <c r="E640" s="594">
        <v>39373</v>
      </c>
      <c r="F640" s="543">
        <v>43374</v>
      </c>
      <c r="G640" s="544" t="s">
        <v>2381</v>
      </c>
    </row>
    <row r="641" spans="1:7" ht="37.5" x14ac:dyDescent="0.2">
      <c r="A641" s="588" t="s">
        <v>136</v>
      </c>
      <c r="B641" s="592">
        <v>83</v>
      </c>
      <c r="C641" s="592">
        <v>81</v>
      </c>
      <c r="D641" s="593" t="s">
        <v>21</v>
      </c>
      <c r="E641" s="594">
        <v>39373</v>
      </c>
      <c r="F641" s="543">
        <v>43374</v>
      </c>
      <c r="G641" s="544" t="s">
        <v>2381</v>
      </c>
    </row>
    <row r="642" spans="1:7" ht="37.5" x14ac:dyDescent="0.2">
      <c r="A642" s="588" t="s">
        <v>132</v>
      </c>
      <c r="B642" s="592">
        <v>3785</v>
      </c>
      <c r="C642" s="592">
        <v>3626</v>
      </c>
      <c r="D642" s="593" t="s">
        <v>21</v>
      </c>
      <c r="E642" s="594">
        <v>39373</v>
      </c>
      <c r="F642" s="543">
        <v>43374</v>
      </c>
      <c r="G642" s="544" t="s">
        <v>2381</v>
      </c>
    </row>
    <row r="643" spans="1:7" ht="37.5" x14ac:dyDescent="0.2">
      <c r="A643" s="595" t="s">
        <v>137</v>
      </c>
      <c r="B643" s="596" t="s">
        <v>138</v>
      </c>
      <c r="C643" s="596" t="s">
        <v>138</v>
      </c>
      <c r="D643" s="597" t="s">
        <v>21</v>
      </c>
      <c r="E643" s="598">
        <v>39373</v>
      </c>
      <c r="F643" s="543">
        <v>43374</v>
      </c>
      <c r="G643" s="544" t="s">
        <v>2381</v>
      </c>
    </row>
    <row r="644" spans="1:7" x14ac:dyDescent="0.2">
      <c r="A644" s="794"/>
      <c r="B644" s="795"/>
      <c r="C644" s="795"/>
      <c r="D644" s="795"/>
      <c r="E644" s="795"/>
      <c r="F644" s="795"/>
      <c r="G644" s="796"/>
    </row>
    <row r="645" spans="1:7" x14ac:dyDescent="0.2">
      <c r="A645" s="910" t="s">
        <v>1601</v>
      </c>
      <c r="B645" s="911"/>
      <c r="C645" s="911"/>
      <c r="D645" s="911"/>
      <c r="E645" s="911"/>
      <c r="F645" s="911"/>
      <c r="G645" s="912"/>
    </row>
    <row r="646" spans="1:7" ht="37.5" x14ac:dyDescent="0.2">
      <c r="A646" s="591" t="s">
        <v>140</v>
      </c>
      <c r="B646" s="592">
        <v>138.5</v>
      </c>
      <c r="C646" s="592">
        <v>135</v>
      </c>
      <c r="D646" s="593" t="s">
        <v>21</v>
      </c>
      <c r="E646" s="594">
        <v>39373</v>
      </c>
      <c r="F646" s="543">
        <v>43374</v>
      </c>
      <c r="G646" s="544" t="s">
        <v>2381</v>
      </c>
    </row>
    <row r="647" spans="1:7" ht="37.5" x14ac:dyDescent="0.2">
      <c r="A647" s="591" t="s">
        <v>141</v>
      </c>
      <c r="B647" s="592">
        <v>416.5</v>
      </c>
      <c r="C647" s="592">
        <v>405</v>
      </c>
      <c r="D647" s="593" t="s">
        <v>21</v>
      </c>
      <c r="E647" s="594">
        <v>39373</v>
      </c>
      <c r="F647" s="543">
        <v>43374</v>
      </c>
      <c r="G647" s="544" t="s">
        <v>2381</v>
      </c>
    </row>
    <row r="648" spans="1:7" ht="37.5" x14ac:dyDescent="0.2">
      <c r="A648" s="591" t="s">
        <v>142</v>
      </c>
      <c r="B648" s="592">
        <v>834.5</v>
      </c>
      <c r="C648" s="592">
        <v>811</v>
      </c>
      <c r="D648" s="593" t="s">
        <v>21</v>
      </c>
      <c r="E648" s="594">
        <v>39373</v>
      </c>
      <c r="F648" s="543">
        <v>43374</v>
      </c>
      <c r="G648" s="544" t="s">
        <v>2381</v>
      </c>
    </row>
    <row r="649" spans="1:7" ht="37.5" x14ac:dyDescent="0.2">
      <c r="A649" s="595" t="s">
        <v>143</v>
      </c>
      <c r="B649" s="737">
        <v>55.5</v>
      </c>
      <c r="C649" s="737">
        <v>54</v>
      </c>
      <c r="D649" s="597" t="s">
        <v>21</v>
      </c>
      <c r="E649" s="598">
        <v>39373</v>
      </c>
      <c r="F649" s="548">
        <v>43374</v>
      </c>
      <c r="G649" s="549" t="s">
        <v>2381</v>
      </c>
    </row>
    <row r="650" spans="1:7" x14ac:dyDescent="0.2">
      <c r="A650" s="800"/>
      <c r="B650" s="801"/>
      <c r="C650" s="801"/>
      <c r="D650" s="801"/>
      <c r="E650" s="801"/>
      <c r="F650" s="801"/>
      <c r="G650" s="802"/>
    </row>
    <row r="651" spans="1:7" x14ac:dyDescent="0.2">
      <c r="A651" s="910" t="s">
        <v>1602</v>
      </c>
      <c r="B651" s="911"/>
      <c r="C651" s="911"/>
      <c r="D651" s="911"/>
      <c r="E651" s="911"/>
      <c r="F651" s="911"/>
      <c r="G651" s="912"/>
    </row>
    <row r="652" spans="1:7" ht="37.5" x14ac:dyDescent="0.2">
      <c r="A652" s="591" t="s">
        <v>145</v>
      </c>
      <c r="B652" s="592">
        <v>194</v>
      </c>
      <c r="C652" s="592">
        <v>189</v>
      </c>
      <c r="D652" s="593" t="s">
        <v>21</v>
      </c>
      <c r="E652" s="594">
        <v>39373</v>
      </c>
      <c r="F652" s="543">
        <v>43374</v>
      </c>
      <c r="G652" s="544" t="s">
        <v>2381</v>
      </c>
    </row>
    <row r="653" spans="1:7" ht="37.5" x14ac:dyDescent="0.2">
      <c r="A653" s="591" t="s">
        <v>146</v>
      </c>
      <c r="B653" s="592">
        <v>194</v>
      </c>
      <c r="C653" s="592">
        <v>189</v>
      </c>
      <c r="D653" s="593" t="s">
        <v>21</v>
      </c>
      <c r="E653" s="594">
        <v>39373</v>
      </c>
      <c r="F653" s="543">
        <v>43374</v>
      </c>
      <c r="G653" s="544" t="s">
        <v>2381</v>
      </c>
    </row>
    <row r="654" spans="1:7" ht="37.5" x14ac:dyDescent="0.2">
      <c r="A654" s="591" t="s">
        <v>147</v>
      </c>
      <c r="B654" s="592">
        <v>611</v>
      </c>
      <c r="C654" s="592">
        <v>594</v>
      </c>
      <c r="D654" s="593" t="s">
        <v>21</v>
      </c>
      <c r="E654" s="594">
        <v>39373</v>
      </c>
      <c r="F654" s="543">
        <v>43374</v>
      </c>
      <c r="G654" s="544" t="s">
        <v>2381</v>
      </c>
    </row>
    <row r="655" spans="1:7" ht="37.5" x14ac:dyDescent="0.2">
      <c r="A655" s="591" t="s">
        <v>148</v>
      </c>
      <c r="B655" s="592">
        <v>929</v>
      </c>
      <c r="C655" s="592">
        <v>903</v>
      </c>
      <c r="D655" s="593" t="s">
        <v>21</v>
      </c>
      <c r="E655" s="594">
        <v>39373</v>
      </c>
      <c r="F655" s="543">
        <v>43374</v>
      </c>
      <c r="G655" s="544" t="s">
        <v>2381</v>
      </c>
    </row>
    <row r="656" spans="1:7" ht="37.5" x14ac:dyDescent="0.2">
      <c r="A656" s="591" t="s">
        <v>149</v>
      </c>
      <c r="B656" s="599"/>
      <c r="C656" s="599"/>
      <c r="D656" s="593" t="s">
        <v>21</v>
      </c>
      <c r="E656" s="594">
        <v>39373</v>
      </c>
      <c r="F656" s="543">
        <v>43374</v>
      </c>
      <c r="G656" s="544" t="s">
        <v>2381</v>
      </c>
    </row>
    <row r="657" spans="1:7" ht="37.5" x14ac:dyDescent="0.2">
      <c r="A657" s="588" t="s">
        <v>150</v>
      </c>
      <c r="B657" s="592">
        <v>27.5</v>
      </c>
      <c r="C657" s="592">
        <v>27</v>
      </c>
      <c r="D657" s="593" t="s">
        <v>21</v>
      </c>
      <c r="E657" s="594">
        <v>39373</v>
      </c>
      <c r="F657" s="543">
        <v>43374</v>
      </c>
      <c r="G657" s="544" t="s">
        <v>2381</v>
      </c>
    </row>
    <row r="658" spans="1:7" ht="37.5" x14ac:dyDescent="0.2">
      <c r="A658" s="588" t="s">
        <v>151</v>
      </c>
      <c r="B658" s="592">
        <v>83</v>
      </c>
      <c r="C658" s="592">
        <v>81</v>
      </c>
      <c r="D658" s="593" t="s">
        <v>21</v>
      </c>
      <c r="E658" s="594">
        <v>39373</v>
      </c>
      <c r="F658" s="543">
        <v>43374</v>
      </c>
      <c r="G658" s="544" t="s">
        <v>2381</v>
      </c>
    </row>
    <row r="659" spans="1:7" ht="37.5" x14ac:dyDescent="0.2">
      <c r="A659" s="591" t="s">
        <v>152</v>
      </c>
      <c r="B659" s="592">
        <v>1446.5</v>
      </c>
      <c r="C659" s="592">
        <v>1406</v>
      </c>
      <c r="D659" s="593" t="s">
        <v>21</v>
      </c>
      <c r="E659" s="594">
        <v>39373</v>
      </c>
      <c r="F659" s="543">
        <v>43374</v>
      </c>
      <c r="G659" s="544" t="s">
        <v>2381</v>
      </c>
    </row>
    <row r="660" spans="1:7" ht="37.5" x14ac:dyDescent="0.2">
      <c r="A660" s="591" t="s">
        <v>153</v>
      </c>
      <c r="B660" s="592">
        <v>1696.5</v>
      </c>
      <c r="C660" s="592">
        <v>1649</v>
      </c>
      <c r="D660" s="593" t="s">
        <v>21</v>
      </c>
      <c r="E660" s="594">
        <v>39373</v>
      </c>
      <c r="F660" s="543">
        <v>43374</v>
      </c>
      <c r="G660" s="544" t="s">
        <v>2381</v>
      </c>
    </row>
    <row r="661" spans="1:7" ht="37.5" x14ac:dyDescent="0.2">
      <c r="A661" s="591" t="s">
        <v>154</v>
      </c>
      <c r="B661" s="592">
        <v>2163.5</v>
      </c>
      <c r="C661" s="592">
        <v>2103</v>
      </c>
      <c r="D661" s="593" t="s">
        <v>21</v>
      </c>
      <c r="E661" s="594">
        <v>39373</v>
      </c>
      <c r="F661" s="543">
        <v>43374</v>
      </c>
      <c r="G661" s="544" t="s">
        <v>2381</v>
      </c>
    </row>
    <row r="662" spans="1:7" ht="37.5" x14ac:dyDescent="0.2">
      <c r="A662" s="600" t="s">
        <v>155</v>
      </c>
      <c r="B662" s="601">
        <v>834.5</v>
      </c>
      <c r="C662" s="601">
        <v>811</v>
      </c>
      <c r="D662" s="602" t="s">
        <v>21</v>
      </c>
      <c r="E662" s="603">
        <v>39373</v>
      </c>
      <c r="F662" s="543">
        <v>43374</v>
      </c>
      <c r="G662" s="544" t="s">
        <v>2381</v>
      </c>
    </row>
    <row r="663" spans="1:7" ht="37.5" x14ac:dyDescent="0.2">
      <c r="A663" s="595" t="s">
        <v>137</v>
      </c>
      <c r="B663" s="596" t="s">
        <v>138</v>
      </c>
      <c r="C663" s="596" t="s">
        <v>138</v>
      </c>
      <c r="D663" s="597" t="s">
        <v>21</v>
      </c>
      <c r="E663" s="598">
        <v>39373</v>
      </c>
      <c r="F663" s="548">
        <v>43374</v>
      </c>
      <c r="G663" s="549" t="s">
        <v>2381</v>
      </c>
    </row>
    <row r="664" spans="1:7" x14ac:dyDescent="0.2">
      <c r="A664" s="778"/>
      <c r="B664" s="779"/>
      <c r="C664" s="779"/>
      <c r="D664" s="779"/>
      <c r="E664" s="779"/>
      <c r="F664" s="779"/>
      <c r="G664" s="780"/>
    </row>
    <row r="665" spans="1:7" x14ac:dyDescent="0.2">
      <c r="A665" s="910" t="s">
        <v>1603</v>
      </c>
      <c r="B665" s="911"/>
      <c r="C665" s="911"/>
      <c r="D665" s="911"/>
      <c r="E665" s="911"/>
      <c r="F665" s="911"/>
      <c r="G665" s="912"/>
    </row>
    <row r="666" spans="1:7" ht="56.25" x14ac:dyDescent="0.2">
      <c r="A666" s="591" t="s">
        <v>157</v>
      </c>
      <c r="B666" s="592">
        <v>27.5</v>
      </c>
      <c r="C666" s="592">
        <v>27</v>
      </c>
      <c r="D666" s="593" t="s">
        <v>21</v>
      </c>
      <c r="E666" s="594">
        <v>39373</v>
      </c>
      <c r="F666" s="543">
        <v>43374</v>
      </c>
      <c r="G666" s="544" t="s">
        <v>2381</v>
      </c>
    </row>
    <row r="667" spans="1:7" ht="37.5" x14ac:dyDescent="0.2">
      <c r="A667" s="591" t="s">
        <v>158</v>
      </c>
      <c r="B667" s="592">
        <v>27.5</v>
      </c>
      <c r="C667" s="592">
        <v>27</v>
      </c>
      <c r="D667" s="593" t="s">
        <v>21</v>
      </c>
      <c r="E667" s="594">
        <v>39373</v>
      </c>
      <c r="F667" s="543">
        <v>43374</v>
      </c>
      <c r="G667" s="544" t="s">
        <v>2381</v>
      </c>
    </row>
    <row r="668" spans="1:7" ht="37.5" x14ac:dyDescent="0.2">
      <c r="A668" s="595" t="s">
        <v>159</v>
      </c>
      <c r="B668" s="737">
        <v>166.5</v>
      </c>
      <c r="C668" s="737">
        <v>162</v>
      </c>
      <c r="D668" s="597" t="s">
        <v>21</v>
      </c>
      <c r="E668" s="598">
        <v>39373</v>
      </c>
      <c r="F668" s="548">
        <v>43374</v>
      </c>
      <c r="G668" s="549" t="s">
        <v>2381</v>
      </c>
    </row>
    <row r="669" spans="1:7" x14ac:dyDescent="0.2">
      <c r="A669" s="1022"/>
      <c r="B669" s="1023"/>
      <c r="C669" s="1023"/>
      <c r="D669" s="1023"/>
      <c r="E669" s="1023"/>
      <c r="F669" s="1023"/>
      <c r="G669" s="1024"/>
    </row>
    <row r="670" spans="1:7" x14ac:dyDescent="0.2">
      <c r="A670" s="910" t="s">
        <v>1604</v>
      </c>
      <c r="B670" s="911"/>
      <c r="C670" s="911"/>
      <c r="D670" s="911"/>
      <c r="E670" s="911"/>
      <c r="F670" s="911"/>
      <c r="G670" s="912"/>
    </row>
    <row r="671" spans="1:7" ht="37.5" x14ac:dyDescent="0.2">
      <c r="A671" s="591" t="s">
        <v>161</v>
      </c>
      <c r="B671" s="592">
        <v>271</v>
      </c>
      <c r="C671" s="592">
        <v>270</v>
      </c>
      <c r="D671" s="593" t="s">
        <v>21</v>
      </c>
      <c r="E671" s="594">
        <v>39373</v>
      </c>
      <c r="F671" s="543">
        <v>43374</v>
      </c>
      <c r="G671" s="544" t="s">
        <v>2381</v>
      </c>
    </row>
    <row r="672" spans="1:7" ht="37.5" x14ac:dyDescent="0.2">
      <c r="A672" s="591" t="s">
        <v>162</v>
      </c>
      <c r="B672" s="592">
        <v>271</v>
      </c>
      <c r="C672" s="592">
        <v>270</v>
      </c>
      <c r="D672" s="593" t="s">
        <v>21</v>
      </c>
      <c r="E672" s="594">
        <v>39373</v>
      </c>
      <c r="F672" s="543">
        <v>43374</v>
      </c>
      <c r="G672" s="544" t="s">
        <v>2381</v>
      </c>
    </row>
    <row r="673" spans="1:7" ht="37.5" x14ac:dyDescent="0.2">
      <c r="A673" s="595" t="s">
        <v>163</v>
      </c>
      <c r="B673" s="596" t="s">
        <v>164</v>
      </c>
      <c r="C673" s="737">
        <v>155.4</v>
      </c>
      <c r="D673" s="597" t="s">
        <v>21</v>
      </c>
      <c r="E673" s="598">
        <v>39373</v>
      </c>
      <c r="F673" s="548">
        <v>43374</v>
      </c>
      <c r="G673" s="549" t="s">
        <v>2381</v>
      </c>
    </row>
    <row r="674" spans="1:7" x14ac:dyDescent="0.2">
      <c r="A674" s="778"/>
      <c r="B674" s="779"/>
      <c r="C674" s="779"/>
      <c r="D674" s="779"/>
      <c r="E674" s="779"/>
      <c r="F674" s="779"/>
      <c r="G674" s="780"/>
    </row>
    <row r="675" spans="1:7" x14ac:dyDescent="0.2">
      <c r="A675" s="910" t="s">
        <v>1605</v>
      </c>
      <c r="B675" s="911"/>
      <c r="C675" s="911"/>
      <c r="D675" s="911"/>
      <c r="E675" s="911"/>
      <c r="F675" s="911"/>
      <c r="G675" s="912"/>
    </row>
    <row r="676" spans="1:7" ht="38.25" thickBot="1" x14ac:dyDescent="0.25">
      <c r="A676" s="591" t="s">
        <v>166</v>
      </c>
      <c r="B676" s="592">
        <v>150</v>
      </c>
      <c r="C676" s="592">
        <v>146</v>
      </c>
      <c r="D676" s="593" t="s">
        <v>21</v>
      </c>
      <c r="E676" s="594">
        <v>39373</v>
      </c>
      <c r="F676" s="543">
        <v>43374</v>
      </c>
      <c r="G676" s="544" t="s">
        <v>2381</v>
      </c>
    </row>
    <row r="677" spans="1:7" ht="37.5" x14ac:dyDescent="0.2">
      <c r="A677" s="591" t="s">
        <v>167</v>
      </c>
      <c r="B677" s="592">
        <v>55.5</v>
      </c>
      <c r="C677" s="592">
        <v>54</v>
      </c>
      <c r="D677" s="593" t="s">
        <v>21</v>
      </c>
      <c r="E677" s="594">
        <v>39373</v>
      </c>
      <c r="F677" s="543">
        <v>43374</v>
      </c>
      <c r="G677" s="544" t="s">
        <v>2381</v>
      </c>
    </row>
    <row r="678" spans="1:7" ht="37.5" x14ac:dyDescent="0.2">
      <c r="A678" s="591" t="s">
        <v>168</v>
      </c>
      <c r="B678" s="592">
        <v>55.5</v>
      </c>
      <c r="C678" s="592">
        <v>54</v>
      </c>
      <c r="D678" s="593" t="s">
        <v>21</v>
      </c>
      <c r="E678" s="594">
        <v>39373</v>
      </c>
      <c r="F678" s="543">
        <v>43374</v>
      </c>
      <c r="G678" s="544" t="s">
        <v>2381</v>
      </c>
    </row>
    <row r="679" spans="1:7" ht="37.5" x14ac:dyDescent="0.2">
      <c r="A679" s="591" t="s">
        <v>169</v>
      </c>
      <c r="B679" s="599"/>
      <c r="C679" s="512"/>
      <c r="D679" s="593" t="s">
        <v>21</v>
      </c>
      <c r="E679" s="594">
        <v>39373</v>
      </c>
      <c r="F679" s="543">
        <v>43374</v>
      </c>
      <c r="G679" s="544" t="s">
        <v>2381</v>
      </c>
    </row>
    <row r="680" spans="1:7" ht="37.5" x14ac:dyDescent="0.2">
      <c r="A680" s="588" t="s">
        <v>170</v>
      </c>
      <c r="B680" s="592">
        <v>166.5</v>
      </c>
      <c r="C680" s="592">
        <v>162</v>
      </c>
      <c r="D680" s="593" t="s">
        <v>21</v>
      </c>
      <c r="E680" s="594">
        <v>39373</v>
      </c>
      <c r="F680" s="543">
        <v>43374</v>
      </c>
      <c r="G680" s="544" t="s">
        <v>2381</v>
      </c>
    </row>
    <row r="681" spans="1:7" ht="37.5" x14ac:dyDescent="0.2">
      <c r="A681" s="588" t="s">
        <v>171</v>
      </c>
      <c r="B681" s="592">
        <v>238.5</v>
      </c>
      <c r="C681" s="592">
        <v>232</v>
      </c>
      <c r="D681" s="593" t="s">
        <v>21</v>
      </c>
      <c r="E681" s="594">
        <v>39373</v>
      </c>
      <c r="F681" s="543">
        <v>43374</v>
      </c>
      <c r="G681" s="544" t="s">
        <v>2381</v>
      </c>
    </row>
    <row r="682" spans="1:7" ht="37.5" x14ac:dyDescent="0.2">
      <c r="A682" s="588" t="s">
        <v>172</v>
      </c>
      <c r="B682" s="592">
        <v>238.5</v>
      </c>
      <c r="C682" s="592">
        <v>232</v>
      </c>
      <c r="D682" s="593" t="s">
        <v>21</v>
      </c>
      <c r="E682" s="594">
        <v>39373</v>
      </c>
      <c r="F682" s="543">
        <v>43374</v>
      </c>
      <c r="G682" s="544" t="s">
        <v>2381</v>
      </c>
    </row>
    <row r="683" spans="1:7" ht="37.5" x14ac:dyDescent="0.2">
      <c r="A683" s="588" t="s">
        <v>173</v>
      </c>
      <c r="B683" s="592">
        <v>348.5</v>
      </c>
      <c r="C683" s="592">
        <v>339</v>
      </c>
      <c r="D683" s="593" t="s">
        <v>21</v>
      </c>
      <c r="E683" s="594">
        <v>39373</v>
      </c>
      <c r="F683" s="543">
        <v>43374</v>
      </c>
      <c r="G683" s="544" t="s">
        <v>2381</v>
      </c>
    </row>
    <row r="684" spans="1:7" ht="37.5" x14ac:dyDescent="0.2">
      <c r="A684" s="588" t="s">
        <v>174</v>
      </c>
      <c r="B684" s="592">
        <v>166.5</v>
      </c>
      <c r="C684" s="592">
        <v>162</v>
      </c>
      <c r="D684" s="593" t="s">
        <v>21</v>
      </c>
      <c r="E684" s="594">
        <v>39373</v>
      </c>
      <c r="F684" s="543">
        <v>43374</v>
      </c>
      <c r="G684" s="544" t="s">
        <v>2381</v>
      </c>
    </row>
    <row r="685" spans="1:7" ht="37.5" x14ac:dyDescent="0.2">
      <c r="A685" s="591" t="s">
        <v>175</v>
      </c>
      <c r="B685" s="599"/>
      <c r="C685" s="512"/>
      <c r="D685" s="593" t="s">
        <v>21</v>
      </c>
      <c r="E685" s="594">
        <v>39373</v>
      </c>
      <c r="F685" s="543">
        <v>43374</v>
      </c>
      <c r="G685" s="544" t="s">
        <v>2381</v>
      </c>
    </row>
    <row r="686" spans="1:7" ht="37.5" x14ac:dyDescent="0.2">
      <c r="A686" s="588" t="s">
        <v>176</v>
      </c>
      <c r="B686" s="592">
        <v>55.5</v>
      </c>
      <c r="C686" s="592">
        <v>54</v>
      </c>
      <c r="D686" s="593" t="s">
        <v>21</v>
      </c>
      <c r="E686" s="594">
        <v>39373</v>
      </c>
      <c r="F686" s="543">
        <v>43374</v>
      </c>
      <c r="G686" s="544" t="s">
        <v>2381</v>
      </c>
    </row>
    <row r="687" spans="1:7" ht="37.5" x14ac:dyDescent="0.2">
      <c r="A687" s="588" t="s">
        <v>177</v>
      </c>
      <c r="B687" s="592">
        <v>55.5</v>
      </c>
      <c r="C687" s="592">
        <v>54</v>
      </c>
      <c r="D687" s="593" t="s">
        <v>21</v>
      </c>
      <c r="E687" s="594">
        <v>39373</v>
      </c>
      <c r="F687" s="543">
        <v>43374</v>
      </c>
      <c r="G687" s="544" t="s">
        <v>2381</v>
      </c>
    </row>
    <row r="688" spans="1:7" ht="37.5" x14ac:dyDescent="0.2">
      <c r="A688" s="588" t="s">
        <v>178</v>
      </c>
      <c r="B688" s="592">
        <v>166.5</v>
      </c>
      <c r="C688" s="592">
        <v>162</v>
      </c>
      <c r="D688" s="593" t="s">
        <v>21</v>
      </c>
      <c r="E688" s="594">
        <v>39373</v>
      </c>
      <c r="F688" s="543">
        <v>43374</v>
      </c>
      <c r="G688" s="544" t="s">
        <v>2381</v>
      </c>
    </row>
    <row r="689" spans="1:7" ht="37.5" x14ac:dyDescent="0.2">
      <c r="A689" s="588" t="s">
        <v>179</v>
      </c>
      <c r="B689" s="592">
        <v>166.5</v>
      </c>
      <c r="C689" s="592">
        <v>162</v>
      </c>
      <c r="D689" s="593" t="s">
        <v>21</v>
      </c>
      <c r="E689" s="594">
        <v>39373</v>
      </c>
      <c r="F689" s="543">
        <v>43374</v>
      </c>
      <c r="G689" s="544" t="s">
        <v>2381</v>
      </c>
    </row>
    <row r="690" spans="1:7" ht="37.5" x14ac:dyDescent="0.2">
      <c r="A690" s="588" t="s">
        <v>180</v>
      </c>
      <c r="B690" s="592">
        <v>150</v>
      </c>
      <c r="C690" s="592">
        <v>146</v>
      </c>
      <c r="D690" s="593" t="s">
        <v>21</v>
      </c>
      <c r="E690" s="594">
        <v>39373</v>
      </c>
      <c r="F690" s="543">
        <v>43374</v>
      </c>
      <c r="G690" s="544" t="s">
        <v>2381</v>
      </c>
    </row>
    <row r="691" spans="1:7" ht="37.5" x14ac:dyDescent="0.2">
      <c r="A691" s="591" t="s">
        <v>181</v>
      </c>
      <c r="B691" s="592">
        <v>55.5</v>
      </c>
      <c r="C691" s="592">
        <v>54</v>
      </c>
      <c r="D691" s="593" t="s">
        <v>21</v>
      </c>
      <c r="E691" s="594">
        <v>39373</v>
      </c>
      <c r="F691" s="543">
        <v>43374</v>
      </c>
      <c r="G691" s="544" t="s">
        <v>2381</v>
      </c>
    </row>
    <row r="692" spans="1:7" ht="37.5" x14ac:dyDescent="0.2">
      <c r="A692" s="591" t="s">
        <v>182</v>
      </c>
      <c r="B692" s="592">
        <v>27.5</v>
      </c>
      <c r="C692" s="592">
        <v>27</v>
      </c>
      <c r="D692" s="593" t="s">
        <v>21</v>
      </c>
      <c r="E692" s="594">
        <v>39373</v>
      </c>
      <c r="F692" s="543">
        <v>43374</v>
      </c>
      <c r="G692" s="544" t="s">
        <v>2381</v>
      </c>
    </row>
    <row r="693" spans="1:7" ht="37.5" x14ac:dyDescent="0.2">
      <c r="A693" s="591" t="s">
        <v>183</v>
      </c>
      <c r="B693" s="599"/>
      <c r="C693" s="599"/>
      <c r="D693" s="593" t="s">
        <v>21</v>
      </c>
      <c r="E693" s="594">
        <v>39373</v>
      </c>
      <c r="F693" s="543">
        <v>43374</v>
      </c>
      <c r="G693" s="544" t="s">
        <v>2381</v>
      </c>
    </row>
    <row r="694" spans="1:7" ht="37.5" x14ac:dyDescent="0.2">
      <c r="A694" s="588" t="s">
        <v>184</v>
      </c>
      <c r="B694" s="592">
        <v>10</v>
      </c>
      <c r="C694" s="592">
        <v>10.36</v>
      </c>
      <c r="D694" s="593" t="s">
        <v>21</v>
      </c>
      <c r="E694" s="594">
        <v>39373</v>
      </c>
      <c r="F694" s="594">
        <v>40835</v>
      </c>
      <c r="G694" s="544" t="s">
        <v>2381</v>
      </c>
    </row>
    <row r="695" spans="1:7" ht="37.5" x14ac:dyDescent="0.2">
      <c r="A695" s="588" t="s">
        <v>185</v>
      </c>
      <c r="B695" s="592">
        <v>132.5</v>
      </c>
      <c r="C695" s="592">
        <v>129</v>
      </c>
      <c r="D695" s="593" t="s">
        <v>21</v>
      </c>
      <c r="E695" s="594">
        <v>39373</v>
      </c>
      <c r="F695" s="543">
        <v>43374</v>
      </c>
      <c r="G695" s="544" t="s">
        <v>2381</v>
      </c>
    </row>
    <row r="696" spans="1:7" ht="37.5" x14ac:dyDescent="0.2">
      <c r="A696" s="600" t="s">
        <v>186</v>
      </c>
      <c r="B696" s="601">
        <v>666.5</v>
      </c>
      <c r="C696" s="601">
        <v>648</v>
      </c>
      <c r="D696" s="602" t="s">
        <v>21</v>
      </c>
      <c r="E696" s="603">
        <v>39373</v>
      </c>
      <c r="F696" s="543">
        <v>43374</v>
      </c>
      <c r="G696" s="544" t="s">
        <v>2381</v>
      </c>
    </row>
    <row r="697" spans="1:7" ht="37.5" x14ac:dyDescent="0.2">
      <c r="A697" s="595" t="s">
        <v>187</v>
      </c>
      <c r="B697" s="737">
        <v>333</v>
      </c>
      <c r="C697" s="737">
        <v>324</v>
      </c>
      <c r="D697" s="597" t="s">
        <v>21</v>
      </c>
      <c r="E697" s="598">
        <v>39373</v>
      </c>
      <c r="F697" s="548">
        <v>43374</v>
      </c>
      <c r="G697" s="549" t="s">
        <v>2381</v>
      </c>
    </row>
    <row r="698" spans="1:7" x14ac:dyDescent="0.2">
      <c r="A698" s="800"/>
      <c r="B698" s="801"/>
      <c r="C698" s="801"/>
      <c r="D698" s="801"/>
      <c r="E698" s="801"/>
      <c r="F698" s="801"/>
      <c r="G698" s="802"/>
    </row>
    <row r="699" spans="1:7" x14ac:dyDescent="0.2">
      <c r="A699" s="910" t="s">
        <v>1606</v>
      </c>
      <c r="B699" s="911"/>
      <c r="C699" s="911"/>
      <c r="D699" s="911"/>
      <c r="E699" s="911"/>
      <c r="F699" s="911"/>
      <c r="G699" s="912"/>
    </row>
    <row r="700" spans="1:7" ht="37.5" x14ac:dyDescent="0.2">
      <c r="A700" s="591" t="s">
        <v>190</v>
      </c>
      <c r="B700" s="592">
        <v>739.5</v>
      </c>
      <c r="C700" s="592">
        <v>719</v>
      </c>
      <c r="D700" s="593" t="s">
        <v>21</v>
      </c>
      <c r="E700" s="594">
        <v>39373</v>
      </c>
      <c r="F700" s="543">
        <v>43374</v>
      </c>
      <c r="G700" s="544" t="s">
        <v>2381</v>
      </c>
    </row>
    <row r="701" spans="1:7" ht="37.5" x14ac:dyDescent="0.2">
      <c r="A701" s="588" t="s">
        <v>131</v>
      </c>
      <c r="B701" s="592">
        <v>111</v>
      </c>
      <c r="C701" s="592">
        <v>108</v>
      </c>
      <c r="D701" s="593" t="s">
        <v>21</v>
      </c>
      <c r="E701" s="594">
        <v>39373</v>
      </c>
      <c r="F701" s="543">
        <v>43374</v>
      </c>
      <c r="G701" s="544" t="s">
        <v>2381</v>
      </c>
    </row>
    <row r="702" spans="1:7" ht="37.5" x14ac:dyDescent="0.2">
      <c r="A702" s="591" t="s">
        <v>191</v>
      </c>
      <c r="B702" s="592">
        <v>639</v>
      </c>
      <c r="C702" s="592">
        <v>621</v>
      </c>
      <c r="D702" s="593" t="s">
        <v>21</v>
      </c>
      <c r="E702" s="594">
        <v>39373</v>
      </c>
      <c r="F702" s="543">
        <v>43374</v>
      </c>
      <c r="G702" s="544" t="s">
        <v>2381</v>
      </c>
    </row>
    <row r="703" spans="1:7" ht="37.5" x14ac:dyDescent="0.2">
      <c r="A703" s="588" t="s">
        <v>131</v>
      </c>
      <c r="B703" s="592">
        <v>111</v>
      </c>
      <c r="C703" s="592">
        <v>108</v>
      </c>
      <c r="D703" s="593" t="s">
        <v>21</v>
      </c>
      <c r="E703" s="594">
        <v>39373</v>
      </c>
      <c r="F703" s="543">
        <v>43374</v>
      </c>
      <c r="G703" s="544" t="s">
        <v>2381</v>
      </c>
    </row>
    <row r="704" spans="1:7" ht="37.5" x14ac:dyDescent="0.2">
      <c r="A704" s="591" t="s">
        <v>192</v>
      </c>
      <c r="B704" s="592">
        <v>238.5</v>
      </c>
      <c r="C704" s="592">
        <v>232</v>
      </c>
      <c r="D704" s="593" t="s">
        <v>21</v>
      </c>
      <c r="E704" s="594">
        <v>39373</v>
      </c>
      <c r="F704" s="543">
        <v>43374</v>
      </c>
      <c r="G704" s="544" t="s">
        <v>2381</v>
      </c>
    </row>
    <row r="705" spans="1:7" ht="37.5" x14ac:dyDescent="0.2">
      <c r="A705" s="591" t="s">
        <v>193</v>
      </c>
      <c r="B705" s="592">
        <v>3421</v>
      </c>
      <c r="C705" s="592">
        <v>3325</v>
      </c>
      <c r="D705" s="593" t="s">
        <v>21</v>
      </c>
      <c r="E705" s="594">
        <v>39373</v>
      </c>
      <c r="F705" s="543">
        <v>43374</v>
      </c>
      <c r="G705" s="544" t="s">
        <v>2381</v>
      </c>
    </row>
    <row r="706" spans="1:7" ht="37.5" x14ac:dyDescent="0.2">
      <c r="A706" s="588" t="s">
        <v>131</v>
      </c>
      <c r="B706" s="592">
        <v>111</v>
      </c>
      <c r="C706" s="592">
        <v>108</v>
      </c>
      <c r="D706" s="593" t="s">
        <v>21</v>
      </c>
      <c r="E706" s="594">
        <v>39373</v>
      </c>
      <c r="F706" s="543">
        <v>43374</v>
      </c>
      <c r="G706" s="544" t="s">
        <v>2381</v>
      </c>
    </row>
    <row r="707" spans="1:7" ht="37.5" x14ac:dyDescent="0.2">
      <c r="A707" s="591" t="s">
        <v>194</v>
      </c>
      <c r="B707" s="592">
        <v>6760.5</v>
      </c>
      <c r="C707" s="592">
        <v>6570</v>
      </c>
      <c r="D707" s="593" t="s">
        <v>21</v>
      </c>
      <c r="E707" s="594">
        <v>39373</v>
      </c>
      <c r="F707" s="543">
        <v>43374</v>
      </c>
      <c r="G707" s="544" t="s">
        <v>2381</v>
      </c>
    </row>
    <row r="708" spans="1:7" ht="37.5" x14ac:dyDescent="0.2">
      <c r="A708" s="588" t="s">
        <v>195</v>
      </c>
      <c r="B708" s="592">
        <v>222</v>
      </c>
      <c r="C708" s="592">
        <v>216</v>
      </c>
      <c r="D708" s="593" t="s">
        <v>21</v>
      </c>
      <c r="E708" s="594">
        <v>39373</v>
      </c>
      <c r="F708" s="543">
        <v>43374</v>
      </c>
      <c r="G708" s="544" t="s">
        <v>2381</v>
      </c>
    </row>
    <row r="709" spans="1:7" ht="37.5" x14ac:dyDescent="0.2">
      <c r="A709" s="591" t="s">
        <v>196</v>
      </c>
      <c r="B709" s="592">
        <v>611</v>
      </c>
      <c r="C709" s="592">
        <v>594</v>
      </c>
      <c r="D709" s="593" t="s">
        <v>21</v>
      </c>
      <c r="E709" s="594">
        <v>39373</v>
      </c>
      <c r="F709" s="543">
        <v>43374</v>
      </c>
      <c r="G709" s="544" t="s">
        <v>2381</v>
      </c>
    </row>
    <row r="710" spans="1:7" ht="37.5" x14ac:dyDescent="0.2">
      <c r="A710" s="595" t="s">
        <v>197</v>
      </c>
      <c r="B710" s="596" t="s">
        <v>138</v>
      </c>
      <c r="C710" s="596" t="s">
        <v>138</v>
      </c>
      <c r="D710" s="597" t="s">
        <v>21</v>
      </c>
      <c r="E710" s="598">
        <v>39373</v>
      </c>
      <c r="F710" s="548">
        <v>43374</v>
      </c>
      <c r="G710" s="549" t="s">
        <v>2381</v>
      </c>
    </row>
    <row r="711" spans="1:7" x14ac:dyDescent="0.2">
      <c r="A711" s="778"/>
      <c r="B711" s="779"/>
      <c r="C711" s="779"/>
      <c r="D711" s="779"/>
      <c r="E711" s="779"/>
      <c r="F711" s="779"/>
      <c r="G711" s="780"/>
    </row>
    <row r="712" spans="1:7" x14ac:dyDescent="0.2">
      <c r="A712" s="910" t="s">
        <v>1607</v>
      </c>
      <c r="B712" s="911"/>
      <c r="C712" s="911"/>
      <c r="D712" s="911"/>
      <c r="E712" s="911"/>
      <c r="F712" s="911"/>
      <c r="G712" s="912"/>
    </row>
    <row r="713" spans="1:7" ht="37.5" x14ac:dyDescent="0.2">
      <c r="A713" s="591" t="s">
        <v>199</v>
      </c>
      <c r="B713" s="599"/>
      <c r="C713" s="599"/>
      <c r="D713" s="593" t="s">
        <v>21</v>
      </c>
      <c r="E713" s="594">
        <v>39373</v>
      </c>
      <c r="F713" s="543">
        <v>43374</v>
      </c>
      <c r="G713" s="544" t="s">
        <v>2381</v>
      </c>
    </row>
    <row r="714" spans="1:7" ht="37.5" x14ac:dyDescent="0.2">
      <c r="A714" s="588" t="s">
        <v>200</v>
      </c>
      <c r="B714" s="592">
        <v>573</v>
      </c>
      <c r="C714" s="592">
        <v>557</v>
      </c>
      <c r="D714" s="593" t="s">
        <v>21</v>
      </c>
      <c r="E714" s="594">
        <v>39373</v>
      </c>
      <c r="F714" s="543">
        <v>43374</v>
      </c>
      <c r="G714" s="544" t="s">
        <v>2381</v>
      </c>
    </row>
    <row r="715" spans="1:7" ht="37.5" x14ac:dyDescent="0.2">
      <c r="A715" s="588" t="s">
        <v>201</v>
      </c>
      <c r="B715" s="592">
        <v>1239.5</v>
      </c>
      <c r="C715" s="592">
        <v>1205</v>
      </c>
      <c r="D715" s="593" t="s">
        <v>21</v>
      </c>
      <c r="E715" s="594">
        <v>39373</v>
      </c>
      <c r="F715" s="543">
        <v>43374</v>
      </c>
      <c r="G715" s="544" t="s">
        <v>2381</v>
      </c>
    </row>
    <row r="716" spans="1:7" ht="37.5" x14ac:dyDescent="0.2">
      <c r="A716" s="588" t="s">
        <v>202</v>
      </c>
      <c r="B716" s="592">
        <v>444.5</v>
      </c>
      <c r="C716" s="592">
        <v>432</v>
      </c>
      <c r="D716" s="593" t="s">
        <v>21</v>
      </c>
      <c r="E716" s="594">
        <v>39373</v>
      </c>
      <c r="F716" s="543">
        <v>43374</v>
      </c>
      <c r="G716" s="544" t="s">
        <v>2381</v>
      </c>
    </row>
    <row r="717" spans="1:7" ht="37.5" x14ac:dyDescent="0.2">
      <c r="A717" s="591" t="s">
        <v>203</v>
      </c>
      <c r="B717" s="599"/>
      <c r="C717" s="599"/>
      <c r="D717" s="593" t="s">
        <v>21</v>
      </c>
      <c r="E717" s="594">
        <v>39373</v>
      </c>
      <c r="F717" s="543">
        <v>43374</v>
      </c>
      <c r="G717" s="544" t="s">
        <v>2381</v>
      </c>
    </row>
    <row r="718" spans="1:7" ht="37.5" x14ac:dyDescent="0.2">
      <c r="A718" s="588" t="s">
        <v>204</v>
      </c>
      <c r="B718" s="592">
        <v>460.5</v>
      </c>
      <c r="C718" s="592">
        <v>448</v>
      </c>
      <c r="D718" s="593" t="s">
        <v>21</v>
      </c>
      <c r="E718" s="594">
        <v>39373</v>
      </c>
      <c r="F718" s="543">
        <v>43374</v>
      </c>
      <c r="G718" s="544" t="s">
        <v>2381</v>
      </c>
    </row>
    <row r="719" spans="1:7" ht="37.5" x14ac:dyDescent="0.2">
      <c r="A719" s="588" t="s">
        <v>205</v>
      </c>
      <c r="B719" s="592">
        <v>1128.5</v>
      </c>
      <c r="C719" s="592">
        <v>1097</v>
      </c>
      <c r="D719" s="593" t="s">
        <v>21</v>
      </c>
      <c r="E719" s="594">
        <v>39373</v>
      </c>
      <c r="F719" s="543">
        <v>43374</v>
      </c>
      <c r="G719" s="544" t="s">
        <v>2381</v>
      </c>
    </row>
    <row r="720" spans="1:7" ht="37.5" x14ac:dyDescent="0.2">
      <c r="A720" s="588" t="s">
        <v>206</v>
      </c>
      <c r="B720" s="592">
        <v>55.5</v>
      </c>
      <c r="C720" s="592">
        <v>54</v>
      </c>
      <c r="D720" s="593" t="s">
        <v>21</v>
      </c>
      <c r="E720" s="594">
        <v>39373</v>
      </c>
      <c r="F720" s="543">
        <v>43374</v>
      </c>
      <c r="G720" s="544" t="s">
        <v>2381</v>
      </c>
    </row>
    <row r="721" spans="1:7" ht="37.5" x14ac:dyDescent="0.2">
      <c r="A721" s="591" t="s">
        <v>207</v>
      </c>
      <c r="B721" s="599"/>
      <c r="C721" s="599"/>
      <c r="D721" s="593" t="s">
        <v>21</v>
      </c>
      <c r="E721" s="594">
        <v>39373</v>
      </c>
      <c r="F721" s="543">
        <v>43374</v>
      </c>
      <c r="G721" s="544" t="s">
        <v>2381</v>
      </c>
    </row>
    <row r="722" spans="1:7" ht="37.5" x14ac:dyDescent="0.2">
      <c r="A722" s="588" t="s">
        <v>208</v>
      </c>
      <c r="B722" s="592">
        <v>316.5</v>
      </c>
      <c r="C722" s="592">
        <v>308</v>
      </c>
      <c r="D722" s="593" t="s">
        <v>21</v>
      </c>
      <c r="E722" s="594">
        <v>39373</v>
      </c>
      <c r="F722" s="543">
        <v>43374</v>
      </c>
      <c r="G722" s="544" t="s">
        <v>2381</v>
      </c>
    </row>
    <row r="723" spans="1:7" ht="37.5" x14ac:dyDescent="0.2">
      <c r="A723" s="588" t="s">
        <v>209</v>
      </c>
      <c r="B723" s="592">
        <v>539</v>
      </c>
      <c r="C723" s="592">
        <v>524</v>
      </c>
      <c r="D723" s="593" t="s">
        <v>21</v>
      </c>
      <c r="E723" s="594">
        <v>39373</v>
      </c>
      <c r="F723" s="543">
        <v>43374</v>
      </c>
      <c r="G723" s="544" t="s">
        <v>2381</v>
      </c>
    </row>
    <row r="724" spans="1:7" ht="37.5" x14ac:dyDescent="0.2">
      <c r="A724" s="591" t="s">
        <v>210</v>
      </c>
      <c r="B724" s="599"/>
      <c r="C724" s="599"/>
      <c r="D724" s="593" t="s">
        <v>21</v>
      </c>
      <c r="E724" s="594">
        <v>39373</v>
      </c>
      <c r="F724" s="543">
        <v>43374</v>
      </c>
      <c r="G724" s="544" t="s">
        <v>2381</v>
      </c>
    </row>
    <row r="725" spans="1:7" ht="37.5" x14ac:dyDescent="0.2">
      <c r="A725" s="591" t="s">
        <v>211</v>
      </c>
      <c r="B725" s="592">
        <v>55.5</v>
      </c>
      <c r="C725" s="592">
        <v>54</v>
      </c>
      <c r="D725" s="593" t="s">
        <v>21</v>
      </c>
      <c r="E725" s="594">
        <v>39373</v>
      </c>
      <c r="F725" s="543">
        <v>43374</v>
      </c>
      <c r="G725" s="544" t="s">
        <v>2381</v>
      </c>
    </row>
    <row r="726" spans="1:7" ht="37.5" x14ac:dyDescent="0.2">
      <c r="A726" s="591" t="s">
        <v>212</v>
      </c>
      <c r="B726" s="592">
        <v>27.5</v>
      </c>
      <c r="C726" s="592">
        <v>27</v>
      </c>
      <c r="D726" s="593" t="s">
        <v>21</v>
      </c>
      <c r="E726" s="594">
        <v>39373</v>
      </c>
      <c r="F726" s="543">
        <v>43374</v>
      </c>
      <c r="G726" s="544" t="s">
        <v>2381</v>
      </c>
    </row>
    <row r="727" spans="1:7" ht="37.5" x14ac:dyDescent="0.2">
      <c r="A727" s="595" t="s">
        <v>213</v>
      </c>
      <c r="B727" s="737">
        <v>16</v>
      </c>
      <c r="C727" s="737">
        <v>15.54</v>
      </c>
      <c r="D727" s="597" t="s">
        <v>21</v>
      </c>
      <c r="E727" s="598">
        <v>39373</v>
      </c>
      <c r="F727" s="598">
        <v>40835</v>
      </c>
      <c r="G727" s="549" t="s">
        <v>2381</v>
      </c>
    </row>
    <row r="728" spans="1:7" x14ac:dyDescent="0.2">
      <c r="A728" s="778"/>
      <c r="B728" s="779"/>
      <c r="C728" s="779"/>
      <c r="D728" s="779"/>
      <c r="E728" s="779"/>
      <c r="F728" s="779"/>
      <c r="G728" s="780"/>
    </row>
    <row r="729" spans="1:7" ht="18.75" customHeight="1" x14ac:dyDescent="0.2">
      <c r="A729" s="918" t="s">
        <v>1608</v>
      </c>
      <c r="B729" s="919"/>
      <c r="C729" s="919"/>
      <c r="D729" s="919"/>
      <c r="E729" s="919"/>
      <c r="F729" s="919"/>
      <c r="G729" s="920"/>
    </row>
    <row r="730" spans="1:7" ht="37.5" x14ac:dyDescent="0.2">
      <c r="A730" s="591" t="s">
        <v>215</v>
      </c>
      <c r="B730" s="592">
        <v>16916.5</v>
      </c>
      <c r="C730" s="592">
        <v>16440</v>
      </c>
      <c r="D730" s="593" t="s">
        <v>21</v>
      </c>
      <c r="E730" s="594">
        <v>39373</v>
      </c>
      <c r="F730" s="543">
        <v>43374</v>
      </c>
      <c r="G730" s="544" t="s">
        <v>2381</v>
      </c>
    </row>
    <row r="731" spans="1:7" ht="37.5" x14ac:dyDescent="0.2">
      <c r="A731" s="588" t="s">
        <v>136</v>
      </c>
      <c r="B731" s="592">
        <v>111</v>
      </c>
      <c r="C731" s="592">
        <v>108</v>
      </c>
      <c r="D731" s="593" t="s">
        <v>21</v>
      </c>
      <c r="E731" s="594">
        <v>39373</v>
      </c>
      <c r="F731" s="543">
        <v>43374</v>
      </c>
      <c r="G731" s="544" t="s">
        <v>2381</v>
      </c>
    </row>
    <row r="732" spans="1:7" ht="37.5" x14ac:dyDescent="0.2">
      <c r="A732" s="588" t="s">
        <v>216</v>
      </c>
      <c r="B732" s="592">
        <v>54079</v>
      </c>
      <c r="C732" s="592">
        <v>51800</v>
      </c>
      <c r="D732" s="593" t="s">
        <v>21</v>
      </c>
      <c r="E732" s="594">
        <v>39373</v>
      </c>
      <c r="F732" s="543">
        <v>43374</v>
      </c>
      <c r="G732" s="544" t="s">
        <v>2381</v>
      </c>
    </row>
    <row r="733" spans="1:7" ht="37.5" x14ac:dyDescent="0.2">
      <c r="A733" s="591" t="s">
        <v>217</v>
      </c>
      <c r="B733" s="592">
        <v>8652.5</v>
      </c>
      <c r="C733" s="592">
        <v>8409</v>
      </c>
      <c r="D733" s="593" t="s">
        <v>21</v>
      </c>
      <c r="E733" s="594">
        <v>39373</v>
      </c>
      <c r="F733" s="543">
        <v>43374</v>
      </c>
      <c r="G733" s="544" t="s">
        <v>2381</v>
      </c>
    </row>
    <row r="734" spans="1:7" ht="37.5" x14ac:dyDescent="0.2">
      <c r="A734" s="588" t="s">
        <v>131</v>
      </c>
      <c r="B734" s="592">
        <v>111</v>
      </c>
      <c r="C734" s="592">
        <v>108</v>
      </c>
      <c r="D734" s="593" t="s">
        <v>21</v>
      </c>
      <c r="E734" s="594">
        <v>39373</v>
      </c>
      <c r="F734" s="543">
        <v>43374</v>
      </c>
      <c r="G734" s="544" t="s">
        <v>2381</v>
      </c>
    </row>
    <row r="735" spans="1:7" ht="37.5" x14ac:dyDescent="0.2">
      <c r="A735" s="588" t="s">
        <v>132</v>
      </c>
      <c r="B735" s="592">
        <v>27039</v>
      </c>
      <c r="C735" s="592">
        <v>25900</v>
      </c>
      <c r="D735" s="593" t="s">
        <v>21</v>
      </c>
      <c r="E735" s="594">
        <v>39373</v>
      </c>
      <c r="F735" s="543">
        <v>43374</v>
      </c>
      <c r="G735" s="544" t="s">
        <v>2381</v>
      </c>
    </row>
    <row r="736" spans="1:7" ht="37.5" x14ac:dyDescent="0.2">
      <c r="A736" s="591" t="s">
        <v>218</v>
      </c>
      <c r="B736" s="592">
        <v>8652.5</v>
      </c>
      <c r="C736" s="592">
        <v>8409</v>
      </c>
      <c r="D736" s="593" t="s">
        <v>21</v>
      </c>
      <c r="E736" s="594">
        <v>39373</v>
      </c>
      <c r="F736" s="543">
        <v>43374</v>
      </c>
      <c r="G736" s="544" t="s">
        <v>2381</v>
      </c>
    </row>
    <row r="737" spans="1:7" ht="37.5" x14ac:dyDescent="0.2">
      <c r="A737" s="591" t="s">
        <v>131</v>
      </c>
      <c r="B737" s="592">
        <v>111</v>
      </c>
      <c r="C737" s="592">
        <v>108</v>
      </c>
      <c r="D737" s="593" t="s">
        <v>21</v>
      </c>
      <c r="E737" s="594">
        <v>39373</v>
      </c>
      <c r="F737" s="543">
        <v>43374</v>
      </c>
      <c r="G737" s="544" t="s">
        <v>2381</v>
      </c>
    </row>
    <row r="738" spans="1:7" ht="37.5" x14ac:dyDescent="0.2">
      <c r="A738" s="591" t="s">
        <v>132</v>
      </c>
      <c r="B738" s="592">
        <v>27039</v>
      </c>
      <c r="C738" s="592">
        <v>25900</v>
      </c>
      <c r="D738" s="593" t="s">
        <v>21</v>
      </c>
      <c r="E738" s="594">
        <v>39373</v>
      </c>
      <c r="F738" s="543">
        <v>43374</v>
      </c>
      <c r="G738" s="544" t="s">
        <v>2381</v>
      </c>
    </row>
    <row r="739" spans="1:7" ht="37.5" x14ac:dyDescent="0.2">
      <c r="A739" s="591" t="s">
        <v>219</v>
      </c>
      <c r="B739" s="592">
        <v>361</v>
      </c>
      <c r="C739" s="592">
        <v>351</v>
      </c>
      <c r="D739" s="593" t="s">
        <v>21</v>
      </c>
      <c r="E739" s="594">
        <v>39373</v>
      </c>
      <c r="F739" s="543">
        <v>43374</v>
      </c>
      <c r="G739" s="544" t="s">
        <v>2381</v>
      </c>
    </row>
    <row r="740" spans="1:7" ht="37.5" x14ac:dyDescent="0.2">
      <c r="A740" s="591" t="s">
        <v>220</v>
      </c>
      <c r="B740" s="592">
        <v>361</v>
      </c>
      <c r="C740" s="592">
        <v>351</v>
      </c>
      <c r="D740" s="593" t="s">
        <v>21</v>
      </c>
      <c r="E740" s="594">
        <v>39373</v>
      </c>
      <c r="F740" s="543">
        <v>43374</v>
      </c>
      <c r="G740" s="544" t="s">
        <v>2381</v>
      </c>
    </row>
    <row r="741" spans="1:7" ht="37.5" x14ac:dyDescent="0.2">
      <c r="A741" s="591" t="s">
        <v>221</v>
      </c>
      <c r="B741" s="592">
        <v>277.5</v>
      </c>
      <c r="C741" s="592">
        <v>270</v>
      </c>
      <c r="D741" s="593" t="s">
        <v>21</v>
      </c>
      <c r="E741" s="594">
        <v>39373</v>
      </c>
      <c r="F741" s="543">
        <v>43374</v>
      </c>
      <c r="G741" s="544" t="s">
        <v>2381</v>
      </c>
    </row>
    <row r="742" spans="1:7" ht="37.5" x14ac:dyDescent="0.2">
      <c r="A742" s="595" t="s">
        <v>222</v>
      </c>
      <c r="B742" s="737">
        <v>555.5</v>
      </c>
      <c r="C742" s="737">
        <v>540</v>
      </c>
      <c r="D742" s="597" t="s">
        <v>21</v>
      </c>
      <c r="E742" s="598">
        <v>39373</v>
      </c>
      <c r="F742" s="548">
        <v>43374</v>
      </c>
      <c r="G742" s="549" t="s">
        <v>2381</v>
      </c>
    </row>
    <row r="743" spans="1:7" x14ac:dyDescent="0.2">
      <c r="A743" s="800"/>
      <c r="B743" s="801"/>
      <c r="C743" s="801"/>
      <c r="D743" s="801"/>
      <c r="E743" s="801"/>
      <c r="F743" s="801"/>
      <c r="G743" s="802"/>
    </row>
    <row r="744" spans="1:7" x14ac:dyDescent="0.2">
      <c r="A744" s="918" t="s">
        <v>1609</v>
      </c>
      <c r="B744" s="919"/>
      <c r="C744" s="919"/>
      <c r="D744" s="919"/>
      <c r="E744" s="919"/>
      <c r="F744" s="919"/>
      <c r="G744" s="920"/>
    </row>
    <row r="745" spans="1:7" ht="37.5" x14ac:dyDescent="0.2">
      <c r="A745" s="595" t="s">
        <v>224</v>
      </c>
      <c r="B745" s="737">
        <v>16693</v>
      </c>
      <c r="C745" s="737">
        <v>16223</v>
      </c>
      <c r="D745" s="597" t="s">
        <v>21</v>
      </c>
      <c r="E745" s="598">
        <v>39373</v>
      </c>
      <c r="F745" s="548">
        <v>43374</v>
      </c>
      <c r="G745" s="549" t="s">
        <v>2381</v>
      </c>
    </row>
    <row r="746" spans="1:7" x14ac:dyDescent="0.2">
      <c r="A746" s="778"/>
      <c r="B746" s="779"/>
      <c r="C746" s="779"/>
      <c r="D746" s="779"/>
      <c r="E746" s="779"/>
      <c r="F746" s="779"/>
      <c r="G746" s="780"/>
    </row>
    <row r="747" spans="1:7" ht="18.75" customHeight="1" x14ac:dyDescent="0.2">
      <c r="A747" s="918" t="s">
        <v>1610</v>
      </c>
      <c r="B747" s="919"/>
      <c r="C747" s="919"/>
      <c r="D747" s="919"/>
      <c r="E747" s="919"/>
      <c r="F747" s="919"/>
      <c r="G747" s="920"/>
    </row>
    <row r="748" spans="1:7" ht="18.75" customHeight="1" x14ac:dyDescent="0.2">
      <c r="A748" s="591" t="s">
        <v>1611</v>
      </c>
      <c r="B748" s="592"/>
      <c r="C748" s="592">
        <v>100</v>
      </c>
      <c r="D748" s="593" t="s">
        <v>1622</v>
      </c>
      <c r="E748" s="594">
        <v>36601</v>
      </c>
      <c r="F748" s="594">
        <v>36601</v>
      </c>
      <c r="G748" s="544" t="s">
        <v>1568</v>
      </c>
    </row>
    <row r="749" spans="1:7" ht="39.75" customHeight="1" x14ac:dyDescent="0.2">
      <c r="A749" s="591" t="s">
        <v>1618</v>
      </c>
      <c r="B749" s="592"/>
      <c r="C749" s="592" t="s">
        <v>1619</v>
      </c>
      <c r="D749" s="593" t="s">
        <v>1622</v>
      </c>
      <c r="E749" s="594">
        <v>36601</v>
      </c>
      <c r="F749" s="594">
        <v>36601</v>
      </c>
      <c r="G749" s="544" t="s">
        <v>1568</v>
      </c>
    </row>
    <row r="750" spans="1:7" ht="37.5" x14ac:dyDescent="0.2">
      <c r="A750" s="591" t="s">
        <v>1621</v>
      </c>
      <c r="B750" s="592"/>
      <c r="C750" s="592" t="s">
        <v>1620</v>
      </c>
      <c r="D750" s="593" t="s">
        <v>1622</v>
      </c>
      <c r="E750" s="594">
        <v>36601</v>
      </c>
      <c r="F750" s="594">
        <v>36601</v>
      </c>
      <c r="G750" s="544" t="s">
        <v>1568</v>
      </c>
    </row>
    <row r="751" spans="1:7" ht="37.5" x14ac:dyDescent="0.2">
      <c r="A751" s="591" t="s">
        <v>1624</v>
      </c>
      <c r="B751" s="592"/>
      <c r="C751" s="592" t="s">
        <v>1619</v>
      </c>
      <c r="D751" s="593" t="s">
        <v>1622</v>
      </c>
      <c r="E751" s="594">
        <v>36601</v>
      </c>
      <c r="F751" s="594">
        <v>36601</v>
      </c>
      <c r="G751" s="544" t="s">
        <v>1568</v>
      </c>
    </row>
    <row r="752" spans="1:7" ht="37.5" x14ac:dyDescent="0.2">
      <c r="A752" s="591" t="s">
        <v>1625</v>
      </c>
      <c r="B752" s="592"/>
      <c r="C752" s="592" t="s">
        <v>1626</v>
      </c>
      <c r="D752" s="593" t="s">
        <v>1623</v>
      </c>
      <c r="E752" s="594">
        <v>36601</v>
      </c>
      <c r="F752" s="594">
        <v>36601</v>
      </c>
      <c r="G752" s="544" t="s">
        <v>1568</v>
      </c>
    </row>
    <row r="753" spans="1:7" ht="18.75" customHeight="1" x14ac:dyDescent="0.2">
      <c r="A753" s="591" t="s">
        <v>1612</v>
      </c>
      <c r="B753" s="592"/>
      <c r="C753" s="592">
        <v>200</v>
      </c>
      <c r="D753" s="593" t="s">
        <v>1622</v>
      </c>
      <c r="E753" s="594">
        <v>36601</v>
      </c>
      <c r="F753" s="594">
        <v>36601</v>
      </c>
      <c r="G753" s="544" t="s">
        <v>1568</v>
      </c>
    </row>
    <row r="754" spans="1:7" ht="18.75" customHeight="1" x14ac:dyDescent="0.2">
      <c r="A754" s="591" t="s">
        <v>1613</v>
      </c>
      <c r="B754" s="592"/>
      <c r="C754" s="592">
        <v>250</v>
      </c>
      <c r="D754" s="593" t="s">
        <v>1622</v>
      </c>
      <c r="E754" s="594">
        <v>36601</v>
      </c>
      <c r="F754" s="594">
        <v>36601</v>
      </c>
      <c r="G754" s="544" t="s">
        <v>1568</v>
      </c>
    </row>
    <row r="755" spans="1:7" ht="18.75" customHeight="1" x14ac:dyDescent="0.2">
      <c r="A755" s="591" t="s">
        <v>1614</v>
      </c>
      <c r="B755" s="592"/>
      <c r="C755" s="592">
        <v>250</v>
      </c>
      <c r="D755" s="593" t="s">
        <v>1622</v>
      </c>
      <c r="E755" s="594">
        <v>36601</v>
      </c>
      <c r="F755" s="594">
        <v>36601</v>
      </c>
      <c r="G755" s="544" t="s">
        <v>1568</v>
      </c>
    </row>
    <row r="756" spans="1:7" ht="18.75" customHeight="1" x14ac:dyDescent="0.2">
      <c r="A756" s="591" t="s">
        <v>1615</v>
      </c>
      <c r="B756" s="592"/>
      <c r="C756" s="592">
        <v>500</v>
      </c>
      <c r="D756" s="593" t="s">
        <v>1622</v>
      </c>
      <c r="E756" s="594">
        <v>36601</v>
      </c>
      <c r="F756" s="594">
        <v>36601</v>
      </c>
      <c r="G756" s="544" t="s">
        <v>1568</v>
      </c>
    </row>
    <row r="757" spans="1:7" ht="18.75" customHeight="1" x14ac:dyDescent="0.2">
      <c r="A757" s="591" t="s">
        <v>1616</v>
      </c>
      <c r="B757" s="592"/>
      <c r="C757" s="592">
        <v>100</v>
      </c>
      <c r="D757" s="593" t="s">
        <v>1622</v>
      </c>
      <c r="E757" s="594">
        <v>36601</v>
      </c>
      <c r="F757" s="594">
        <v>36601</v>
      </c>
      <c r="G757" s="544" t="s">
        <v>1568</v>
      </c>
    </row>
    <row r="758" spans="1:7" ht="18.75" customHeight="1" x14ac:dyDescent="0.2">
      <c r="A758" s="595" t="s">
        <v>1617</v>
      </c>
      <c r="B758" s="737"/>
      <c r="C758" s="737">
        <v>50</v>
      </c>
      <c r="D758" s="597" t="s">
        <v>1622</v>
      </c>
      <c r="E758" s="598">
        <v>36601</v>
      </c>
      <c r="F758" s="598">
        <v>36601</v>
      </c>
      <c r="G758" s="549" t="s">
        <v>1568</v>
      </c>
    </row>
    <row r="759" spans="1:7" ht="18.75" customHeight="1" x14ac:dyDescent="0.2">
      <c r="A759" s="778"/>
      <c r="B759" s="779"/>
      <c r="C759" s="779"/>
      <c r="D759" s="779"/>
      <c r="E759" s="779"/>
      <c r="F759" s="779"/>
      <c r="G759" s="780"/>
    </row>
    <row r="760" spans="1:7" ht="18.75" customHeight="1" x14ac:dyDescent="0.2">
      <c r="A760" s="918" t="s">
        <v>1627</v>
      </c>
      <c r="B760" s="919"/>
      <c r="C760" s="919"/>
      <c r="D760" s="919"/>
      <c r="E760" s="919"/>
      <c r="F760" s="919"/>
      <c r="G760" s="920"/>
    </row>
    <row r="761" spans="1:7" ht="37.5" x14ac:dyDescent="0.2">
      <c r="A761" s="591" t="s">
        <v>1628</v>
      </c>
      <c r="B761" s="592"/>
      <c r="C761" s="592" t="s">
        <v>1619</v>
      </c>
      <c r="D761" s="593" t="s">
        <v>1622</v>
      </c>
      <c r="E761" s="594">
        <v>36601</v>
      </c>
      <c r="F761" s="594">
        <v>36601</v>
      </c>
      <c r="G761" s="544" t="s">
        <v>1568</v>
      </c>
    </row>
    <row r="762" spans="1:7" ht="37.5" x14ac:dyDescent="0.2">
      <c r="A762" s="591" t="s">
        <v>1629</v>
      </c>
      <c r="B762" s="592"/>
      <c r="C762" s="592" t="s">
        <v>1626</v>
      </c>
      <c r="D762" s="593" t="s">
        <v>1622</v>
      </c>
      <c r="E762" s="594">
        <v>36601</v>
      </c>
      <c r="F762" s="594">
        <v>36601</v>
      </c>
      <c r="G762" s="544" t="s">
        <v>1568</v>
      </c>
    </row>
    <row r="763" spans="1:7" ht="18.75" customHeight="1" x14ac:dyDescent="0.2">
      <c r="A763" s="595" t="s">
        <v>1630</v>
      </c>
      <c r="B763" s="737"/>
      <c r="C763" s="737">
        <v>0</v>
      </c>
      <c r="D763" s="597" t="s">
        <v>1622</v>
      </c>
      <c r="E763" s="598">
        <v>36601</v>
      </c>
      <c r="F763" s="598">
        <v>36601</v>
      </c>
      <c r="G763" s="549" t="s">
        <v>1568</v>
      </c>
    </row>
    <row r="764" spans="1:7" ht="18.75" customHeight="1" x14ac:dyDescent="0.2">
      <c r="A764" s="778"/>
      <c r="B764" s="779"/>
      <c r="C764" s="779"/>
      <c r="D764" s="779"/>
      <c r="E764" s="779"/>
      <c r="F764" s="779"/>
      <c r="G764" s="780"/>
    </row>
    <row r="765" spans="1:7" ht="18.75" customHeight="1" x14ac:dyDescent="0.2">
      <c r="A765" s="918" t="s">
        <v>1631</v>
      </c>
      <c r="B765" s="919"/>
      <c r="C765" s="919"/>
      <c r="D765" s="919"/>
      <c r="E765" s="919"/>
      <c r="F765" s="919"/>
      <c r="G765" s="920"/>
    </row>
    <row r="766" spans="1:7" ht="18.75" customHeight="1" x14ac:dyDescent="0.2">
      <c r="A766" s="591" t="s">
        <v>1632</v>
      </c>
      <c r="B766" s="592"/>
      <c r="C766" s="592">
        <v>25</v>
      </c>
      <c r="D766" s="593" t="s">
        <v>1623</v>
      </c>
      <c r="E766" s="594">
        <v>36601</v>
      </c>
      <c r="F766" s="594">
        <v>36601</v>
      </c>
      <c r="G766" s="544" t="s">
        <v>1568</v>
      </c>
    </row>
    <row r="767" spans="1:7" ht="18.75" customHeight="1" x14ac:dyDescent="0.2">
      <c r="A767" s="591" t="s">
        <v>1633</v>
      </c>
      <c r="B767" s="592"/>
      <c r="C767" s="592">
        <v>50</v>
      </c>
      <c r="D767" s="593" t="s">
        <v>1622</v>
      </c>
      <c r="E767" s="594">
        <v>36601</v>
      </c>
      <c r="F767" s="594">
        <v>36601</v>
      </c>
      <c r="G767" s="544" t="s">
        <v>1568</v>
      </c>
    </row>
    <row r="768" spans="1:7" x14ac:dyDescent="0.2">
      <c r="A768" s="591" t="s">
        <v>1634</v>
      </c>
      <c r="B768" s="592"/>
      <c r="C768" s="592">
        <v>25</v>
      </c>
      <c r="D768" s="593" t="s">
        <v>1622</v>
      </c>
      <c r="E768" s="594">
        <v>36601</v>
      </c>
      <c r="F768" s="594">
        <v>36601</v>
      </c>
      <c r="G768" s="544" t="s">
        <v>1568</v>
      </c>
    </row>
    <row r="769" spans="1:7" x14ac:dyDescent="0.2">
      <c r="A769" s="591" t="s">
        <v>1635</v>
      </c>
      <c r="B769" s="592"/>
      <c r="C769" s="592">
        <v>20</v>
      </c>
      <c r="D769" s="593" t="s">
        <v>1622</v>
      </c>
      <c r="E769" s="594">
        <v>36601</v>
      </c>
      <c r="F769" s="594">
        <v>36601</v>
      </c>
      <c r="G769" s="544" t="s">
        <v>1568</v>
      </c>
    </row>
    <row r="770" spans="1:7" x14ac:dyDescent="0.2">
      <c r="A770" s="591" t="s">
        <v>1636</v>
      </c>
      <c r="B770" s="592"/>
      <c r="C770" s="592">
        <v>30</v>
      </c>
      <c r="D770" s="593" t="s">
        <v>1622</v>
      </c>
      <c r="E770" s="594">
        <v>36601</v>
      </c>
      <c r="F770" s="594">
        <v>36601</v>
      </c>
      <c r="G770" s="544" t="s">
        <v>1568</v>
      </c>
    </row>
    <row r="771" spans="1:7" x14ac:dyDescent="0.2">
      <c r="A771" s="738" t="s">
        <v>1637</v>
      </c>
      <c r="B771" s="739"/>
      <c r="C771" s="739">
        <v>75</v>
      </c>
      <c r="D771" s="740" t="s">
        <v>1622</v>
      </c>
      <c r="E771" s="741">
        <v>36601</v>
      </c>
      <c r="F771" s="741">
        <v>36601</v>
      </c>
      <c r="G771" s="561" t="s">
        <v>1568</v>
      </c>
    </row>
    <row r="772" spans="1:7" ht="21" x14ac:dyDescent="0.2">
      <c r="A772" s="797" t="s">
        <v>1500</v>
      </c>
      <c r="B772" s="798"/>
      <c r="C772" s="798"/>
      <c r="D772" s="798"/>
      <c r="E772" s="798"/>
      <c r="F772" s="798"/>
      <c r="G772" s="799"/>
    </row>
    <row r="773" spans="1:7" ht="37.5" x14ac:dyDescent="0.2">
      <c r="A773" s="550" t="s">
        <v>42</v>
      </c>
      <c r="B773" s="604" t="s">
        <v>43</v>
      </c>
      <c r="C773" s="539"/>
      <c r="D773" s="605" t="s">
        <v>1998</v>
      </c>
      <c r="E773" s="568"/>
      <c r="F773" s="606"/>
      <c r="G773" s="607"/>
    </row>
    <row r="774" spans="1:7" ht="37.5" x14ac:dyDescent="0.2">
      <c r="A774" s="553" t="s">
        <v>44</v>
      </c>
      <c r="B774" s="608" t="s">
        <v>2374</v>
      </c>
      <c r="C774" s="608" t="s">
        <v>45</v>
      </c>
      <c r="D774" s="605" t="s">
        <v>1998</v>
      </c>
      <c r="E774" s="609"/>
      <c r="F774" s="610"/>
      <c r="G774" s="611"/>
    </row>
    <row r="775" spans="1:7" ht="37.5" x14ac:dyDescent="0.2">
      <c r="A775" s="550" t="s">
        <v>49</v>
      </c>
      <c r="B775" s="590">
        <v>4</v>
      </c>
      <c r="C775" s="539"/>
      <c r="D775" s="612" t="s">
        <v>934</v>
      </c>
      <c r="E775" s="540"/>
      <c r="F775" s="540"/>
      <c r="G775" s="541"/>
    </row>
    <row r="776" spans="1:7" ht="37.5" x14ac:dyDescent="0.2">
      <c r="A776" s="553" t="s">
        <v>50</v>
      </c>
      <c r="B776" s="585">
        <v>3</v>
      </c>
      <c r="C776" s="512"/>
      <c r="D776" s="613" t="s">
        <v>934</v>
      </c>
      <c r="E776" s="543"/>
      <c r="F776" s="543"/>
      <c r="G776" s="544"/>
    </row>
    <row r="777" spans="1:7" ht="37.5" x14ac:dyDescent="0.2">
      <c r="A777" s="553" t="s">
        <v>1316</v>
      </c>
      <c r="B777" s="585">
        <v>5</v>
      </c>
      <c r="C777" s="512"/>
      <c r="D777" s="613" t="s">
        <v>934</v>
      </c>
      <c r="E777" s="543"/>
      <c r="F777" s="543"/>
      <c r="G777" s="544"/>
    </row>
    <row r="778" spans="1:7" ht="37.5" x14ac:dyDescent="0.2">
      <c r="A778" s="553" t="s">
        <v>51</v>
      </c>
      <c r="B778" s="585">
        <v>5</v>
      </c>
      <c r="C778" s="512"/>
      <c r="D778" s="613" t="s">
        <v>934</v>
      </c>
      <c r="E778" s="543"/>
      <c r="F778" s="543"/>
      <c r="G778" s="544"/>
    </row>
    <row r="779" spans="1:7" ht="37.5" x14ac:dyDescent="0.2">
      <c r="A779" s="553" t="s">
        <v>52</v>
      </c>
      <c r="B779" s="608" t="s">
        <v>53</v>
      </c>
      <c r="C779" s="512"/>
      <c r="D779" s="613" t="s">
        <v>934</v>
      </c>
      <c r="E779" s="543"/>
      <c r="F779" s="543"/>
      <c r="G779" s="544"/>
    </row>
    <row r="780" spans="1:7" ht="37.5" x14ac:dyDescent="0.2">
      <c r="A780" s="553" t="s">
        <v>54</v>
      </c>
      <c r="B780" s="585">
        <v>2</v>
      </c>
      <c r="C780" s="512"/>
      <c r="D780" s="613" t="s">
        <v>934</v>
      </c>
      <c r="E780" s="543"/>
      <c r="F780" s="543"/>
      <c r="G780" s="544"/>
    </row>
    <row r="781" spans="1:7" ht="37.5" x14ac:dyDescent="0.2">
      <c r="A781" s="553" t="s">
        <v>2375</v>
      </c>
      <c r="B781" s="585">
        <v>0</v>
      </c>
      <c r="C781" s="512"/>
      <c r="D781" s="613" t="s">
        <v>934</v>
      </c>
      <c r="E781" s="543"/>
      <c r="F781" s="543"/>
      <c r="G781" s="544"/>
    </row>
    <row r="782" spans="1:7" ht="37.5" x14ac:dyDescent="0.2">
      <c r="A782" s="553" t="s">
        <v>1318</v>
      </c>
      <c r="B782" s="608" t="s">
        <v>55</v>
      </c>
      <c r="C782" s="512" t="s">
        <v>56</v>
      </c>
      <c r="D782" s="613" t="s">
        <v>934</v>
      </c>
      <c r="E782" s="543"/>
      <c r="F782" s="543">
        <v>41401</v>
      </c>
      <c r="G782" s="544"/>
    </row>
    <row r="783" spans="1:7" ht="37.5" x14ac:dyDescent="0.2">
      <c r="A783" s="553" t="s">
        <v>57</v>
      </c>
      <c r="B783" s="614" t="s">
        <v>58</v>
      </c>
      <c r="C783" s="512"/>
      <c r="D783" s="613" t="s">
        <v>934</v>
      </c>
      <c r="E783" s="543"/>
      <c r="F783" s="543"/>
      <c r="G783" s="544"/>
    </row>
    <row r="784" spans="1:7" ht="37.5" x14ac:dyDescent="0.2">
      <c r="A784" s="550" t="s">
        <v>59</v>
      </c>
      <c r="B784" s="590">
        <v>3</v>
      </c>
      <c r="C784" s="539"/>
      <c r="D784" s="612" t="s">
        <v>934</v>
      </c>
      <c r="E784" s="540"/>
      <c r="F784" s="540"/>
      <c r="G784" s="541"/>
    </row>
    <row r="785" spans="1:7" ht="37.5" x14ac:dyDescent="0.2">
      <c r="A785" s="553" t="s">
        <v>2002</v>
      </c>
      <c r="B785" s="585" t="s">
        <v>1352</v>
      </c>
      <c r="C785" s="512"/>
      <c r="D785" s="613" t="s">
        <v>934</v>
      </c>
      <c r="E785" s="543"/>
      <c r="F785" s="543"/>
      <c r="G785" s="544"/>
    </row>
    <row r="786" spans="1:7" ht="56.25" x14ac:dyDescent="0.2">
      <c r="A786" s="553" t="s">
        <v>62</v>
      </c>
      <c r="B786" s="608" t="s">
        <v>63</v>
      </c>
      <c r="C786" s="512"/>
      <c r="D786" s="613" t="s">
        <v>935</v>
      </c>
      <c r="E786" s="543"/>
      <c r="F786" s="543"/>
      <c r="G786" s="544"/>
    </row>
    <row r="787" spans="1:7" ht="37.5" x14ac:dyDescent="0.2">
      <c r="A787" s="553" t="s">
        <v>64</v>
      </c>
      <c r="B787" s="585">
        <v>2</v>
      </c>
      <c r="C787" s="512"/>
      <c r="D787" s="613" t="s">
        <v>934</v>
      </c>
      <c r="E787" s="543"/>
      <c r="F787" s="543"/>
      <c r="G787" s="544"/>
    </row>
    <row r="788" spans="1:7" ht="37.5" x14ac:dyDescent="0.2">
      <c r="A788" s="553" t="s">
        <v>65</v>
      </c>
      <c r="B788" s="608" t="s">
        <v>66</v>
      </c>
      <c r="C788" s="512"/>
      <c r="D788" s="613" t="s">
        <v>934</v>
      </c>
      <c r="E788" s="543"/>
      <c r="F788" s="543"/>
      <c r="G788" s="544"/>
    </row>
    <row r="789" spans="1:7" ht="37.5" x14ac:dyDescent="0.2">
      <c r="A789" s="553" t="s">
        <v>67</v>
      </c>
      <c r="B789" s="608" t="s">
        <v>1319</v>
      </c>
      <c r="C789" s="512"/>
      <c r="D789" s="613" t="s">
        <v>934</v>
      </c>
      <c r="E789" s="543"/>
      <c r="F789" s="543"/>
      <c r="G789" s="544"/>
    </row>
    <row r="790" spans="1:7" ht="37.5" x14ac:dyDescent="0.2">
      <c r="A790" s="553" t="s">
        <v>68</v>
      </c>
      <c r="B790" s="585">
        <v>1</v>
      </c>
      <c r="C790" s="512"/>
      <c r="D790" s="613" t="s">
        <v>934</v>
      </c>
      <c r="E790" s="543"/>
      <c r="F790" s="543"/>
      <c r="G790" s="544"/>
    </row>
    <row r="791" spans="1:7" ht="37.5" x14ac:dyDescent="0.2">
      <c r="A791" s="553" t="s">
        <v>69</v>
      </c>
      <c r="B791" s="608" t="s">
        <v>70</v>
      </c>
      <c r="C791" s="512"/>
      <c r="D791" s="613" t="s">
        <v>934</v>
      </c>
      <c r="E791" s="543"/>
      <c r="F791" s="543"/>
      <c r="G791" s="544"/>
    </row>
    <row r="792" spans="1:7" ht="56.25" x14ac:dyDescent="0.2">
      <c r="A792" s="553" t="s">
        <v>2001</v>
      </c>
      <c r="B792" s="608" t="s">
        <v>53</v>
      </c>
      <c r="C792" s="512"/>
      <c r="D792" s="613" t="s">
        <v>935</v>
      </c>
      <c r="E792" s="543"/>
      <c r="F792" s="543"/>
      <c r="G792" s="544"/>
    </row>
    <row r="793" spans="1:7" ht="56.25" x14ac:dyDescent="0.2">
      <c r="A793" s="553" t="s">
        <v>2000</v>
      </c>
      <c r="B793" s="585" t="s">
        <v>73</v>
      </c>
      <c r="C793" s="512"/>
      <c r="D793" s="613" t="s">
        <v>934</v>
      </c>
      <c r="E793" s="543"/>
      <c r="F793" s="543"/>
      <c r="G793" s="544"/>
    </row>
    <row r="794" spans="1:7" x14ac:dyDescent="0.2">
      <c r="A794" s="553" t="s">
        <v>74</v>
      </c>
      <c r="B794" s="585">
        <v>4</v>
      </c>
      <c r="C794" s="542">
        <v>4</v>
      </c>
      <c r="D794" s="615"/>
      <c r="E794" s="543"/>
      <c r="F794" s="543"/>
      <c r="G794" s="544"/>
    </row>
    <row r="795" spans="1:7" x14ac:dyDescent="0.2">
      <c r="A795" s="553" t="s">
        <v>46</v>
      </c>
      <c r="B795" s="585" t="s">
        <v>47</v>
      </c>
      <c r="C795" s="512" t="s">
        <v>48</v>
      </c>
      <c r="D795" s="555" t="s">
        <v>687</v>
      </c>
      <c r="E795" s="543">
        <v>39625</v>
      </c>
      <c r="F795" s="543">
        <v>39630</v>
      </c>
      <c r="G795" s="768"/>
    </row>
    <row r="796" spans="1:7" ht="56.25" x14ac:dyDescent="0.2">
      <c r="A796" s="553" t="s">
        <v>2036</v>
      </c>
      <c r="B796" s="585"/>
      <c r="C796" s="512"/>
      <c r="D796" s="616" t="s">
        <v>2033</v>
      </c>
      <c r="E796" s="543"/>
      <c r="F796" s="543">
        <v>45474</v>
      </c>
      <c r="G796" s="544" t="s">
        <v>1569</v>
      </c>
    </row>
    <row r="797" spans="1:7" x14ac:dyDescent="0.2">
      <c r="A797" s="553" t="s">
        <v>2376</v>
      </c>
      <c r="B797" s="585"/>
      <c r="C797" s="512"/>
      <c r="D797" s="555"/>
      <c r="E797" s="609"/>
      <c r="F797" s="543"/>
      <c r="G797" s="544"/>
    </row>
    <row r="798" spans="1:7" x14ac:dyDescent="0.3">
      <c r="A798" s="465" t="s">
        <v>2017</v>
      </c>
      <c r="B798" s="585" t="s">
        <v>2031</v>
      </c>
      <c r="C798" s="585" t="s">
        <v>2031</v>
      </c>
      <c r="D798" s="617"/>
      <c r="E798" s="609"/>
      <c r="F798" s="543">
        <v>45474</v>
      </c>
      <c r="G798" s="544" t="s">
        <v>1569</v>
      </c>
    </row>
    <row r="799" spans="1:7" x14ac:dyDescent="0.3">
      <c r="A799" s="465" t="s">
        <v>2018</v>
      </c>
      <c r="B799" s="585" t="s">
        <v>2201</v>
      </c>
      <c r="C799" s="585" t="s">
        <v>2201</v>
      </c>
      <c r="D799" s="617"/>
      <c r="E799" s="609"/>
      <c r="F799" s="543">
        <v>45474</v>
      </c>
      <c r="G799" s="544" t="s">
        <v>1569</v>
      </c>
    </row>
    <row r="800" spans="1:7" x14ac:dyDescent="0.3">
      <c r="A800" s="465" t="s">
        <v>2019</v>
      </c>
      <c r="B800" s="585" t="s">
        <v>2023</v>
      </c>
      <c r="C800" s="585" t="s">
        <v>2023</v>
      </c>
      <c r="D800" s="617"/>
      <c r="E800" s="609"/>
      <c r="F800" s="543">
        <v>45474</v>
      </c>
      <c r="G800" s="544" t="s">
        <v>1569</v>
      </c>
    </row>
    <row r="801" spans="1:7" x14ac:dyDescent="0.3">
      <c r="A801" s="465" t="s">
        <v>2020</v>
      </c>
      <c r="B801" s="585" t="s">
        <v>2022</v>
      </c>
      <c r="C801" s="585" t="s">
        <v>2022</v>
      </c>
      <c r="D801" s="617"/>
      <c r="E801" s="609"/>
      <c r="F801" s="543">
        <v>45474</v>
      </c>
      <c r="G801" s="544" t="s">
        <v>1569</v>
      </c>
    </row>
    <row r="802" spans="1:7" x14ac:dyDescent="0.3">
      <c r="A802" s="465" t="s">
        <v>2021</v>
      </c>
      <c r="B802" s="585" t="s">
        <v>2026</v>
      </c>
      <c r="C802" s="585" t="s">
        <v>2026</v>
      </c>
      <c r="D802" s="617"/>
      <c r="E802" s="609"/>
      <c r="F802" s="543">
        <v>45474</v>
      </c>
      <c r="G802" s="544" t="s">
        <v>1569</v>
      </c>
    </row>
    <row r="803" spans="1:7" ht="56.25" x14ac:dyDescent="0.3">
      <c r="A803" s="465" t="s">
        <v>2034</v>
      </c>
      <c r="B803" s="589"/>
      <c r="C803" s="589"/>
      <c r="D803" s="617"/>
      <c r="E803" s="609"/>
      <c r="F803" s="543">
        <v>45474</v>
      </c>
      <c r="G803" s="544" t="s">
        <v>1569</v>
      </c>
    </row>
    <row r="804" spans="1:7" x14ac:dyDescent="0.3">
      <c r="A804" s="456" t="s">
        <v>2377</v>
      </c>
      <c r="B804" s="585"/>
      <c r="C804" s="512"/>
      <c r="D804" s="617"/>
      <c r="E804" s="609"/>
      <c r="F804" s="543"/>
      <c r="G804" s="544"/>
    </row>
    <row r="805" spans="1:7" x14ac:dyDescent="0.3">
      <c r="A805" s="465" t="s">
        <v>2017</v>
      </c>
      <c r="B805" s="585" t="s">
        <v>2032</v>
      </c>
      <c r="C805" s="585" t="s">
        <v>2032</v>
      </c>
      <c r="D805" s="617"/>
      <c r="E805" s="609"/>
      <c r="F805" s="543">
        <v>45474</v>
      </c>
      <c r="G805" s="544" t="s">
        <v>1569</v>
      </c>
    </row>
    <row r="806" spans="1:7" x14ac:dyDescent="0.3">
      <c r="A806" s="465" t="s">
        <v>2018</v>
      </c>
      <c r="B806" s="585" t="s">
        <v>2030</v>
      </c>
      <c r="C806" s="585" t="s">
        <v>2030</v>
      </c>
      <c r="D806" s="617"/>
      <c r="E806" s="609"/>
      <c r="F806" s="543">
        <v>45474</v>
      </c>
      <c r="G806" s="544" t="s">
        <v>1569</v>
      </c>
    </row>
    <row r="807" spans="1:7" x14ac:dyDescent="0.3">
      <c r="A807" s="465" t="s">
        <v>2019</v>
      </c>
      <c r="B807" s="585" t="s">
        <v>1999</v>
      </c>
      <c r="C807" s="585" t="s">
        <v>1999</v>
      </c>
      <c r="D807" s="617"/>
      <c r="E807" s="609"/>
      <c r="F807" s="543">
        <v>45474</v>
      </c>
      <c r="G807" s="544" t="s">
        <v>1569</v>
      </c>
    </row>
    <row r="808" spans="1:7" x14ac:dyDescent="0.3">
      <c r="A808" s="465" t="s">
        <v>2020</v>
      </c>
      <c r="B808" s="585" t="s">
        <v>2026</v>
      </c>
      <c r="C808" s="585" t="s">
        <v>2026</v>
      </c>
      <c r="D808" s="617"/>
      <c r="E808" s="609"/>
      <c r="F808" s="543">
        <v>45474</v>
      </c>
      <c r="G808" s="544" t="s">
        <v>1569</v>
      </c>
    </row>
    <row r="809" spans="1:7" x14ac:dyDescent="0.3">
      <c r="A809" s="465" t="s">
        <v>2021</v>
      </c>
      <c r="B809" s="585" t="s">
        <v>2202</v>
      </c>
      <c r="C809" s="585" t="s">
        <v>2202</v>
      </c>
      <c r="D809" s="617"/>
      <c r="E809" s="609"/>
      <c r="F809" s="543">
        <v>45474</v>
      </c>
      <c r="G809" s="544" t="s">
        <v>1569</v>
      </c>
    </row>
    <row r="810" spans="1:7" ht="56.25" x14ac:dyDescent="0.3">
      <c r="A810" s="465" t="s">
        <v>2034</v>
      </c>
      <c r="B810" s="589" t="s">
        <v>2035</v>
      </c>
      <c r="C810" s="589" t="s">
        <v>2035</v>
      </c>
      <c r="D810" s="617"/>
      <c r="E810" s="609"/>
      <c r="F810" s="543">
        <v>45474</v>
      </c>
      <c r="G810" s="544" t="s">
        <v>1569</v>
      </c>
    </row>
    <row r="811" spans="1:7" x14ac:dyDescent="0.3">
      <c r="A811" s="456" t="s">
        <v>2025</v>
      </c>
      <c r="B811" s="458"/>
      <c r="C811" s="452"/>
      <c r="D811" s="466"/>
      <c r="E811" s="462"/>
      <c r="F811" s="453"/>
      <c r="G811" s="454"/>
    </row>
    <row r="812" spans="1:7" x14ac:dyDescent="0.3">
      <c r="A812" s="465" t="s">
        <v>2017</v>
      </c>
      <c r="B812" s="458" t="s">
        <v>2026</v>
      </c>
      <c r="C812" s="458" t="s">
        <v>2026</v>
      </c>
      <c r="D812" s="466"/>
      <c r="E812" s="462"/>
      <c r="F812" s="453">
        <v>45474</v>
      </c>
      <c r="G812" s="454" t="s">
        <v>1569</v>
      </c>
    </row>
    <row r="813" spans="1:7" x14ac:dyDescent="0.3">
      <c r="A813" s="465" t="s">
        <v>2018</v>
      </c>
      <c r="B813" s="458" t="s">
        <v>2024</v>
      </c>
      <c r="C813" s="458" t="s">
        <v>2024</v>
      </c>
      <c r="D813" s="466"/>
      <c r="E813" s="462"/>
      <c r="F813" s="453">
        <v>45474</v>
      </c>
      <c r="G813" s="454" t="s">
        <v>1569</v>
      </c>
    </row>
    <row r="814" spans="1:7" x14ac:dyDescent="0.3">
      <c r="A814" s="465" t="s">
        <v>2019</v>
      </c>
      <c r="B814" s="458" t="s">
        <v>2205</v>
      </c>
      <c r="C814" s="458" t="s">
        <v>2205</v>
      </c>
      <c r="D814" s="466"/>
      <c r="E814" s="462"/>
      <c r="F814" s="453">
        <v>45474</v>
      </c>
      <c r="G814" s="454" t="s">
        <v>1569</v>
      </c>
    </row>
    <row r="815" spans="1:7" x14ac:dyDescent="0.3">
      <c r="A815" s="465" t="s">
        <v>2020</v>
      </c>
      <c r="B815" s="458" t="s">
        <v>2029</v>
      </c>
      <c r="C815" s="458" t="s">
        <v>2029</v>
      </c>
      <c r="D815" s="466"/>
      <c r="E815" s="462"/>
      <c r="F815" s="453">
        <v>45474</v>
      </c>
      <c r="G815" s="454" t="s">
        <v>1569</v>
      </c>
    </row>
    <row r="816" spans="1:7" x14ac:dyDescent="0.3">
      <c r="A816" s="465" t="s">
        <v>2021</v>
      </c>
      <c r="B816" s="458" t="s">
        <v>2206</v>
      </c>
      <c r="C816" s="458" t="s">
        <v>2206</v>
      </c>
      <c r="D816" s="466"/>
      <c r="E816" s="462"/>
      <c r="F816" s="453">
        <v>45474</v>
      </c>
      <c r="G816" s="454" t="s">
        <v>1569</v>
      </c>
    </row>
    <row r="817" spans="1:7" ht="56.25" x14ac:dyDescent="0.3">
      <c r="A817" s="465" t="s">
        <v>2034</v>
      </c>
      <c r="B817" s="589" t="s">
        <v>2204</v>
      </c>
      <c r="C817" s="585" t="s">
        <v>2204</v>
      </c>
      <c r="D817" s="617"/>
      <c r="E817" s="609"/>
      <c r="F817" s="543">
        <v>45474</v>
      </c>
      <c r="G817" s="544" t="s">
        <v>1569</v>
      </c>
    </row>
    <row r="818" spans="1:7" x14ac:dyDescent="0.3">
      <c r="A818" s="456" t="s">
        <v>2028</v>
      </c>
      <c r="B818" s="458"/>
      <c r="C818" s="458"/>
      <c r="D818" s="466"/>
      <c r="E818" s="462"/>
      <c r="F818" s="453"/>
      <c r="G818" s="454"/>
    </row>
    <row r="819" spans="1:7" x14ac:dyDescent="0.3">
      <c r="A819" s="465" t="s">
        <v>2017</v>
      </c>
      <c r="B819" s="458" t="s">
        <v>2026</v>
      </c>
      <c r="C819" s="458" t="s">
        <v>2026</v>
      </c>
      <c r="D819" s="466"/>
      <c r="E819" s="462"/>
      <c r="F819" s="453">
        <v>45474</v>
      </c>
      <c r="G819" s="454" t="s">
        <v>1569</v>
      </c>
    </row>
    <row r="820" spans="1:7" x14ac:dyDescent="0.3">
      <c r="A820" s="465" t="s">
        <v>2018</v>
      </c>
      <c r="B820" s="458" t="s">
        <v>2024</v>
      </c>
      <c r="C820" s="458" t="s">
        <v>2024</v>
      </c>
      <c r="D820" s="466"/>
      <c r="E820" s="462"/>
      <c r="F820" s="453">
        <v>45474</v>
      </c>
      <c r="G820" s="454" t="s">
        <v>1569</v>
      </c>
    </row>
    <row r="821" spans="1:7" x14ac:dyDescent="0.3">
      <c r="A821" s="465" t="s">
        <v>2019</v>
      </c>
      <c r="B821" s="458" t="s">
        <v>2203</v>
      </c>
      <c r="C821" s="458" t="s">
        <v>2203</v>
      </c>
      <c r="D821" s="466"/>
      <c r="E821" s="462"/>
      <c r="F821" s="453">
        <v>45474</v>
      </c>
      <c r="G821" s="454" t="s">
        <v>1569</v>
      </c>
    </row>
    <row r="822" spans="1:7" x14ac:dyDescent="0.3">
      <c r="A822" s="465" t="s">
        <v>2020</v>
      </c>
      <c r="B822" s="458" t="s">
        <v>2378</v>
      </c>
      <c r="C822" s="458" t="s">
        <v>2224</v>
      </c>
      <c r="D822" s="466"/>
      <c r="E822" s="462"/>
      <c r="F822" s="453">
        <v>45474</v>
      </c>
      <c r="G822" s="454" t="s">
        <v>1569</v>
      </c>
    </row>
    <row r="823" spans="1:7" x14ac:dyDescent="0.3">
      <c r="A823" s="465" t="s">
        <v>2021</v>
      </c>
      <c r="B823" s="585" t="s">
        <v>2379</v>
      </c>
      <c r="C823" s="585" t="s">
        <v>2225</v>
      </c>
      <c r="D823" s="617"/>
      <c r="E823" s="609"/>
      <c r="F823" s="543">
        <v>45474</v>
      </c>
      <c r="G823" s="544" t="s">
        <v>1569</v>
      </c>
    </row>
    <row r="824" spans="1:7" ht="56.25" x14ac:dyDescent="0.3">
      <c r="A824" s="465" t="s">
        <v>2034</v>
      </c>
      <c r="B824" s="589" t="s">
        <v>2203</v>
      </c>
      <c r="C824" s="589" t="s">
        <v>2027</v>
      </c>
      <c r="D824" s="617"/>
      <c r="E824" s="609"/>
      <c r="F824" s="543">
        <v>45474</v>
      </c>
      <c r="G824" s="544" t="s">
        <v>1569</v>
      </c>
    </row>
    <row r="825" spans="1:7" ht="112.5" x14ac:dyDescent="0.2">
      <c r="A825" s="553" t="s">
        <v>1485</v>
      </c>
      <c r="B825" s="585" t="s">
        <v>2492</v>
      </c>
      <c r="C825" s="512"/>
      <c r="D825" s="617" t="s">
        <v>1481</v>
      </c>
      <c r="E825" s="609"/>
      <c r="F825" s="543"/>
      <c r="G825" s="544"/>
    </row>
    <row r="826" spans="1:7" ht="112.5" x14ac:dyDescent="0.2">
      <c r="A826" s="553" t="s">
        <v>1486</v>
      </c>
      <c r="B826" s="585" t="s">
        <v>1484</v>
      </c>
      <c r="C826" s="512"/>
      <c r="D826" s="617" t="s">
        <v>1481</v>
      </c>
      <c r="E826" s="609"/>
      <c r="F826" s="543"/>
      <c r="G826" s="544"/>
    </row>
    <row r="827" spans="1:7" ht="150" x14ac:dyDescent="0.2">
      <c r="A827" s="556" t="s">
        <v>1487</v>
      </c>
      <c r="B827" s="562" t="s">
        <v>1482</v>
      </c>
      <c r="C827" s="547"/>
      <c r="D827" s="618" t="s">
        <v>1488</v>
      </c>
      <c r="E827" s="619"/>
      <c r="F827" s="548"/>
      <c r="G827" s="549"/>
    </row>
    <row r="828" spans="1:7" ht="409.5" x14ac:dyDescent="0.2">
      <c r="A828" s="631" t="s">
        <v>1562</v>
      </c>
      <c r="B828" s="632" t="s">
        <v>2489</v>
      </c>
      <c r="C828" s="633"/>
      <c r="D828" s="636" t="s">
        <v>1546</v>
      </c>
      <c r="E828" s="634">
        <v>41914</v>
      </c>
      <c r="F828" s="634"/>
      <c r="G828" s="635" t="s">
        <v>1568</v>
      </c>
    </row>
    <row r="829" spans="1:7" x14ac:dyDescent="0.3">
      <c r="A829" s="803" t="s">
        <v>114</v>
      </c>
      <c r="B829" s="804"/>
      <c r="C829" s="804"/>
      <c r="D829" s="804"/>
      <c r="E829" s="804"/>
      <c r="F829" s="804"/>
      <c r="G829" s="805"/>
    </row>
    <row r="830" spans="1:7" s="475" customFormat="1" ht="18.75" customHeight="1" x14ac:dyDescent="0.3">
      <c r="A830" s="900" t="s">
        <v>1297</v>
      </c>
      <c r="B830" s="876">
        <v>210</v>
      </c>
      <c r="C830" s="876">
        <v>180</v>
      </c>
      <c r="D830" s="872" t="s">
        <v>2240</v>
      </c>
      <c r="E830" s="874">
        <v>45267</v>
      </c>
      <c r="F830" s="874">
        <v>46023</v>
      </c>
      <c r="G830" s="637" t="s">
        <v>2252</v>
      </c>
    </row>
    <row r="831" spans="1:7" s="475" customFormat="1" x14ac:dyDescent="0.3">
      <c r="A831" s="885"/>
      <c r="B831" s="876"/>
      <c r="C831" s="876"/>
      <c r="D831" s="872"/>
      <c r="E831" s="874"/>
      <c r="F831" s="874"/>
      <c r="G831" s="637" t="s">
        <v>2251</v>
      </c>
    </row>
    <row r="832" spans="1:7" s="475" customFormat="1" ht="37.5" x14ac:dyDescent="0.3">
      <c r="A832" s="916"/>
      <c r="B832" s="876"/>
      <c r="C832" s="876"/>
      <c r="D832" s="872"/>
      <c r="E832" s="874"/>
      <c r="F832" s="874"/>
      <c r="G832" s="638" t="s">
        <v>2250</v>
      </c>
    </row>
    <row r="833" spans="1:7" s="475" customFormat="1" ht="18.75" customHeight="1" x14ac:dyDescent="0.3">
      <c r="A833" s="900" t="s">
        <v>1298</v>
      </c>
      <c r="B833" s="876">
        <v>420</v>
      </c>
      <c r="C833" s="876">
        <v>360</v>
      </c>
      <c r="D833" s="872" t="s">
        <v>2240</v>
      </c>
      <c r="E833" s="874">
        <v>45267</v>
      </c>
      <c r="F833" s="874">
        <v>46023</v>
      </c>
      <c r="G833" s="639" t="s">
        <v>2254</v>
      </c>
    </row>
    <row r="834" spans="1:7" s="475" customFormat="1" x14ac:dyDescent="0.3">
      <c r="A834" s="885"/>
      <c r="B834" s="876"/>
      <c r="C834" s="876"/>
      <c r="D834" s="872"/>
      <c r="E834" s="874"/>
      <c r="F834" s="874"/>
      <c r="G834" s="637" t="s">
        <v>2253</v>
      </c>
    </row>
    <row r="835" spans="1:7" s="475" customFormat="1" ht="37.5" x14ac:dyDescent="0.3">
      <c r="A835" s="901"/>
      <c r="B835" s="917"/>
      <c r="C835" s="917"/>
      <c r="D835" s="873"/>
      <c r="E835" s="875"/>
      <c r="F835" s="875"/>
      <c r="G835" s="640" t="s">
        <v>2250</v>
      </c>
    </row>
    <row r="836" spans="1:7" ht="14.1" customHeight="1" x14ac:dyDescent="0.3">
      <c r="A836" s="269"/>
      <c r="D836" s="269"/>
      <c r="E836" s="269"/>
      <c r="F836" s="269"/>
      <c r="G836" s="269"/>
    </row>
    <row r="837" spans="1:7" ht="21" x14ac:dyDescent="0.2">
      <c r="A837" s="877" t="s">
        <v>1501</v>
      </c>
      <c r="B837" s="908"/>
      <c r="C837" s="908"/>
      <c r="D837" s="908"/>
      <c r="E837" s="908"/>
      <c r="F837" s="908"/>
      <c r="G837" s="909"/>
    </row>
    <row r="838" spans="1:7" x14ac:dyDescent="0.3">
      <c r="A838" s="550" t="s">
        <v>1320</v>
      </c>
      <c r="B838" s="590">
        <v>3000</v>
      </c>
      <c r="C838" s="451"/>
      <c r="D838" s="459"/>
      <c r="E838" s="457"/>
      <c r="F838" s="460"/>
      <c r="G838" s="461"/>
    </row>
    <row r="839" spans="1:7" x14ac:dyDescent="0.3">
      <c r="A839" s="553" t="s">
        <v>1278</v>
      </c>
      <c r="B839" s="585">
        <v>20000</v>
      </c>
      <c r="C839" s="452"/>
      <c r="D839" s="466"/>
      <c r="E839" s="462"/>
      <c r="F839" s="463"/>
      <c r="G839" s="464"/>
    </row>
    <row r="840" spans="1:7" x14ac:dyDescent="0.3">
      <c r="A840" s="553" t="s">
        <v>1215</v>
      </c>
      <c r="B840" s="585">
        <v>0</v>
      </c>
      <c r="C840" s="452"/>
      <c r="D840" s="466"/>
      <c r="E840" s="462"/>
      <c r="F840" s="463"/>
      <c r="G840" s="464"/>
    </row>
    <row r="841" spans="1:7" x14ac:dyDescent="0.3">
      <c r="A841" s="553" t="s">
        <v>1214</v>
      </c>
      <c r="B841" s="585" t="s">
        <v>1277</v>
      </c>
      <c r="C841" s="452"/>
      <c r="D841" s="466"/>
      <c r="E841" s="462"/>
      <c r="F841" s="463"/>
      <c r="G841" s="464"/>
    </row>
    <row r="842" spans="1:7" x14ac:dyDescent="0.3">
      <c r="A842" s="553" t="s">
        <v>1216</v>
      </c>
      <c r="B842" s="585" t="s">
        <v>1279</v>
      </c>
      <c r="C842" s="452"/>
      <c r="D842" s="466"/>
      <c r="E842" s="462"/>
      <c r="F842" s="463"/>
      <c r="G842" s="464"/>
    </row>
    <row r="843" spans="1:7" x14ac:dyDescent="0.3">
      <c r="A843" s="553" t="s">
        <v>1217</v>
      </c>
      <c r="B843" s="585" t="s">
        <v>1280</v>
      </c>
      <c r="C843" s="452"/>
      <c r="D843" s="466"/>
      <c r="E843" s="462"/>
      <c r="F843" s="463"/>
      <c r="G843" s="464"/>
    </row>
    <row r="844" spans="1:7" x14ac:dyDescent="0.3">
      <c r="A844" s="553" t="s">
        <v>1218</v>
      </c>
      <c r="B844" s="585" t="s">
        <v>1281</v>
      </c>
      <c r="C844" s="452"/>
      <c r="D844" s="466"/>
      <c r="E844" s="462"/>
      <c r="F844" s="463"/>
      <c r="G844" s="464"/>
    </row>
    <row r="845" spans="1:7" x14ac:dyDescent="0.3">
      <c r="A845" s="553" t="s">
        <v>1219</v>
      </c>
      <c r="B845" s="585" t="s">
        <v>1282</v>
      </c>
      <c r="C845" s="452"/>
      <c r="D845" s="466"/>
      <c r="E845" s="462"/>
      <c r="F845" s="463"/>
      <c r="G845" s="464"/>
    </row>
    <row r="846" spans="1:7" ht="56.25" x14ac:dyDescent="0.3">
      <c r="A846" s="556" t="s">
        <v>1220</v>
      </c>
      <c r="B846" s="562" t="s">
        <v>1222</v>
      </c>
      <c r="C846" s="455"/>
      <c r="D846" s="467"/>
      <c r="E846" s="468"/>
      <c r="F846" s="469"/>
      <c r="G846" s="470"/>
    </row>
  </sheetData>
  <mergeCells count="71">
    <mergeCell ref="A747:G747"/>
    <mergeCell ref="A765:G765"/>
    <mergeCell ref="A760:G760"/>
    <mergeCell ref="A744:G744"/>
    <mergeCell ref="A729:G729"/>
    <mergeCell ref="A477:G477"/>
    <mergeCell ref="A594:G594"/>
    <mergeCell ref="A527:G527"/>
    <mergeCell ref="A522:G522"/>
    <mergeCell ref="A385:G385"/>
    <mergeCell ref="A375:G375"/>
    <mergeCell ref="A370:G370"/>
    <mergeCell ref="A359:G359"/>
    <mergeCell ref="A417:G417"/>
    <mergeCell ref="A409:G409"/>
    <mergeCell ref="A399:G399"/>
    <mergeCell ref="A837:G837"/>
    <mergeCell ref="A712:G712"/>
    <mergeCell ref="A699:G699"/>
    <mergeCell ref="A675:G675"/>
    <mergeCell ref="A670:G670"/>
    <mergeCell ref="A665:G665"/>
    <mergeCell ref="A651:G651"/>
    <mergeCell ref="A645:G645"/>
    <mergeCell ref="A632:G632"/>
    <mergeCell ref="A830:A832"/>
    <mergeCell ref="A833:A835"/>
    <mergeCell ref="B833:B835"/>
    <mergeCell ref="C833:C835"/>
    <mergeCell ref="A196:G196"/>
    <mergeCell ref="A204:G204"/>
    <mergeCell ref="A428:B428"/>
    <mergeCell ref="A400:C400"/>
    <mergeCell ref="A394:G394"/>
    <mergeCell ref="A6:G6"/>
    <mergeCell ref="A141:G141"/>
    <mergeCell ref="B145:B147"/>
    <mergeCell ref="C145:C147"/>
    <mergeCell ref="D145:D147"/>
    <mergeCell ref="E145:E147"/>
    <mergeCell ref="F145:F147"/>
    <mergeCell ref="B142:B144"/>
    <mergeCell ref="C142:C144"/>
    <mergeCell ref="D142:D144"/>
    <mergeCell ref="E142:E144"/>
    <mergeCell ref="F142:F144"/>
    <mergeCell ref="A14:A21"/>
    <mergeCell ref="A142:A144"/>
    <mergeCell ref="A145:A147"/>
    <mergeCell ref="A493:G493"/>
    <mergeCell ref="A603:G603"/>
    <mergeCell ref="A587:G587"/>
    <mergeCell ref="A572:G572"/>
    <mergeCell ref="A559:G559"/>
    <mergeCell ref="A549:G549"/>
    <mergeCell ref="A544:G544"/>
    <mergeCell ref="A539:G539"/>
    <mergeCell ref="A469:G469"/>
    <mergeCell ref="A437:G437"/>
    <mergeCell ref="A449:G449"/>
    <mergeCell ref="A438:G438"/>
    <mergeCell ref="D833:D835"/>
    <mergeCell ref="E833:E835"/>
    <mergeCell ref="F833:F835"/>
    <mergeCell ref="B830:B832"/>
    <mergeCell ref="C830:C832"/>
    <mergeCell ref="D830:D832"/>
    <mergeCell ref="E830:E832"/>
    <mergeCell ref="F830:F832"/>
    <mergeCell ref="A631:G631"/>
    <mergeCell ref="A617:G617"/>
  </mergeCells>
  <pageMargins left="0.25" right="0.25" top="1.5" bottom="0.5" header="0.3" footer="0.3"/>
  <pageSetup scale="56" fitToHeight="0" orientation="landscape" r:id="rId1"/>
  <headerFooter scaleWithDoc="0">
    <oddHeader>&amp;C&amp;"-,Bold"&amp;12
City of Tampa
Budget Office
  Rate Manual - &amp;A</oddHeader>
    <oddFooter>&amp;C&amp;P of &amp;N</oddFooter>
  </headerFooter>
  <rowBreaks count="27" manualBreakCount="27">
    <brk id="21" max="16383" man="1"/>
    <brk id="140" max="6" man="1"/>
    <brk id="213" max="6" man="1"/>
    <brk id="243" max="6" man="1"/>
    <brk id="272" max="6" man="1"/>
    <brk id="297" max="6" man="1"/>
    <brk id="329" max="16383" man="1"/>
    <brk id="353" max="6" man="1"/>
    <brk id="379" max="6" man="1"/>
    <brk id="402" max="6" man="1"/>
    <brk id="430" max="6" man="1"/>
    <brk id="476" max="6" man="1"/>
    <brk id="516" max="6" man="1"/>
    <brk id="538" max="6" man="1"/>
    <brk id="563" max="6" man="1"/>
    <brk id="584" max="6" man="1"/>
    <brk id="602" max="6" man="1"/>
    <brk id="644" max="6" man="1"/>
    <brk id="664" max="6" man="1"/>
    <brk id="687" max="6" man="1"/>
    <brk id="709" max="6" man="1"/>
    <brk id="728" max="6" man="1"/>
    <brk id="746" max="6" man="1"/>
    <brk id="771" max="6" man="1"/>
    <brk id="791" max="6" man="1"/>
    <brk id="821" max="6" man="1"/>
    <brk id="827" max="6"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dimension ref="A1:G6"/>
  <sheetViews>
    <sheetView zoomScale="80" zoomScaleNormal="80" workbookViewId="0">
      <selection activeCell="C15" sqref="C15"/>
    </sheetView>
  </sheetViews>
  <sheetFormatPr defaultRowHeight="15" x14ac:dyDescent="0.25"/>
  <cols>
    <col min="1" max="1" width="28.5703125" customWidth="1"/>
    <col min="2" max="2" width="35" customWidth="1"/>
    <col min="3" max="7" width="22.5703125" customWidth="1"/>
  </cols>
  <sheetData>
    <row r="1" spans="1:7" x14ac:dyDescent="0.25">
      <c r="B1" s="6"/>
    </row>
    <row r="2" spans="1:7" x14ac:dyDescent="0.25">
      <c r="B2" s="6"/>
      <c r="C2" s="931" t="s">
        <v>3</v>
      </c>
      <c r="D2" s="931"/>
      <c r="E2" s="931"/>
      <c r="F2" s="931"/>
      <c r="G2" s="931"/>
    </row>
    <row r="3" spans="1:7" ht="47.25" customHeight="1" x14ac:dyDescent="0.25">
      <c r="A3" s="171" t="s">
        <v>0</v>
      </c>
      <c r="B3" s="186" t="s">
        <v>6</v>
      </c>
      <c r="C3" s="187" t="s">
        <v>4</v>
      </c>
      <c r="D3" s="187" t="s">
        <v>1</v>
      </c>
      <c r="E3" s="187" t="s">
        <v>2</v>
      </c>
      <c r="F3" s="187" t="s">
        <v>7</v>
      </c>
      <c r="G3" s="173" t="s">
        <v>5</v>
      </c>
    </row>
    <row r="4" spans="1:7" ht="46.5" customHeight="1" x14ac:dyDescent="0.25">
      <c r="A4" s="108" t="s">
        <v>1491</v>
      </c>
      <c r="B4" s="213" t="s">
        <v>1492</v>
      </c>
      <c r="C4" s="113"/>
      <c r="D4" s="189"/>
      <c r="E4" s="114"/>
      <c r="F4" s="190"/>
      <c r="G4" s="191"/>
    </row>
    <row r="5" spans="1:7" ht="96" customHeight="1" x14ac:dyDescent="0.25">
      <c r="A5" s="214" t="s">
        <v>1493</v>
      </c>
      <c r="B5" s="213" t="s">
        <v>1494</v>
      </c>
      <c r="C5" s="113"/>
      <c r="D5" s="189"/>
      <c r="E5" s="114"/>
      <c r="F5" s="116"/>
      <c r="G5" s="112"/>
    </row>
    <row r="6" spans="1:7" x14ac:dyDescent="0.25">
      <c r="A6" s="117" t="s">
        <v>1495</v>
      </c>
      <c r="B6" s="215" t="s">
        <v>1496</v>
      </c>
      <c r="C6" s="119"/>
      <c r="D6" s="216"/>
      <c r="E6" s="185"/>
      <c r="F6" s="185"/>
      <c r="G6" s="217"/>
    </row>
  </sheetData>
  <mergeCells count="1">
    <mergeCell ref="C2:G2"/>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tabColor rgb="FF00B0F0"/>
  </sheetPr>
  <dimension ref="A1:AQ292"/>
  <sheetViews>
    <sheetView tabSelected="1" view="pageLayout" topLeftCell="AD219" zoomScaleNormal="55" zoomScaleSheetLayoutView="115" workbookViewId="0">
      <selection activeCell="AL219" activeCellId="4" sqref="F231:I236 K231:P236 R231:AC236 AE231:AJ236 AL219:AQ236"/>
    </sheetView>
  </sheetViews>
  <sheetFormatPr defaultRowHeight="11.25" x14ac:dyDescent="0.2"/>
  <cols>
    <col min="1" max="1" width="9.140625" style="277" customWidth="1"/>
    <col min="2" max="2" width="23.5703125" style="323" customWidth="1"/>
    <col min="3" max="3" width="12.140625" style="316" customWidth="1"/>
    <col min="4" max="4" width="14.28515625" style="315" customWidth="1"/>
    <col min="5" max="5" width="12.5703125" style="315" customWidth="1"/>
    <col min="6" max="6" width="14.28515625" style="315" customWidth="1"/>
    <col min="7" max="7" width="13.5703125" style="315" customWidth="1"/>
    <col min="8" max="8" width="14.28515625" style="315" customWidth="1"/>
    <col min="9" max="9" width="12.42578125" style="315" customWidth="1"/>
    <col min="10" max="10" width="3.85546875" style="277" customWidth="1"/>
    <col min="11" max="11" width="14.85546875" style="278" customWidth="1"/>
    <col min="12" max="12" width="12.7109375" style="278" customWidth="1"/>
    <col min="13" max="13" width="15" style="278" customWidth="1"/>
    <col min="14" max="14" width="12.5703125" style="278" customWidth="1"/>
    <col min="15" max="15" width="15.140625" style="278" customWidth="1"/>
    <col min="16" max="16" width="12.42578125" style="278" customWidth="1"/>
    <col min="17" max="17" width="3.85546875" style="278" customWidth="1"/>
    <col min="18" max="18" width="14.7109375" style="278" customWidth="1"/>
    <col min="19" max="19" width="12.42578125" style="278" customWidth="1"/>
    <col min="20" max="20" width="15.140625" style="278" customWidth="1"/>
    <col min="21" max="21" width="12.7109375" style="278" customWidth="1"/>
    <col min="22" max="22" width="15" style="278" customWidth="1"/>
    <col min="23" max="23" width="12.5703125" style="278" customWidth="1"/>
    <col min="24" max="24" width="16" style="278" customWidth="1"/>
    <col min="25" max="25" width="15.140625" style="278" customWidth="1"/>
    <col min="26" max="26" width="15.5703125" style="278" customWidth="1"/>
    <col min="27" max="27" width="14.140625" style="278" customWidth="1"/>
    <col min="28" max="28" width="13.5703125" style="278" customWidth="1"/>
    <col min="29" max="29" width="12.140625" style="278" customWidth="1"/>
    <col min="30" max="30" width="3.85546875" style="278" customWidth="1"/>
    <col min="31" max="31" width="14.42578125" style="278" customWidth="1"/>
    <col min="32" max="32" width="13" style="278" customWidth="1"/>
    <col min="33" max="34" width="14.42578125" style="278" customWidth="1"/>
    <col min="35" max="35" width="14.140625" style="278" customWidth="1"/>
    <col min="36" max="36" width="12.42578125" style="278" customWidth="1"/>
    <col min="37" max="37" width="3.85546875" style="278" customWidth="1"/>
    <col min="38" max="38" width="14.28515625" style="278" customWidth="1"/>
    <col min="39" max="39" width="12.28515625" style="278" customWidth="1"/>
    <col min="40" max="40" width="14.85546875" style="278" customWidth="1"/>
    <col min="41" max="41" width="12.28515625" style="278" customWidth="1"/>
    <col min="42" max="42" width="13.7109375" style="278" customWidth="1"/>
    <col min="43" max="43" width="12.42578125" style="278" customWidth="1"/>
    <col min="44" max="246" width="9.140625" style="277"/>
    <col min="247" max="247" width="8" style="277" customWidth="1"/>
    <col min="248" max="248" width="34.28515625" style="277" customWidth="1"/>
    <col min="249" max="249" width="13.140625" style="277" customWidth="1"/>
    <col min="250" max="250" width="15.28515625" style="277" customWidth="1"/>
    <col min="251" max="251" width="14.140625" style="277" customWidth="1"/>
    <col min="252" max="252" width="14" style="277" customWidth="1"/>
    <col min="253" max="253" width="15.140625" style="277" customWidth="1"/>
    <col min="254" max="254" width="14.42578125" style="277" customWidth="1"/>
    <col min="255" max="255" width="13.7109375" style="277" customWidth="1"/>
    <col min="256" max="256" width="3.85546875" style="277" customWidth="1"/>
    <col min="257" max="257" width="14.42578125" style="277" customWidth="1"/>
    <col min="258" max="258" width="12.7109375" style="277" customWidth="1"/>
    <col min="259" max="259" width="14.140625" style="277" customWidth="1"/>
    <col min="260" max="260" width="13.85546875" style="277" customWidth="1"/>
    <col min="261" max="261" width="16" style="277" customWidth="1"/>
    <col min="262" max="262" width="13.85546875" style="277" customWidth="1"/>
    <col min="263" max="263" width="3.85546875" style="277" customWidth="1"/>
    <col min="264" max="264" width="15.5703125" style="277" customWidth="1"/>
    <col min="265" max="265" width="14.7109375" style="277" customWidth="1"/>
    <col min="266" max="266" width="15.140625" style="277" customWidth="1"/>
    <col min="267" max="267" width="13.7109375" style="277" customWidth="1"/>
    <col min="268" max="268" width="14.42578125" style="277" customWidth="1"/>
    <col min="269" max="269" width="14" style="277" customWidth="1"/>
    <col min="270" max="270" width="3.85546875" style="277" customWidth="1"/>
    <col min="271" max="271" width="12.28515625" style="277" bestFit="1" customWidth="1"/>
    <col min="272" max="272" width="9.85546875" style="277" bestFit="1" customWidth="1"/>
    <col min="273" max="273" width="12.140625" style="277" bestFit="1" customWidth="1"/>
    <col min="274" max="274" width="9.5703125" style="277" bestFit="1" customWidth="1"/>
    <col min="275" max="275" width="11.28515625" style="277" bestFit="1" customWidth="1"/>
    <col min="276" max="276" width="9.5703125" style="277" bestFit="1" customWidth="1"/>
    <col min="277" max="277" width="3.85546875" style="277" customWidth="1"/>
    <col min="278" max="278" width="11.28515625" style="277" bestFit="1" customWidth="1"/>
    <col min="279" max="279" width="9.5703125" style="277" bestFit="1" customWidth="1"/>
    <col min="280" max="280" width="11.28515625" style="277" bestFit="1" customWidth="1"/>
    <col min="281" max="281" width="9.5703125" style="277" bestFit="1" customWidth="1"/>
    <col min="282" max="282" width="11.28515625" style="277" bestFit="1" customWidth="1"/>
    <col min="283" max="283" width="9.5703125" style="277" bestFit="1" customWidth="1"/>
    <col min="284" max="284" width="3.85546875" style="277" customWidth="1"/>
    <col min="285" max="285" width="11.28515625" style="277" bestFit="1" customWidth="1"/>
    <col min="286" max="286" width="7.85546875" style="277" bestFit="1" customWidth="1"/>
    <col min="287" max="287" width="11.28515625" style="277" bestFit="1" customWidth="1"/>
    <col min="288" max="288" width="7.85546875" style="277" bestFit="1" customWidth="1"/>
    <col min="289" max="289" width="11.28515625" style="277" bestFit="1" customWidth="1"/>
    <col min="290" max="290" width="7.85546875" style="277" bestFit="1" customWidth="1"/>
    <col min="291" max="291" width="3.85546875" style="277" customWidth="1"/>
    <col min="292" max="292" width="12.28515625" style="277" bestFit="1" customWidth="1"/>
    <col min="293" max="293" width="8.85546875" style="277" bestFit="1" customWidth="1"/>
    <col min="294" max="294" width="12.28515625" style="277" bestFit="1" customWidth="1"/>
    <col min="295" max="295" width="8.85546875" style="277" bestFit="1" customWidth="1"/>
    <col min="296" max="296" width="12.28515625" style="277" bestFit="1" customWidth="1"/>
    <col min="297" max="297" width="8.7109375" style="277" bestFit="1" customWidth="1"/>
    <col min="298" max="298" width="3.85546875" style="277" customWidth="1"/>
    <col min="299" max="502" width="9.140625" style="277"/>
    <col min="503" max="503" width="8" style="277" customWidth="1"/>
    <col min="504" max="504" width="34.28515625" style="277" customWidth="1"/>
    <col min="505" max="505" width="13.140625" style="277" customWidth="1"/>
    <col min="506" max="506" width="15.28515625" style="277" customWidth="1"/>
    <col min="507" max="507" width="14.140625" style="277" customWidth="1"/>
    <col min="508" max="508" width="14" style="277" customWidth="1"/>
    <col min="509" max="509" width="15.140625" style="277" customWidth="1"/>
    <col min="510" max="510" width="14.42578125" style="277" customWidth="1"/>
    <col min="511" max="511" width="13.7109375" style="277" customWidth="1"/>
    <col min="512" max="512" width="3.85546875" style="277" customWidth="1"/>
    <col min="513" max="513" width="14.42578125" style="277" customWidth="1"/>
    <col min="514" max="514" width="12.7109375" style="277" customWidth="1"/>
    <col min="515" max="515" width="14.140625" style="277" customWidth="1"/>
    <col min="516" max="516" width="13.85546875" style="277" customWidth="1"/>
    <col min="517" max="517" width="16" style="277" customWidth="1"/>
    <col min="518" max="518" width="13.85546875" style="277" customWidth="1"/>
    <col min="519" max="519" width="3.85546875" style="277" customWidth="1"/>
    <col min="520" max="520" width="15.5703125" style="277" customWidth="1"/>
    <col min="521" max="521" width="14.7109375" style="277" customWidth="1"/>
    <col min="522" max="522" width="15.140625" style="277" customWidth="1"/>
    <col min="523" max="523" width="13.7109375" style="277" customWidth="1"/>
    <col min="524" max="524" width="14.42578125" style="277" customWidth="1"/>
    <col min="525" max="525" width="14" style="277" customWidth="1"/>
    <col min="526" max="526" width="3.85546875" style="277" customWidth="1"/>
    <col min="527" max="527" width="12.28515625" style="277" bestFit="1" customWidth="1"/>
    <col min="528" max="528" width="9.85546875" style="277" bestFit="1" customWidth="1"/>
    <col min="529" max="529" width="12.140625" style="277" bestFit="1" customWidth="1"/>
    <col min="530" max="530" width="9.5703125" style="277" bestFit="1" customWidth="1"/>
    <col min="531" max="531" width="11.28515625" style="277" bestFit="1" customWidth="1"/>
    <col min="532" max="532" width="9.5703125" style="277" bestFit="1" customWidth="1"/>
    <col min="533" max="533" width="3.85546875" style="277" customWidth="1"/>
    <col min="534" max="534" width="11.28515625" style="277" bestFit="1" customWidth="1"/>
    <col min="535" max="535" width="9.5703125" style="277" bestFit="1" customWidth="1"/>
    <col min="536" max="536" width="11.28515625" style="277" bestFit="1" customWidth="1"/>
    <col min="537" max="537" width="9.5703125" style="277" bestFit="1" customWidth="1"/>
    <col min="538" max="538" width="11.28515625" style="277" bestFit="1" customWidth="1"/>
    <col min="539" max="539" width="9.5703125" style="277" bestFit="1" customWidth="1"/>
    <col min="540" max="540" width="3.85546875" style="277" customWidth="1"/>
    <col min="541" max="541" width="11.28515625" style="277" bestFit="1" customWidth="1"/>
    <col min="542" max="542" width="7.85546875" style="277" bestFit="1" customWidth="1"/>
    <col min="543" max="543" width="11.28515625" style="277" bestFit="1" customWidth="1"/>
    <col min="544" max="544" width="7.85546875" style="277" bestFit="1" customWidth="1"/>
    <col min="545" max="545" width="11.28515625" style="277" bestFit="1" customWidth="1"/>
    <col min="546" max="546" width="7.85546875" style="277" bestFit="1" customWidth="1"/>
    <col min="547" max="547" width="3.85546875" style="277" customWidth="1"/>
    <col min="548" max="548" width="12.28515625" style="277" bestFit="1" customWidth="1"/>
    <col min="549" max="549" width="8.85546875" style="277" bestFit="1" customWidth="1"/>
    <col min="550" max="550" width="12.28515625" style="277" bestFit="1" customWidth="1"/>
    <col min="551" max="551" width="8.85546875" style="277" bestFit="1" customWidth="1"/>
    <col min="552" max="552" width="12.28515625" style="277" bestFit="1" customWidth="1"/>
    <col min="553" max="553" width="8.7109375" style="277" bestFit="1" customWidth="1"/>
    <col min="554" max="554" width="3.85546875" style="277" customWidth="1"/>
    <col min="555" max="758" width="9.140625" style="277"/>
    <col min="759" max="759" width="8" style="277" customWidth="1"/>
    <col min="760" max="760" width="34.28515625" style="277" customWidth="1"/>
    <col min="761" max="761" width="13.140625" style="277" customWidth="1"/>
    <col min="762" max="762" width="15.28515625" style="277" customWidth="1"/>
    <col min="763" max="763" width="14.140625" style="277" customWidth="1"/>
    <col min="764" max="764" width="14" style="277" customWidth="1"/>
    <col min="765" max="765" width="15.140625" style="277" customWidth="1"/>
    <col min="766" max="766" width="14.42578125" style="277" customWidth="1"/>
    <col min="767" max="767" width="13.7109375" style="277" customWidth="1"/>
    <col min="768" max="768" width="3.85546875" style="277" customWidth="1"/>
    <col min="769" max="769" width="14.42578125" style="277" customWidth="1"/>
    <col min="770" max="770" width="12.7109375" style="277" customWidth="1"/>
    <col min="771" max="771" width="14.140625" style="277" customWidth="1"/>
    <col min="772" max="772" width="13.85546875" style="277" customWidth="1"/>
    <col min="773" max="773" width="16" style="277" customWidth="1"/>
    <col min="774" max="774" width="13.85546875" style="277" customWidth="1"/>
    <col min="775" max="775" width="3.85546875" style="277" customWidth="1"/>
    <col min="776" max="776" width="15.5703125" style="277" customWidth="1"/>
    <col min="777" max="777" width="14.7109375" style="277" customWidth="1"/>
    <col min="778" max="778" width="15.140625" style="277" customWidth="1"/>
    <col min="779" max="779" width="13.7109375" style="277" customWidth="1"/>
    <col min="780" max="780" width="14.42578125" style="277" customWidth="1"/>
    <col min="781" max="781" width="14" style="277" customWidth="1"/>
    <col min="782" max="782" width="3.85546875" style="277" customWidth="1"/>
    <col min="783" max="783" width="12.28515625" style="277" bestFit="1" customWidth="1"/>
    <col min="784" max="784" width="9.85546875" style="277" bestFit="1" customWidth="1"/>
    <col min="785" max="785" width="12.140625" style="277" bestFit="1" customWidth="1"/>
    <col min="786" max="786" width="9.5703125" style="277" bestFit="1" customWidth="1"/>
    <col min="787" max="787" width="11.28515625" style="277" bestFit="1" customWidth="1"/>
    <col min="788" max="788" width="9.5703125" style="277" bestFit="1" customWidth="1"/>
    <col min="789" max="789" width="3.85546875" style="277" customWidth="1"/>
    <col min="790" max="790" width="11.28515625" style="277" bestFit="1" customWidth="1"/>
    <col min="791" max="791" width="9.5703125" style="277" bestFit="1" customWidth="1"/>
    <col min="792" max="792" width="11.28515625" style="277" bestFit="1" customWidth="1"/>
    <col min="793" max="793" width="9.5703125" style="277" bestFit="1" customWidth="1"/>
    <col min="794" max="794" width="11.28515625" style="277" bestFit="1" customWidth="1"/>
    <col min="795" max="795" width="9.5703125" style="277" bestFit="1" customWidth="1"/>
    <col min="796" max="796" width="3.85546875" style="277" customWidth="1"/>
    <col min="797" max="797" width="11.28515625" style="277" bestFit="1" customWidth="1"/>
    <col min="798" max="798" width="7.85546875" style="277" bestFit="1" customWidth="1"/>
    <col min="799" max="799" width="11.28515625" style="277" bestFit="1" customWidth="1"/>
    <col min="800" max="800" width="7.85546875" style="277" bestFit="1" customWidth="1"/>
    <col min="801" max="801" width="11.28515625" style="277" bestFit="1" customWidth="1"/>
    <col min="802" max="802" width="7.85546875" style="277" bestFit="1" customWidth="1"/>
    <col min="803" max="803" width="3.85546875" style="277" customWidth="1"/>
    <col min="804" max="804" width="12.28515625" style="277" bestFit="1" customWidth="1"/>
    <col min="805" max="805" width="8.85546875" style="277" bestFit="1" customWidth="1"/>
    <col min="806" max="806" width="12.28515625" style="277" bestFit="1" customWidth="1"/>
    <col min="807" max="807" width="8.85546875" style="277" bestFit="1" customWidth="1"/>
    <col min="808" max="808" width="12.28515625" style="277" bestFit="1" customWidth="1"/>
    <col min="809" max="809" width="8.7109375" style="277" bestFit="1" customWidth="1"/>
    <col min="810" max="810" width="3.85546875" style="277" customWidth="1"/>
    <col min="811" max="1014" width="9.140625" style="277"/>
    <col min="1015" max="1015" width="8" style="277" customWidth="1"/>
    <col min="1016" max="1016" width="34.28515625" style="277" customWidth="1"/>
    <col min="1017" max="1017" width="13.140625" style="277" customWidth="1"/>
    <col min="1018" max="1018" width="15.28515625" style="277" customWidth="1"/>
    <col min="1019" max="1019" width="14.140625" style="277" customWidth="1"/>
    <col min="1020" max="1020" width="14" style="277" customWidth="1"/>
    <col min="1021" max="1021" width="15.140625" style="277" customWidth="1"/>
    <col min="1022" max="1022" width="14.42578125" style="277" customWidth="1"/>
    <col min="1023" max="1023" width="13.7109375" style="277" customWidth="1"/>
    <col min="1024" max="1024" width="3.85546875" style="277" customWidth="1"/>
    <col min="1025" max="1025" width="14.42578125" style="277" customWidth="1"/>
    <col min="1026" max="1026" width="12.7109375" style="277" customWidth="1"/>
    <col min="1027" max="1027" width="14.140625" style="277" customWidth="1"/>
    <col min="1028" max="1028" width="13.85546875" style="277" customWidth="1"/>
    <col min="1029" max="1029" width="16" style="277" customWidth="1"/>
    <col min="1030" max="1030" width="13.85546875" style="277" customWidth="1"/>
    <col min="1031" max="1031" width="3.85546875" style="277" customWidth="1"/>
    <col min="1032" max="1032" width="15.5703125" style="277" customWidth="1"/>
    <col min="1033" max="1033" width="14.7109375" style="277" customWidth="1"/>
    <col min="1034" max="1034" width="15.140625" style="277" customWidth="1"/>
    <col min="1035" max="1035" width="13.7109375" style="277" customWidth="1"/>
    <col min="1036" max="1036" width="14.42578125" style="277" customWidth="1"/>
    <col min="1037" max="1037" width="14" style="277" customWidth="1"/>
    <col min="1038" max="1038" width="3.85546875" style="277" customWidth="1"/>
    <col min="1039" max="1039" width="12.28515625" style="277" bestFit="1" customWidth="1"/>
    <col min="1040" max="1040" width="9.85546875" style="277" bestFit="1" customWidth="1"/>
    <col min="1041" max="1041" width="12.140625" style="277" bestFit="1" customWidth="1"/>
    <col min="1042" max="1042" width="9.5703125" style="277" bestFit="1" customWidth="1"/>
    <col min="1043" max="1043" width="11.28515625" style="277" bestFit="1" customWidth="1"/>
    <col min="1044" max="1044" width="9.5703125" style="277" bestFit="1" customWidth="1"/>
    <col min="1045" max="1045" width="3.85546875" style="277" customWidth="1"/>
    <col min="1046" max="1046" width="11.28515625" style="277" bestFit="1" customWidth="1"/>
    <col min="1047" max="1047" width="9.5703125" style="277" bestFit="1" customWidth="1"/>
    <col min="1048" max="1048" width="11.28515625" style="277" bestFit="1" customWidth="1"/>
    <col min="1049" max="1049" width="9.5703125" style="277" bestFit="1" customWidth="1"/>
    <col min="1050" max="1050" width="11.28515625" style="277" bestFit="1" customWidth="1"/>
    <col min="1051" max="1051" width="9.5703125" style="277" bestFit="1" customWidth="1"/>
    <col min="1052" max="1052" width="3.85546875" style="277" customWidth="1"/>
    <col min="1053" max="1053" width="11.28515625" style="277" bestFit="1" customWidth="1"/>
    <col min="1054" max="1054" width="7.85546875" style="277" bestFit="1" customWidth="1"/>
    <col min="1055" max="1055" width="11.28515625" style="277" bestFit="1" customWidth="1"/>
    <col min="1056" max="1056" width="7.85546875" style="277" bestFit="1" customWidth="1"/>
    <col min="1057" max="1057" width="11.28515625" style="277" bestFit="1" customWidth="1"/>
    <col min="1058" max="1058" width="7.85546875" style="277" bestFit="1" customWidth="1"/>
    <col min="1059" max="1059" width="3.85546875" style="277" customWidth="1"/>
    <col min="1060" max="1060" width="12.28515625" style="277" bestFit="1" customWidth="1"/>
    <col min="1061" max="1061" width="8.85546875" style="277" bestFit="1" customWidth="1"/>
    <col min="1062" max="1062" width="12.28515625" style="277" bestFit="1" customWidth="1"/>
    <col min="1063" max="1063" width="8.85546875" style="277" bestFit="1" customWidth="1"/>
    <col min="1064" max="1064" width="12.28515625" style="277" bestFit="1" customWidth="1"/>
    <col min="1065" max="1065" width="8.7109375" style="277" bestFit="1" customWidth="1"/>
    <col min="1066" max="1066" width="3.85546875" style="277" customWidth="1"/>
    <col min="1067" max="1270" width="9.140625" style="277"/>
    <col min="1271" max="1271" width="8" style="277" customWidth="1"/>
    <col min="1272" max="1272" width="34.28515625" style="277" customWidth="1"/>
    <col min="1273" max="1273" width="13.140625" style="277" customWidth="1"/>
    <col min="1274" max="1274" width="15.28515625" style="277" customWidth="1"/>
    <col min="1275" max="1275" width="14.140625" style="277" customWidth="1"/>
    <col min="1276" max="1276" width="14" style="277" customWidth="1"/>
    <col min="1277" max="1277" width="15.140625" style="277" customWidth="1"/>
    <col min="1278" max="1278" width="14.42578125" style="277" customWidth="1"/>
    <col min="1279" max="1279" width="13.7109375" style="277" customWidth="1"/>
    <col min="1280" max="1280" width="3.85546875" style="277" customWidth="1"/>
    <col min="1281" max="1281" width="14.42578125" style="277" customWidth="1"/>
    <col min="1282" max="1282" width="12.7109375" style="277" customWidth="1"/>
    <col min="1283" max="1283" width="14.140625" style="277" customWidth="1"/>
    <col min="1284" max="1284" width="13.85546875" style="277" customWidth="1"/>
    <col min="1285" max="1285" width="16" style="277" customWidth="1"/>
    <col min="1286" max="1286" width="13.85546875" style="277" customWidth="1"/>
    <col min="1287" max="1287" width="3.85546875" style="277" customWidth="1"/>
    <col min="1288" max="1288" width="15.5703125" style="277" customWidth="1"/>
    <col min="1289" max="1289" width="14.7109375" style="277" customWidth="1"/>
    <col min="1290" max="1290" width="15.140625" style="277" customWidth="1"/>
    <col min="1291" max="1291" width="13.7109375" style="277" customWidth="1"/>
    <col min="1292" max="1292" width="14.42578125" style="277" customWidth="1"/>
    <col min="1293" max="1293" width="14" style="277" customWidth="1"/>
    <col min="1294" max="1294" width="3.85546875" style="277" customWidth="1"/>
    <col min="1295" max="1295" width="12.28515625" style="277" bestFit="1" customWidth="1"/>
    <col min="1296" max="1296" width="9.85546875" style="277" bestFit="1" customWidth="1"/>
    <col min="1297" max="1297" width="12.140625" style="277" bestFit="1" customWidth="1"/>
    <col min="1298" max="1298" width="9.5703125" style="277" bestFit="1" customWidth="1"/>
    <col min="1299" max="1299" width="11.28515625" style="277" bestFit="1" customWidth="1"/>
    <col min="1300" max="1300" width="9.5703125" style="277" bestFit="1" customWidth="1"/>
    <col min="1301" max="1301" width="3.85546875" style="277" customWidth="1"/>
    <col min="1302" max="1302" width="11.28515625" style="277" bestFit="1" customWidth="1"/>
    <col min="1303" max="1303" width="9.5703125" style="277" bestFit="1" customWidth="1"/>
    <col min="1304" max="1304" width="11.28515625" style="277" bestFit="1" customWidth="1"/>
    <col min="1305" max="1305" width="9.5703125" style="277" bestFit="1" customWidth="1"/>
    <col min="1306" max="1306" width="11.28515625" style="277" bestFit="1" customWidth="1"/>
    <col min="1307" max="1307" width="9.5703125" style="277" bestFit="1" customWidth="1"/>
    <col min="1308" max="1308" width="3.85546875" style="277" customWidth="1"/>
    <col min="1309" max="1309" width="11.28515625" style="277" bestFit="1" customWidth="1"/>
    <col min="1310" max="1310" width="7.85546875" style="277" bestFit="1" customWidth="1"/>
    <col min="1311" max="1311" width="11.28515625" style="277" bestFit="1" customWidth="1"/>
    <col min="1312" max="1312" width="7.85546875" style="277" bestFit="1" customWidth="1"/>
    <col min="1313" max="1313" width="11.28515625" style="277" bestFit="1" customWidth="1"/>
    <col min="1314" max="1314" width="7.85546875" style="277" bestFit="1" customWidth="1"/>
    <col min="1315" max="1315" width="3.85546875" style="277" customWidth="1"/>
    <col min="1316" max="1316" width="12.28515625" style="277" bestFit="1" customWidth="1"/>
    <col min="1317" max="1317" width="8.85546875" style="277" bestFit="1" customWidth="1"/>
    <col min="1318" max="1318" width="12.28515625" style="277" bestFit="1" customWidth="1"/>
    <col min="1319" max="1319" width="8.85546875" style="277" bestFit="1" customWidth="1"/>
    <col min="1320" max="1320" width="12.28515625" style="277" bestFit="1" customWidth="1"/>
    <col min="1321" max="1321" width="8.7109375" style="277" bestFit="1" customWidth="1"/>
    <col min="1322" max="1322" width="3.85546875" style="277" customWidth="1"/>
    <col min="1323" max="1526" width="9.140625" style="277"/>
    <col min="1527" max="1527" width="8" style="277" customWidth="1"/>
    <col min="1528" max="1528" width="34.28515625" style="277" customWidth="1"/>
    <col min="1529" max="1529" width="13.140625" style="277" customWidth="1"/>
    <col min="1530" max="1530" width="15.28515625" style="277" customWidth="1"/>
    <col min="1531" max="1531" width="14.140625" style="277" customWidth="1"/>
    <col min="1532" max="1532" width="14" style="277" customWidth="1"/>
    <col min="1533" max="1533" width="15.140625" style="277" customWidth="1"/>
    <col min="1534" max="1534" width="14.42578125" style="277" customWidth="1"/>
    <col min="1535" max="1535" width="13.7109375" style="277" customWidth="1"/>
    <col min="1536" max="1536" width="3.85546875" style="277" customWidth="1"/>
    <col min="1537" max="1537" width="14.42578125" style="277" customWidth="1"/>
    <col min="1538" max="1538" width="12.7109375" style="277" customWidth="1"/>
    <col min="1539" max="1539" width="14.140625" style="277" customWidth="1"/>
    <col min="1540" max="1540" width="13.85546875" style="277" customWidth="1"/>
    <col min="1541" max="1541" width="16" style="277" customWidth="1"/>
    <col min="1542" max="1542" width="13.85546875" style="277" customWidth="1"/>
    <col min="1543" max="1543" width="3.85546875" style="277" customWidth="1"/>
    <col min="1544" max="1544" width="15.5703125" style="277" customWidth="1"/>
    <col min="1545" max="1545" width="14.7109375" style="277" customWidth="1"/>
    <col min="1546" max="1546" width="15.140625" style="277" customWidth="1"/>
    <col min="1547" max="1547" width="13.7109375" style="277" customWidth="1"/>
    <col min="1548" max="1548" width="14.42578125" style="277" customWidth="1"/>
    <col min="1549" max="1549" width="14" style="277" customWidth="1"/>
    <col min="1550" max="1550" width="3.85546875" style="277" customWidth="1"/>
    <col min="1551" max="1551" width="12.28515625" style="277" bestFit="1" customWidth="1"/>
    <col min="1552" max="1552" width="9.85546875" style="277" bestFit="1" customWidth="1"/>
    <col min="1553" max="1553" width="12.140625" style="277" bestFit="1" customWidth="1"/>
    <col min="1554" max="1554" width="9.5703125" style="277" bestFit="1" customWidth="1"/>
    <col min="1555" max="1555" width="11.28515625" style="277" bestFit="1" customWidth="1"/>
    <col min="1556" max="1556" width="9.5703125" style="277" bestFit="1" customWidth="1"/>
    <col min="1557" max="1557" width="3.85546875" style="277" customWidth="1"/>
    <col min="1558" max="1558" width="11.28515625" style="277" bestFit="1" customWidth="1"/>
    <col min="1559" max="1559" width="9.5703125" style="277" bestFit="1" customWidth="1"/>
    <col min="1560" max="1560" width="11.28515625" style="277" bestFit="1" customWidth="1"/>
    <col min="1561" max="1561" width="9.5703125" style="277" bestFit="1" customWidth="1"/>
    <col min="1562" max="1562" width="11.28515625" style="277" bestFit="1" customWidth="1"/>
    <col min="1563" max="1563" width="9.5703125" style="277" bestFit="1" customWidth="1"/>
    <col min="1564" max="1564" width="3.85546875" style="277" customWidth="1"/>
    <col min="1565" max="1565" width="11.28515625" style="277" bestFit="1" customWidth="1"/>
    <col min="1566" max="1566" width="7.85546875" style="277" bestFit="1" customWidth="1"/>
    <col min="1567" max="1567" width="11.28515625" style="277" bestFit="1" customWidth="1"/>
    <col min="1568" max="1568" width="7.85546875" style="277" bestFit="1" customWidth="1"/>
    <col min="1569" max="1569" width="11.28515625" style="277" bestFit="1" customWidth="1"/>
    <col min="1570" max="1570" width="7.85546875" style="277" bestFit="1" customWidth="1"/>
    <col min="1571" max="1571" width="3.85546875" style="277" customWidth="1"/>
    <col min="1572" max="1572" width="12.28515625" style="277" bestFit="1" customWidth="1"/>
    <col min="1573" max="1573" width="8.85546875" style="277" bestFit="1" customWidth="1"/>
    <col min="1574" max="1574" width="12.28515625" style="277" bestFit="1" customWidth="1"/>
    <col min="1575" max="1575" width="8.85546875" style="277" bestFit="1" customWidth="1"/>
    <col min="1576" max="1576" width="12.28515625" style="277" bestFit="1" customWidth="1"/>
    <col min="1577" max="1577" width="8.7109375" style="277" bestFit="1" customWidth="1"/>
    <col min="1578" max="1578" width="3.85546875" style="277" customWidth="1"/>
    <col min="1579" max="1782" width="9.140625" style="277"/>
    <col min="1783" max="1783" width="8" style="277" customWidth="1"/>
    <col min="1784" max="1784" width="34.28515625" style="277" customWidth="1"/>
    <col min="1785" max="1785" width="13.140625" style="277" customWidth="1"/>
    <col min="1786" max="1786" width="15.28515625" style="277" customWidth="1"/>
    <col min="1787" max="1787" width="14.140625" style="277" customWidth="1"/>
    <col min="1788" max="1788" width="14" style="277" customWidth="1"/>
    <col min="1789" max="1789" width="15.140625" style="277" customWidth="1"/>
    <col min="1790" max="1790" width="14.42578125" style="277" customWidth="1"/>
    <col min="1791" max="1791" width="13.7109375" style="277" customWidth="1"/>
    <col min="1792" max="1792" width="3.85546875" style="277" customWidth="1"/>
    <col min="1793" max="1793" width="14.42578125" style="277" customWidth="1"/>
    <col min="1794" max="1794" width="12.7109375" style="277" customWidth="1"/>
    <col min="1795" max="1795" width="14.140625" style="277" customWidth="1"/>
    <col min="1796" max="1796" width="13.85546875" style="277" customWidth="1"/>
    <col min="1797" max="1797" width="16" style="277" customWidth="1"/>
    <col min="1798" max="1798" width="13.85546875" style="277" customWidth="1"/>
    <col min="1799" max="1799" width="3.85546875" style="277" customWidth="1"/>
    <col min="1800" max="1800" width="15.5703125" style="277" customWidth="1"/>
    <col min="1801" max="1801" width="14.7109375" style="277" customWidth="1"/>
    <col min="1802" max="1802" width="15.140625" style="277" customWidth="1"/>
    <col min="1803" max="1803" width="13.7109375" style="277" customWidth="1"/>
    <col min="1804" max="1804" width="14.42578125" style="277" customWidth="1"/>
    <col min="1805" max="1805" width="14" style="277" customWidth="1"/>
    <col min="1806" max="1806" width="3.85546875" style="277" customWidth="1"/>
    <col min="1807" max="1807" width="12.28515625" style="277" bestFit="1" customWidth="1"/>
    <col min="1808" max="1808" width="9.85546875" style="277" bestFit="1" customWidth="1"/>
    <col min="1809" max="1809" width="12.140625" style="277" bestFit="1" customWidth="1"/>
    <col min="1810" max="1810" width="9.5703125" style="277" bestFit="1" customWidth="1"/>
    <col min="1811" max="1811" width="11.28515625" style="277" bestFit="1" customWidth="1"/>
    <col min="1812" max="1812" width="9.5703125" style="277" bestFit="1" customWidth="1"/>
    <col min="1813" max="1813" width="3.85546875" style="277" customWidth="1"/>
    <col min="1814" max="1814" width="11.28515625" style="277" bestFit="1" customWidth="1"/>
    <col min="1815" max="1815" width="9.5703125" style="277" bestFit="1" customWidth="1"/>
    <col min="1816" max="1816" width="11.28515625" style="277" bestFit="1" customWidth="1"/>
    <col min="1817" max="1817" width="9.5703125" style="277" bestFit="1" customWidth="1"/>
    <col min="1818" max="1818" width="11.28515625" style="277" bestFit="1" customWidth="1"/>
    <col min="1819" max="1819" width="9.5703125" style="277" bestFit="1" customWidth="1"/>
    <col min="1820" max="1820" width="3.85546875" style="277" customWidth="1"/>
    <col min="1821" max="1821" width="11.28515625" style="277" bestFit="1" customWidth="1"/>
    <col min="1822" max="1822" width="7.85546875" style="277" bestFit="1" customWidth="1"/>
    <col min="1823" max="1823" width="11.28515625" style="277" bestFit="1" customWidth="1"/>
    <col min="1824" max="1824" width="7.85546875" style="277" bestFit="1" customWidth="1"/>
    <col min="1825" max="1825" width="11.28515625" style="277" bestFit="1" customWidth="1"/>
    <col min="1826" max="1826" width="7.85546875" style="277" bestFit="1" customWidth="1"/>
    <col min="1827" max="1827" width="3.85546875" style="277" customWidth="1"/>
    <col min="1828" max="1828" width="12.28515625" style="277" bestFit="1" customWidth="1"/>
    <col min="1829" max="1829" width="8.85546875" style="277" bestFit="1" customWidth="1"/>
    <col min="1830" max="1830" width="12.28515625" style="277" bestFit="1" customWidth="1"/>
    <col min="1831" max="1831" width="8.85546875" style="277" bestFit="1" customWidth="1"/>
    <col min="1832" max="1832" width="12.28515625" style="277" bestFit="1" customWidth="1"/>
    <col min="1833" max="1833" width="8.7109375" style="277" bestFit="1" customWidth="1"/>
    <col min="1834" max="1834" width="3.85546875" style="277" customWidth="1"/>
    <col min="1835" max="2038" width="9.140625" style="277"/>
    <col min="2039" max="2039" width="8" style="277" customWidth="1"/>
    <col min="2040" max="2040" width="34.28515625" style="277" customWidth="1"/>
    <col min="2041" max="2041" width="13.140625" style="277" customWidth="1"/>
    <col min="2042" max="2042" width="15.28515625" style="277" customWidth="1"/>
    <col min="2043" max="2043" width="14.140625" style="277" customWidth="1"/>
    <col min="2044" max="2044" width="14" style="277" customWidth="1"/>
    <col min="2045" max="2045" width="15.140625" style="277" customWidth="1"/>
    <col min="2046" max="2046" width="14.42578125" style="277" customWidth="1"/>
    <col min="2047" max="2047" width="13.7109375" style="277" customWidth="1"/>
    <col min="2048" max="2048" width="3.85546875" style="277" customWidth="1"/>
    <col min="2049" max="2049" width="14.42578125" style="277" customWidth="1"/>
    <col min="2050" max="2050" width="12.7109375" style="277" customWidth="1"/>
    <col min="2051" max="2051" width="14.140625" style="277" customWidth="1"/>
    <col min="2052" max="2052" width="13.85546875" style="277" customWidth="1"/>
    <col min="2053" max="2053" width="16" style="277" customWidth="1"/>
    <col min="2054" max="2054" width="13.85546875" style="277" customWidth="1"/>
    <col min="2055" max="2055" width="3.85546875" style="277" customWidth="1"/>
    <col min="2056" max="2056" width="15.5703125" style="277" customWidth="1"/>
    <col min="2057" max="2057" width="14.7109375" style="277" customWidth="1"/>
    <col min="2058" max="2058" width="15.140625" style="277" customWidth="1"/>
    <col min="2059" max="2059" width="13.7109375" style="277" customWidth="1"/>
    <col min="2060" max="2060" width="14.42578125" style="277" customWidth="1"/>
    <col min="2061" max="2061" width="14" style="277" customWidth="1"/>
    <col min="2062" max="2062" width="3.85546875" style="277" customWidth="1"/>
    <col min="2063" max="2063" width="12.28515625" style="277" bestFit="1" customWidth="1"/>
    <col min="2064" max="2064" width="9.85546875" style="277" bestFit="1" customWidth="1"/>
    <col min="2065" max="2065" width="12.140625" style="277" bestFit="1" customWidth="1"/>
    <col min="2066" max="2066" width="9.5703125" style="277" bestFit="1" customWidth="1"/>
    <col min="2067" max="2067" width="11.28515625" style="277" bestFit="1" customWidth="1"/>
    <col min="2068" max="2068" width="9.5703125" style="277" bestFit="1" customWidth="1"/>
    <col min="2069" max="2069" width="3.85546875" style="277" customWidth="1"/>
    <col min="2070" max="2070" width="11.28515625" style="277" bestFit="1" customWidth="1"/>
    <col min="2071" max="2071" width="9.5703125" style="277" bestFit="1" customWidth="1"/>
    <col min="2072" max="2072" width="11.28515625" style="277" bestFit="1" customWidth="1"/>
    <col min="2073" max="2073" width="9.5703125" style="277" bestFit="1" customWidth="1"/>
    <col min="2074" max="2074" width="11.28515625" style="277" bestFit="1" customWidth="1"/>
    <col min="2075" max="2075" width="9.5703125" style="277" bestFit="1" customWidth="1"/>
    <col min="2076" max="2076" width="3.85546875" style="277" customWidth="1"/>
    <col min="2077" max="2077" width="11.28515625" style="277" bestFit="1" customWidth="1"/>
    <col min="2078" max="2078" width="7.85546875" style="277" bestFit="1" customWidth="1"/>
    <col min="2079" max="2079" width="11.28515625" style="277" bestFit="1" customWidth="1"/>
    <col min="2080" max="2080" width="7.85546875" style="277" bestFit="1" customWidth="1"/>
    <col min="2081" max="2081" width="11.28515625" style="277" bestFit="1" customWidth="1"/>
    <col min="2082" max="2082" width="7.85546875" style="277" bestFit="1" customWidth="1"/>
    <col min="2083" max="2083" width="3.85546875" style="277" customWidth="1"/>
    <col min="2084" max="2084" width="12.28515625" style="277" bestFit="1" customWidth="1"/>
    <col min="2085" max="2085" width="8.85546875" style="277" bestFit="1" customWidth="1"/>
    <col min="2086" max="2086" width="12.28515625" style="277" bestFit="1" customWidth="1"/>
    <col min="2087" max="2087" width="8.85546875" style="277" bestFit="1" customWidth="1"/>
    <col min="2088" max="2088" width="12.28515625" style="277" bestFit="1" customWidth="1"/>
    <col min="2089" max="2089" width="8.7109375" style="277" bestFit="1" customWidth="1"/>
    <col min="2090" max="2090" width="3.85546875" style="277" customWidth="1"/>
    <col min="2091" max="2294" width="9.140625" style="277"/>
    <col min="2295" max="2295" width="8" style="277" customWidth="1"/>
    <col min="2296" max="2296" width="34.28515625" style="277" customWidth="1"/>
    <col min="2297" max="2297" width="13.140625" style="277" customWidth="1"/>
    <col min="2298" max="2298" width="15.28515625" style="277" customWidth="1"/>
    <col min="2299" max="2299" width="14.140625" style="277" customWidth="1"/>
    <col min="2300" max="2300" width="14" style="277" customWidth="1"/>
    <col min="2301" max="2301" width="15.140625" style="277" customWidth="1"/>
    <col min="2302" max="2302" width="14.42578125" style="277" customWidth="1"/>
    <col min="2303" max="2303" width="13.7109375" style="277" customWidth="1"/>
    <col min="2304" max="2304" width="3.85546875" style="277" customWidth="1"/>
    <col min="2305" max="2305" width="14.42578125" style="277" customWidth="1"/>
    <col min="2306" max="2306" width="12.7109375" style="277" customWidth="1"/>
    <col min="2307" max="2307" width="14.140625" style="277" customWidth="1"/>
    <col min="2308" max="2308" width="13.85546875" style="277" customWidth="1"/>
    <col min="2309" max="2309" width="16" style="277" customWidth="1"/>
    <col min="2310" max="2310" width="13.85546875" style="277" customWidth="1"/>
    <col min="2311" max="2311" width="3.85546875" style="277" customWidth="1"/>
    <col min="2312" max="2312" width="15.5703125" style="277" customWidth="1"/>
    <col min="2313" max="2313" width="14.7109375" style="277" customWidth="1"/>
    <col min="2314" max="2314" width="15.140625" style="277" customWidth="1"/>
    <col min="2315" max="2315" width="13.7109375" style="277" customWidth="1"/>
    <col min="2316" max="2316" width="14.42578125" style="277" customWidth="1"/>
    <col min="2317" max="2317" width="14" style="277" customWidth="1"/>
    <col min="2318" max="2318" width="3.85546875" style="277" customWidth="1"/>
    <col min="2319" max="2319" width="12.28515625" style="277" bestFit="1" customWidth="1"/>
    <col min="2320" max="2320" width="9.85546875" style="277" bestFit="1" customWidth="1"/>
    <col min="2321" max="2321" width="12.140625" style="277" bestFit="1" customWidth="1"/>
    <col min="2322" max="2322" width="9.5703125" style="277" bestFit="1" customWidth="1"/>
    <col min="2323" max="2323" width="11.28515625" style="277" bestFit="1" customWidth="1"/>
    <col min="2324" max="2324" width="9.5703125" style="277" bestFit="1" customWidth="1"/>
    <col min="2325" max="2325" width="3.85546875" style="277" customWidth="1"/>
    <col min="2326" max="2326" width="11.28515625" style="277" bestFit="1" customWidth="1"/>
    <col min="2327" max="2327" width="9.5703125" style="277" bestFit="1" customWidth="1"/>
    <col min="2328" max="2328" width="11.28515625" style="277" bestFit="1" customWidth="1"/>
    <col min="2329" max="2329" width="9.5703125" style="277" bestFit="1" customWidth="1"/>
    <col min="2330" max="2330" width="11.28515625" style="277" bestFit="1" customWidth="1"/>
    <col min="2331" max="2331" width="9.5703125" style="277" bestFit="1" customWidth="1"/>
    <col min="2332" max="2332" width="3.85546875" style="277" customWidth="1"/>
    <col min="2333" max="2333" width="11.28515625" style="277" bestFit="1" customWidth="1"/>
    <col min="2334" max="2334" width="7.85546875" style="277" bestFit="1" customWidth="1"/>
    <col min="2335" max="2335" width="11.28515625" style="277" bestFit="1" customWidth="1"/>
    <col min="2336" max="2336" width="7.85546875" style="277" bestFit="1" customWidth="1"/>
    <col min="2337" max="2337" width="11.28515625" style="277" bestFit="1" customWidth="1"/>
    <col min="2338" max="2338" width="7.85546875" style="277" bestFit="1" customWidth="1"/>
    <col min="2339" max="2339" width="3.85546875" style="277" customWidth="1"/>
    <col min="2340" max="2340" width="12.28515625" style="277" bestFit="1" customWidth="1"/>
    <col min="2341" max="2341" width="8.85546875" style="277" bestFit="1" customWidth="1"/>
    <col min="2342" max="2342" width="12.28515625" style="277" bestFit="1" customWidth="1"/>
    <col min="2343" max="2343" width="8.85546875" style="277" bestFit="1" customWidth="1"/>
    <col min="2344" max="2344" width="12.28515625" style="277" bestFit="1" customWidth="1"/>
    <col min="2345" max="2345" width="8.7109375" style="277" bestFit="1" customWidth="1"/>
    <col min="2346" max="2346" width="3.85546875" style="277" customWidth="1"/>
    <col min="2347" max="2550" width="9.140625" style="277"/>
    <col min="2551" max="2551" width="8" style="277" customWidth="1"/>
    <col min="2552" max="2552" width="34.28515625" style="277" customWidth="1"/>
    <col min="2553" max="2553" width="13.140625" style="277" customWidth="1"/>
    <col min="2554" max="2554" width="15.28515625" style="277" customWidth="1"/>
    <col min="2555" max="2555" width="14.140625" style="277" customWidth="1"/>
    <col min="2556" max="2556" width="14" style="277" customWidth="1"/>
    <col min="2557" max="2557" width="15.140625" style="277" customWidth="1"/>
    <col min="2558" max="2558" width="14.42578125" style="277" customWidth="1"/>
    <col min="2559" max="2559" width="13.7109375" style="277" customWidth="1"/>
    <col min="2560" max="2560" width="3.85546875" style="277" customWidth="1"/>
    <col min="2561" max="2561" width="14.42578125" style="277" customWidth="1"/>
    <col min="2562" max="2562" width="12.7109375" style="277" customWidth="1"/>
    <col min="2563" max="2563" width="14.140625" style="277" customWidth="1"/>
    <col min="2564" max="2564" width="13.85546875" style="277" customWidth="1"/>
    <col min="2565" max="2565" width="16" style="277" customWidth="1"/>
    <col min="2566" max="2566" width="13.85546875" style="277" customWidth="1"/>
    <col min="2567" max="2567" width="3.85546875" style="277" customWidth="1"/>
    <col min="2568" max="2568" width="15.5703125" style="277" customWidth="1"/>
    <col min="2569" max="2569" width="14.7109375" style="277" customWidth="1"/>
    <col min="2570" max="2570" width="15.140625" style="277" customWidth="1"/>
    <col min="2571" max="2571" width="13.7109375" style="277" customWidth="1"/>
    <col min="2572" max="2572" width="14.42578125" style="277" customWidth="1"/>
    <col min="2573" max="2573" width="14" style="277" customWidth="1"/>
    <col min="2574" max="2574" width="3.85546875" style="277" customWidth="1"/>
    <col min="2575" max="2575" width="12.28515625" style="277" bestFit="1" customWidth="1"/>
    <col min="2576" max="2576" width="9.85546875" style="277" bestFit="1" customWidth="1"/>
    <col min="2577" max="2577" width="12.140625" style="277" bestFit="1" customWidth="1"/>
    <col min="2578" max="2578" width="9.5703125" style="277" bestFit="1" customWidth="1"/>
    <col min="2579" max="2579" width="11.28515625" style="277" bestFit="1" customWidth="1"/>
    <col min="2580" max="2580" width="9.5703125" style="277" bestFit="1" customWidth="1"/>
    <col min="2581" max="2581" width="3.85546875" style="277" customWidth="1"/>
    <col min="2582" max="2582" width="11.28515625" style="277" bestFit="1" customWidth="1"/>
    <col min="2583" max="2583" width="9.5703125" style="277" bestFit="1" customWidth="1"/>
    <col min="2584" max="2584" width="11.28515625" style="277" bestFit="1" customWidth="1"/>
    <col min="2585" max="2585" width="9.5703125" style="277" bestFit="1" customWidth="1"/>
    <col min="2586" max="2586" width="11.28515625" style="277" bestFit="1" customWidth="1"/>
    <col min="2587" max="2587" width="9.5703125" style="277" bestFit="1" customWidth="1"/>
    <col min="2588" max="2588" width="3.85546875" style="277" customWidth="1"/>
    <col min="2589" max="2589" width="11.28515625" style="277" bestFit="1" customWidth="1"/>
    <col min="2590" max="2590" width="7.85546875" style="277" bestFit="1" customWidth="1"/>
    <col min="2591" max="2591" width="11.28515625" style="277" bestFit="1" customWidth="1"/>
    <col min="2592" max="2592" width="7.85546875" style="277" bestFit="1" customWidth="1"/>
    <col min="2593" max="2593" width="11.28515625" style="277" bestFit="1" customWidth="1"/>
    <col min="2594" max="2594" width="7.85546875" style="277" bestFit="1" customWidth="1"/>
    <col min="2595" max="2595" width="3.85546875" style="277" customWidth="1"/>
    <col min="2596" max="2596" width="12.28515625" style="277" bestFit="1" customWidth="1"/>
    <col min="2597" max="2597" width="8.85546875" style="277" bestFit="1" customWidth="1"/>
    <col min="2598" max="2598" width="12.28515625" style="277" bestFit="1" customWidth="1"/>
    <col min="2599" max="2599" width="8.85546875" style="277" bestFit="1" customWidth="1"/>
    <col min="2600" max="2600" width="12.28515625" style="277" bestFit="1" customWidth="1"/>
    <col min="2601" max="2601" width="8.7109375" style="277" bestFit="1" customWidth="1"/>
    <col min="2602" max="2602" width="3.85546875" style="277" customWidth="1"/>
    <col min="2603" max="2806" width="9.140625" style="277"/>
    <col min="2807" max="2807" width="8" style="277" customWidth="1"/>
    <col min="2808" max="2808" width="34.28515625" style="277" customWidth="1"/>
    <col min="2809" max="2809" width="13.140625" style="277" customWidth="1"/>
    <col min="2810" max="2810" width="15.28515625" style="277" customWidth="1"/>
    <col min="2811" max="2811" width="14.140625" style="277" customWidth="1"/>
    <col min="2812" max="2812" width="14" style="277" customWidth="1"/>
    <col min="2813" max="2813" width="15.140625" style="277" customWidth="1"/>
    <col min="2814" max="2814" width="14.42578125" style="277" customWidth="1"/>
    <col min="2815" max="2815" width="13.7109375" style="277" customWidth="1"/>
    <col min="2816" max="2816" width="3.85546875" style="277" customWidth="1"/>
    <col min="2817" max="2817" width="14.42578125" style="277" customWidth="1"/>
    <col min="2818" max="2818" width="12.7109375" style="277" customWidth="1"/>
    <col min="2819" max="2819" width="14.140625" style="277" customWidth="1"/>
    <col min="2820" max="2820" width="13.85546875" style="277" customWidth="1"/>
    <col min="2821" max="2821" width="16" style="277" customWidth="1"/>
    <col min="2822" max="2822" width="13.85546875" style="277" customWidth="1"/>
    <col min="2823" max="2823" width="3.85546875" style="277" customWidth="1"/>
    <col min="2824" max="2824" width="15.5703125" style="277" customWidth="1"/>
    <col min="2825" max="2825" width="14.7109375" style="277" customWidth="1"/>
    <col min="2826" max="2826" width="15.140625" style="277" customWidth="1"/>
    <col min="2827" max="2827" width="13.7109375" style="277" customWidth="1"/>
    <col min="2828" max="2828" width="14.42578125" style="277" customWidth="1"/>
    <col min="2829" max="2829" width="14" style="277" customWidth="1"/>
    <col min="2830" max="2830" width="3.85546875" style="277" customWidth="1"/>
    <col min="2831" max="2831" width="12.28515625" style="277" bestFit="1" customWidth="1"/>
    <col min="2832" max="2832" width="9.85546875" style="277" bestFit="1" customWidth="1"/>
    <col min="2833" max="2833" width="12.140625" style="277" bestFit="1" customWidth="1"/>
    <col min="2834" max="2834" width="9.5703125" style="277" bestFit="1" customWidth="1"/>
    <col min="2835" max="2835" width="11.28515625" style="277" bestFit="1" customWidth="1"/>
    <col min="2836" max="2836" width="9.5703125" style="277" bestFit="1" customWidth="1"/>
    <col min="2837" max="2837" width="3.85546875" style="277" customWidth="1"/>
    <col min="2838" max="2838" width="11.28515625" style="277" bestFit="1" customWidth="1"/>
    <col min="2839" max="2839" width="9.5703125" style="277" bestFit="1" customWidth="1"/>
    <col min="2840" max="2840" width="11.28515625" style="277" bestFit="1" customWidth="1"/>
    <col min="2841" max="2841" width="9.5703125" style="277" bestFit="1" customWidth="1"/>
    <col min="2842" max="2842" width="11.28515625" style="277" bestFit="1" customWidth="1"/>
    <col min="2843" max="2843" width="9.5703125" style="277" bestFit="1" customWidth="1"/>
    <col min="2844" max="2844" width="3.85546875" style="277" customWidth="1"/>
    <col min="2845" max="2845" width="11.28515625" style="277" bestFit="1" customWidth="1"/>
    <col min="2846" max="2846" width="7.85546875" style="277" bestFit="1" customWidth="1"/>
    <col min="2847" max="2847" width="11.28515625" style="277" bestFit="1" customWidth="1"/>
    <col min="2848" max="2848" width="7.85546875" style="277" bestFit="1" customWidth="1"/>
    <col min="2849" max="2849" width="11.28515625" style="277" bestFit="1" customWidth="1"/>
    <col min="2850" max="2850" width="7.85546875" style="277" bestFit="1" customWidth="1"/>
    <col min="2851" max="2851" width="3.85546875" style="277" customWidth="1"/>
    <col min="2852" max="2852" width="12.28515625" style="277" bestFit="1" customWidth="1"/>
    <col min="2853" max="2853" width="8.85546875" style="277" bestFit="1" customWidth="1"/>
    <col min="2854" max="2854" width="12.28515625" style="277" bestFit="1" customWidth="1"/>
    <col min="2855" max="2855" width="8.85546875" style="277" bestFit="1" customWidth="1"/>
    <col min="2856" max="2856" width="12.28515625" style="277" bestFit="1" customWidth="1"/>
    <col min="2857" max="2857" width="8.7109375" style="277" bestFit="1" customWidth="1"/>
    <col min="2858" max="2858" width="3.85546875" style="277" customWidth="1"/>
    <col min="2859" max="3062" width="9.140625" style="277"/>
    <col min="3063" max="3063" width="8" style="277" customWidth="1"/>
    <col min="3064" max="3064" width="34.28515625" style="277" customWidth="1"/>
    <col min="3065" max="3065" width="13.140625" style="277" customWidth="1"/>
    <col min="3066" max="3066" width="15.28515625" style="277" customWidth="1"/>
    <col min="3067" max="3067" width="14.140625" style="277" customWidth="1"/>
    <col min="3068" max="3068" width="14" style="277" customWidth="1"/>
    <col min="3069" max="3069" width="15.140625" style="277" customWidth="1"/>
    <col min="3070" max="3070" width="14.42578125" style="277" customWidth="1"/>
    <col min="3071" max="3071" width="13.7109375" style="277" customWidth="1"/>
    <col min="3072" max="3072" width="3.85546875" style="277" customWidth="1"/>
    <col min="3073" max="3073" width="14.42578125" style="277" customWidth="1"/>
    <col min="3074" max="3074" width="12.7109375" style="277" customWidth="1"/>
    <col min="3075" max="3075" width="14.140625" style="277" customWidth="1"/>
    <col min="3076" max="3076" width="13.85546875" style="277" customWidth="1"/>
    <col min="3077" max="3077" width="16" style="277" customWidth="1"/>
    <col min="3078" max="3078" width="13.85546875" style="277" customWidth="1"/>
    <col min="3079" max="3079" width="3.85546875" style="277" customWidth="1"/>
    <col min="3080" max="3080" width="15.5703125" style="277" customWidth="1"/>
    <col min="3081" max="3081" width="14.7109375" style="277" customWidth="1"/>
    <col min="3082" max="3082" width="15.140625" style="277" customWidth="1"/>
    <col min="3083" max="3083" width="13.7109375" style="277" customWidth="1"/>
    <col min="3084" max="3084" width="14.42578125" style="277" customWidth="1"/>
    <col min="3085" max="3085" width="14" style="277" customWidth="1"/>
    <col min="3086" max="3086" width="3.85546875" style="277" customWidth="1"/>
    <col min="3087" max="3087" width="12.28515625" style="277" bestFit="1" customWidth="1"/>
    <col min="3088" max="3088" width="9.85546875" style="277" bestFit="1" customWidth="1"/>
    <col min="3089" max="3089" width="12.140625" style="277" bestFit="1" customWidth="1"/>
    <col min="3090" max="3090" width="9.5703125" style="277" bestFit="1" customWidth="1"/>
    <col min="3091" max="3091" width="11.28515625" style="277" bestFit="1" customWidth="1"/>
    <col min="3092" max="3092" width="9.5703125" style="277" bestFit="1" customWidth="1"/>
    <col min="3093" max="3093" width="3.85546875" style="277" customWidth="1"/>
    <col min="3094" max="3094" width="11.28515625" style="277" bestFit="1" customWidth="1"/>
    <col min="3095" max="3095" width="9.5703125" style="277" bestFit="1" customWidth="1"/>
    <col min="3096" max="3096" width="11.28515625" style="277" bestFit="1" customWidth="1"/>
    <col min="3097" max="3097" width="9.5703125" style="277" bestFit="1" customWidth="1"/>
    <col min="3098" max="3098" width="11.28515625" style="277" bestFit="1" customWidth="1"/>
    <col min="3099" max="3099" width="9.5703125" style="277" bestFit="1" customWidth="1"/>
    <col min="3100" max="3100" width="3.85546875" style="277" customWidth="1"/>
    <col min="3101" max="3101" width="11.28515625" style="277" bestFit="1" customWidth="1"/>
    <col min="3102" max="3102" width="7.85546875" style="277" bestFit="1" customWidth="1"/>
    <col min="3103" max="3103" width="11.28515625" style="277" bestFit="1" customWidth="1"/>
    <col min="3104" max="3104" width="7.85546875" style="277" bestFit="1" customWidth="1"/>
    <col min="3105" max="3105" width="11.28515625" style="277" bestFit="1" customWidth="1"/>
    <col min="3106" max="3106" width="7.85546875" style="277" bestFit="1" customWidth="1"/>
    <col min="3107" max="3107" width="3.85546875" style="277" customWidth="1"/>
    <col min="3108" max="3108" width="12.28515625" style="277" bestFit="1" customWidth="1"/>
    <col min="3109" max="3109" width="8.85546875" style="277" bestFit="1" customWidth="1"/>
    <col min="3110" max="3110" width="12.28515625" style="277" bestFit="1" customWidth="1"/>
    <col min="3111" max="3111" width="8.85546875" style="277" bestFit="1" customWidth="1"/>
    <col min="3112" max="3112" width="12.28515625" style="277" bestFit="1" customWidth="1"/>
    <col min="3113" max="3113" width="8.7109375" style="277" bestFit="1" customWidth="1"/>
    <col min="3114" max="3114" width="3.85546875" style="277" customWidth="1"/>
    <col min="3115" max="3318" width="9.140625" style="277"/>
    <col min="3319" max="3319" width="8" style="277" customWidth="1"/>
    <col min="3320" max="3320" width="34.28515625" style="277" customWidth="1"/>
    <col min="3321" max="3321" width="13.140625" style="277" customWidth="1"/>
    <col min="3322" max="3322" width="15.28515625" style="277" customWidth="1"/>
    <col min="3323" max="3323" width="14.140625" style="277" customWidth="1"/>
    <col min="3324" max="3324" width="14" style="277" customWidth="1"/>
    <col min="3325" max="3325" width="15.140625" style="277" customWidth="1"/>
    <col min="3326" max="3326" width="14.42578125" style="277" customWidth="1"/>
    <col min="3327" max="3327" width="13.7109375" style="277" customWidth="1"/>
    <col min="3328" max="3328" width="3.85546875" style="277" customWidth="1"/>
    <col min="3329" max="3329" width="14.42578125" style="277" customWidth="1"/>
    <col min="3330" max="3330" width="12.7109375" style="277" customWidth="1"/>
    <col min="3331" max="3331" width="14.140625" style="277" customWidth="1"/>
    <col min="3332" max="3332" width="13.85546875" style="277" customWidth="1"/>
    <col min="3333" max="3333" width="16" style="277" customWidth="1"/>
    <col min="3334" max="3334" width="13.85546875" style="277" customWidth="1"/>
    <col min="3335" max="3335" width="3.85546875" style="277" customWidth="1"/>
    <col min="3336" max="3336" width="15.5703125" style="277" customWidth="1"/>
    <col min="3337" max="3337" width="14.7109375" style="277" customWidth="1"/>
    <col min="3338" max="3338" width="15.140625" style="277" customWidth="1"/>
    <col min="3339" max="3339" width="13.7109375" style="277" customWidth="1"/>
    <col min="3340" max="3340" width="14.42578125" style="277" customWidth="1"/>
    <col min="3341" max="3341" width="14" style="277" customWidth="1"/>
    <col min="3342" max="3342" width="3.85546875" style="277" customWidth="1"/>
    <col min="3343" max="3343" width="12.28515625" style="277" bestFit="1" customWidth="1"/>
    <col min="3344" max="3344" width="9.85546875" style="277" bestFit="1" customWidth="1"/>
    <col min="3345" max="3345" width="12.140625" style="277" bestFit="1" customWidth="1"/>
    <col min="3346" max="3346" width="9.5703125" style="277" bestFit="1" customWidth="1"/>
    <col min="3347" max="3347" width="11.28515625" style="277" bestFit="1" customWidth="1"/>
    <col min="3348" max="3348" width="9.5703125" style="277" bestFit="1" customWidth="1"/>
    <col min="3349" max="3349" width="3.85546875" style="277" customWidth="1"/>
    <col min="3350" max="3350" width="11.28515625" style="277" bestFit="1" customWidth="1"/>
    <col min="3351" max="3351" width="9.5703125" style="277" bestFit="1" customWidth="1"/>
    <col min="3352" max="3352" width="11.28515625" style="277" bestFit="1" customWidth="1"/>
    <col min="3353" max="3353" width="9.5703125" style="277" bestFit="1" customWidth="1"/>
    <col min="3354" max="3354" width="11.28515625" style="277" bestFit="1" customWidth="1"/>
    <col min="3355" max="3355" width="9.5703125" style="277" bestFit="1" customWidth="1"/>
    <col min="3356" max="3356" width="3.85546875" style="277" customWidth="1"/>
    <col min="3357" max="3357" width="11.28515625" style="277" bestFit="1" customWidth="1"/>
    <col min="3358" max="3358" width="7.85546875" style="277" bestFit="1" customWidth="1"/>
    <col min="3359" max="3359" width="11.28515625" style="277" bestFit="1" customWidth="1"/>
    <col min="3360" max="3360" width="7.85546875" style="277" bestFit="1" customWidth="1"/>
    <col min="3361" max="3361" width="11.28515625" style="277" bestFit="1" customWidth="1"/>
    <col min="3362" max="3362" width="7.85546875" style="277" bestFit="1" customWidth="1"/>
    <col min="3363" max="3363" width="3.85546875" style="277" customWidth="1"/>
    <col min="3364" max="3364" width="12.28515625" style="277" bestFit="1" customWidth="1"/>
    <col min="3365" max="3365" width="8.85546875" style="277" bestFit="1" customWidth="1"/>
    <col min="3366" max="3366" width="12.28515625" style="277" bestFit="1" customWidth="1"/>
    <col min="3367" max="3367" width="8.85546875" style="277" bestFit="1" customWidth="1"/>
    <col min="3368" max="3368" width="12.28515625" style="277" bestFit="1" customWidth="1"/>
    <col min="3369" max="3369" width="8.7109375" style="277" bestFit="1" customWidth="1"/>
    <col min="3370" max="3370" width="3.85546875" style="277" customWidth="1"/>
    <col min="3371" max="3574" width="9.140625" style="277"/>
    <col min="3575" max="3575" width="8" style="277" customWidth="1"/>
    <col min="3576" max="3576" width="34.28515625" style="277" customWidth="1"/>
    <col min="3577" max="3577" width="13.140625" style="277" customWidth="1"/>
    <col min="3578" max="3578" width="15.28515625" style="277" customWidth="1"/>
    <col min="3579" max="3579" width="14.140625" style="277" customWidth="1"/>
    <col min="3580" max="3580" width="14" style="277" customWidth="1"/>
    <col min="3581" max="3581" width="15.140625" style="277" customWidth="1"/>
    <col min="3582" max="3582" width="14.42578125" style="277" customWidth="1"/>
    <col min="3583" max="3583" width="13.7109375" style="277" customWidth="1"/>
    <col min="3584" max="3584" width="3.85546875" style="277" customWidth="1"/>
    <col min="3585" max="3585" width="14.42578125" style="277" customWidth="1"/>
    <col min="3586" max="3586" width="12.7109375" style="277" customWidth="1"/>
    <col min="3587" max="3587" width="14.140625" style="277" customWidth="1"/>
    <col min="3588" max="3588" width="13.85546875" style="277" customWidth="1"/>
    <col min="3589" max="3589" width="16" style="277" customWidth="1"/>
    <col min="3590" max="3590" width="13.85546875" style="277" customWidth="1"/>
    <col min="3591" max="3591" width="3.85546875" style="277" customWidth="1"/>
    <col min="3592" max="3592" width="15.5703125" style="277" customWidth="1"/>
    <col min="3593" max="3593" width="14.7109375" style="277" customWidth="1"/>
    <col min="3594" max="3594" width="15.140625" style="277" customWidth="1"/>
    <col min="3595" max="3595" width="13.7109375" style="277" customWidth="1"/>
    <col min="3596" max="3596" width="14.42578125" style="277" customWidth="1"/>
    <col min="3597" max="3597" width="14" style="277" customWidth="1"/>
    <col min="3598" max="3598" width="3.85546875" style="277" customWidth="1"/>
    <col min="3599" max="3599" width="12.28515625" style="277" bestFit="1" customWidth="1"/>
    <col min="3600" max="3600" width="9.85546875" style="277" bestFit="1" customWidth="1"/>
    <col min="3601" max="3601" width="12.140625" style="277" bestFit="1" customWidth="1"/>
    <col min="3602" max="3602" width="9.5703125" style="277" bestFit="1" customWidth="1"/>
    <col min="3603" max="3603" width="11.28515625" style="277" bestFit="1" customWidth="1"/>
    <col min="3604" max="3604" width="9.5703125" style="277" bestFit="1" customWidth="1"/>
    <col min="3605" max="3605" width="3.85546875" style="277" customWidth="1"/>
    <col min="3606" max="3606" width="11.28515625" style="277" bestFit="1" customWidth="1"/>
    <col min="3607" max="3607" width="9.5703125" style="277" bestFit="1" customWidth="1"/>
    <col min="3608" max="3608" width="11.28515625" style="277" bestFit="1" customWidth="1"/>
    <col min="3609" max="3609" width="9.5703125" style="277" bestFit="1" customWidth="1"/>
    <col min="3610" max="3610" width="11.28515625" style="277" bestFit="1" customWidth="1"/>
    <col min="3611" max="3611" width="9.5703125" style="277" bestFit="1" customWidth="1"/>
    <col min="3612" max="3612" width="3.85546875" style="277" customWidth="1"/>
    <col min="3613" max="3613" width="11.28515625" style="277" bestFit="1" customWidth="1"/>
    <col min="3614" max="3614" width="7.85546875" style="277" bestFit="1" customWidth="1"/>
    <col min="3615" max="3615" width="11.28515625" style="277" bestFit="1" customWidth="1"/>
    <col min="3616" max="3616" width="7.85546875" style="277" bestFit="1" customWidth="1"/>
    <col min="3617" max="3617" width="11.28515625" style="277" bestFit="1" customWidth="1"/>
    <col min="3618" max="3618" width="7.85546875" style="277" bestFit="1" customWidth="1"/>
    <col min="3619" max="3619" width="3.85546875" style="277" customWidth="1"/>
    <col min="3620" max="3620" width="12.28515625" style="277" bestFit="1" customWidth="1"/>
    <col min="3621" max="3621" width="8.85546875" style="277" bestFit="1" customWidth="1"/>
    <col min="3622" max="3622" width="12.28515625" style="277" bestFit="1" customWidth="1"/>
    <col min="3623" max="3623" width="8.85546875" style="277" bestFit="1" customWidth="1"/>
    <col min="3624" max="3624" width="12.28515625" style="277" bestFit="1" customWidth="1"/>
    <col min="3625" max="3625" width="8.7109375" style="277" bestFit="1" customWidth="1"/>
    <col min="3626" max="3626" width="3.85546875" style="277" customWidth="1"/>
    <col min="3627" max="3830" width="9.140625" style="277"/>
    <col min="3831" max="3831" width="8" style="277" customWidth="1"/>
    <col min="3832" max="3832" width="34.28515625" style="277" customWidth="1"/>
    <col min="3833" max="3833" width="13.140625" style="277" customWidth="1"/>
    <col min="3834" max="3834" width="15.28515625" style="277" customWidth="1"/>
    <col min="3835" max="3835" width="14.140625" style="277" customWidth="1"/>
    <col min="3836" max="3836" width="14" style="277" customWidth="1"/>
    <col min="3837" max="3837" width="15.140625" style="277" customWidth="1"/>
    <col min="3838" max="3838" width="14.42578125" style="277" customWidth="1"/>
    <col min="3839" max="3839" width="13.7109375" style="277" customWidth="1"/>
    <col min="3840" max="3840" width="3.85546875" style="277" customWidth="1"/>
    <col min="3841" max="3841" width="14.42578125" style="277" customWidth="1"/>
    <col min="3842" max="3842" width="12.7109375" style="277" customWidth="1"/>
    <col min="3843" max="3843" width="14.140625" style="277" customWidth="1"/>
    <col min="3844" max="3844" width="13.85546875" style="277" customWidth="1"/>
    <col min="3845" max="3845" width="16" style="277" customWidth="1"/>
    <col min="3846" max="3846" width="13.85546875" style="277" customWidth="1"/>
    <col min="3847" max="3847" width="3.85546875" style="277" customWidth="1"/>
    <col min="3848" max="3848" width="15.5703125" style="277" customWidth="1"/>
    <col min="3849" max="3849" width="14.7109375" style="277" customWidth="1"/>
    <col min="3850" max="3850" width="15.140625" style="277" customWidth="1"/>
    <col min="3851" max="3851" width="13.7109375" style="277" customWidth="1"/>
    <col min="3852" max="3852" width="14.42578125" style="277" customWidth="1"/>
    <col min="3853" max="3853" width="14" style="277" customWidth="1"/>
    <col min="3854" max="3854" width="3.85546875" style="277" customWidth="1"/>
    <col min="3855" max="3855" width="12.28515625" style="277" bestFit="1" customWidth="1"/>
    <col min="3856" max="3856" width="9.85546875" style="277" bestFit="1" customWidth="1"/>
    <col min="3857" max="3857" width="12.140625" style="277" bestFit="1" customWidth="1"/>
    <col min="3858" max="3858" width="9.5703125" style="277" bestFit="1" customWidth="1"/>
    <col min="3859" max="3859" width="11.28515625" style="277" bestFit="1" customWidth="1"/>
    <col min="3860" max="3860" width="9.5703125" style="277" bestFit="1" customWidth="1"/>
    <col min="3861" max="3861" width="3.85546875" style="277" customWidth="1"/>
    <col min="3862" max="3862" width="11.28515625" style="277" bestFit="1" customWidth="1"/>
    <col min="3863" max="3863" width="9.5703125" style="277" bestFit="1" customWidth="1"/>
    <col min="3864" max="3864" width="11.28515625" style="277" bestFit="1" customWidth="1"/>
    <col min="3865" max="3865" width="9.5703125" style="277" bestFit="1" customWidth="1"/>
    <col min="3866" max="3866" width="11.28515625" style="277" bestFit="1" customWidth="1"/>
    <col min="3867" max="3867" width="9.5703125" style="277" bestFit="1" customWidth="1"/>
    <col min="3868" max="3868" width="3.85546875" style="277" customWidth="1"/>
    <col min="3869" max="3869" width="11.28515625" style="277" bestFit="1" customWidth="1"/>
    <col min="3870" max="3870" width="7.85546875" style="277" bestFit="1" customWidth="1"/>
    <col min="3871" max="3871" width="11.28515625" style="277" bestFit="1" customWidth="1"/>
    <col min="3872" max="3872" width="7.85546875" style="277" bestFit="1" customWidth="1"/>
    <col min="3873" max="3873" width="11.28515625" style="277" bestFit="1" customWidth="1"/>
    <col min="3874" max="3874" width="7.85546875" style="277" bestFit="1" customWidth="1"/>
    <col min="3875" max="3875" width="3.85546875" style="277" customWidth="1"/>
    <col min="3876" max="3876" width="12.28515625" style="277" bestFit="1" customWidth="1"/>
    <col min="3877" max="3877" width="8.85546875" style="277" bestFit="1" customWidth="1"/>
    <col min="3878" max="3878" width="12.28515625" style="277" bestFit="1" customWidth="1"/>
    <col min="3879" max="3879" width="8.85546875" style="277" bestFit="1" customWidth="1"/>
    <col min="3880" max="3880" width="12.28515625" style="277" bestFit="1" customWidth="1"/>
    <col min="3881" max="3881" width="8.7109375" style="277" bestFit="1" customWidth="1"/>
    <col min="3882" max="3882" width="3.85546875" style="277" customWidth="1"/>
    <col min="3883" max="4086" width="9.140625" style="277"/>
    <col min="4087" max="4087" width="8" style="277" customWidth="1"/>
    <col min="4088" max="4088" width="34.28515625" style="277" customWidth="1"/>
    <col min="4089" max="4089" width="13.140625" style="277" customWidth="1"/>
    <col min="4090" max="4090" width="15.28515625" style="277" customWidth="1"/>
    <col min="4091" max="4091" width="14.140625" style="277" customWidth="1"/>
    <col min="4092" max="4092" width="14" style="277" customWidth="1"/>
    <col min="4093" max="4093" width="15.140625" style="277" customWidth="1"/>
    <col min="4094" max="4094" width="14.42578125" style="277" customWidth="1"/>
    <col min="4095" max="4095" width="13.7109375" style="277" customWidth="1"/>
    <col min="4096" max="4096" width="3.85546875" style="277" customWidth="1"/>
    <col min="4097" max="4097" width="14.42578125" style="277" customWidth="1"/>
    <col min="4098" max="4098" width="12.7109375" style="277" customWidth="1"/>
    <col min="4099" max="4099" width="14.140625" style="277" customWidth="1"/>
    <col min="4100" max="4100" width="13.85546875" style="277" customWidth="1"/>
    <col min="4101" max="4101" width="16" style="277" customWidth="1"/>
    <col min="4102" max="4102" width="13.85546875" style="277" customWidth="1"/>
    <col min="4103" max="4103" width="3.85546875" style="277" customWidth="1"/>
    <col min="4104" max="4104" width="15.5703125" style="277" customWidth="1"/>
    <col min="4105" max="4105" width="14.7109375" style="277" customWidth="1"/>
    <col min="4106" max="4106" width="15.140625" style="277" customWidth="1"/>
    <col min="4107" max="4107" width="13.7109375" style="277" customWidth="1"/>
    <col min="4108" max="4108" width="14.42578125" style="277" customWidth="1"/>
    <col min="4109" max="4109" width="14" style="277" customWidth="1"/>
    <col min="4110" max="4110" width="3.85546875" style="277" customWidth="1"/>
    <col min="4111" max="4111" width="12.28515625" style="277" bestFit="1" customWidth="1"/>
    <col min="4112" max="4112" width="9.85546875" style="277" bestFit="1" customWidth="1"/>
    <col min="4113" max="4113" width="12.140625" style="277" bestFit="1" customWidth="1"/>
    <col min="4114" max="4114" width="9.5703125" style="277" bestFit="1" customWidth="1"/>
    <col min="4115" max="4115" width="11.28515625" style="277" bestFit="1" customWidth="1"/>
    <col min="4116" max="4116" width="9.5703125" style="277" bestFit="1" customWidth="1"/>
    <col min="4117" max="4117" width="3.85546875" style="277" customWidth="1"/>
    <col min="4118" max="4118" width="11.28515625" style="277" bestFit="1" customWidth="1"/>
    <col min="4119" max="4119" width="9.5703125" style="277" bestFit="1" customWidth="1"/>
    <col min="4120" max="4120" width="11.28515625" style="277" bestFit="1" customWidth="1"/>
    <col min="4121" max="4121" width="9.5703125" style="277" bestFit="1" customWidth="1"/>
    <col min="4122" max="4122" width="11.28515625" style="277" bestFit="1" customWidth="1"/>
    <col min="4123" max="4123" width="9.5703125" style="277" bestFit="1" customWidth="1"/>
    <col min="4124" max="4124" width="3.85546875" style="277" customWidth="1"/>
    <col min="4125" max="4125" width="11.28515625" style="277" bestFit="1" customWidth="1"/>
    <col min="4126" max="4126" width="7.85546875" style="277" bestFit="1" customWidth="1"/>
    <col min="4127" max="4127" width="11.28515625" style="277" bestFit="1" customWidth="1"/>
    <col min="4128" max="4128" width="7.85546875" style="277" bestFit="1" customWidth="1"/>
    <col min="4129" max="4129" width="11.28515625" style="277" bestFit="1" customWidth="1"/>
    <col min="4130" max="4130" width="7.85546875" style="277" bestFit="1" customWidth="1"/>
    <col min="4131" max="4131" width="3.85546875" style="277" customWidth="1"/>
    <col min="4132" max="4132" width="12.28515625" style="277" bestFit="1" customWidth="1"/>
    <col min="4133" max="4133" width="8.85546875" style="277" bestFit="1" customWidth="1"/>
    <col min="4134" max="4134" width="12.28515625" style="277" bestFit="1" customWidth="1"/>
    <col min="4135" max="4135" width="8.85546875" style="277" bestFit="1" customWidth="1"/>
    <col min="4136" max="4136" width="12.28515625" style="277" bestFit="1" customWidth="1"/>
    <col min="4137" max="4137" width="8.7109375" style="277" bestFit="1" customWidth="1"/>
    <col min="4138" max="4138" width="3.85546875" style="277" customWidth="1"/>
    <col min="4139" max="4342" width="9.140625" style="277"/>
    <col min="4343" max="4343" width="8" style="277" customWidth="1"/>
    <col min="4344" max="4344" width="34.28515625" style="277" customWidth="1"/>
    <col min="4345" max="4345" width="13.140625" style="277" customWidth="1"/>
    <col min="4346" max="4346" width="15.28515625" style="277" customWidth="1"/>
    <col min="4347" max="4347" width="14.140625" style="277" customWidth="1"/>
    <col min="4348" max="4348" width="14" style="277" customWidth="1"/>
    <col min="4349" max="4349" width="15.140625" style="277" customWidth="1"/>
    <col min="4350" max="4350" width="14.42578125" style="277" customWidth="1"/>
    <col min="4351" max="4351" width="13.7109375" style="277" customWidth="1"/>
    <col min="4352" max="4352" width="3.85546875" style="277" customWidth="1"/>
    <col min="4353" max="4353" width="14.42578125" style="277" customWidth="1"/>
    <col min="4354" max="4354" width="12.7109375" style="277" customWidth="1"/>
    <col min="4355" max="4355" width="14.140625" style="277" customWidth="1"/>
    <col min="4356" max="4356" width="13.85546875" style="277" customWidth="1"/>
    <col min="4357" max="4357" width="16" style="277" customWidth="1"/>
    <col min="4358" max="4358" width="13.85546875" style="277" customWidth="1"/>
    <col min="4359" max="4359" width="3.85546875" style="277" customWidth="1"/>
    <col min="4360" max="4360" width="15.5703125" style="277" customWidth="1"/>
    <col min="4361" max="4361" width="14.7109375" style="277" customWidth="1"/>
    <col min="4362" max="4362" width="15.140625" style="277" customWidth="1"/>
    <col min="4363" max="4363" width="13.7109375" style="277" customWidth="1"/>
    <col min="4364" max="4364" width="14.42578125" style="277" customWidth="1"/>
    <col min="4365" max="4365" width="14" style="277" customWidth="1"/>
    <col min="4366" max="4366" width="3.85546875" style="277" customWidth="1"/>
    <col min="4367" max="4367" width="12.28515625" style="277" bestFit="1" customWidth="1"/>
    <col min="4368" max="4368" width="9.85546875" style="277" bestFit="1" customWidth="1"/>
    <col min="4369" max="4369" width="12.140625" style="277" bestFit="1" customWidth="1"/>
    <col min="4370" max="4370" width="9.5703125" style="277" bestFit="1" customWidth="1"/>
    <col min="4371" max="4371" width="11.28515625" style="277" bestFit="1" customWidth="1"/>
    <col min="4372" max="4372" width="9.5703125" style="277" bestFit="1" customWidth="1"/>
    <col min="4373" max="4373" width="3.85546875" style="277" customWidth="1"/>
    <col min="4374" max="4374" width="11.28515625" style="277" bestFit="1" customWidth="1"/>
    <col min="4375" max="4375" width="9.5703125" style="277" bestFit="1" customWidth="1"/>
    <col min="4376" max="4376" width="11.28515625" style="277" bestFit="1" customWidth="1"/>
    <col min="4377" max="4377" width="9.5703125" style="277" bestFit="1" customWidth="1"/>
    <col min="4378" max="4378" width="11.28515625" style="277" bestFit="1" customWidth="1"/>
    <col min="4379" max="4379" width="9.5703125" style="277" bestFit="1" customWidth="1"/>
    <col min="4380" max="4380" width="3.85546875" style="277" customWidth="1"/>
    <col min="4381" max="4381" width="11.28515625" style="277" bestFit="1" customWidth="1"/>
    <col min="4382" max="4382" width="7.85546875" style="277" bestFit="1" customWidth="1"/>
    <col min="4383" max="4383" width="11.28515625" style="277" bestFit="1" customWidth="1"/>
    <col min="4384" max="4384" width="7.85546875" style="277" bestFit="1" customWidth="1"/>
    <col min="4385" max="4385" width="11.28515625" style="277" bestFit="1" customWidth="1"/>
    <col min="4386" max="4386" width="7.85546875" style="277" bestFit="1" customWidth="1"/>
    <col min="4387" max="4387" width="3.85546875" style="277" customWidth="1"/>
    <col min="4388" max="4388" width="12.28515625" style="277" bestFit="1" customWidth="1"/>
    <col min="4389" max="4389" width="8.85546875" style="277" bestFit="1" customWidth="1"/>
    <col min="4390" max="4390" width="12.28515625" style="277" bestFit="1" customWidth="1"/>
    <col min="4391" max="4391" width="8.85546875" style="277" bestFit="1" customWidth="1"/>
    <col min="4392" max="4392" width="12.28515625" style="277" bestFit="1" customWidth="1"/>
    <col min="4393" max="4393" width="8.7109375" style="277" bestFit="1" customWidth="1"/>
    <col min="4394" max="4394" width="3.85546875" style="277" customWidth="1"/>
    <col min="4395" max="4598" width="9.140625" style="277"/>
    <col min="4599" max="4599" width="8" style="277" customWidth="1"/>
    <col min="4600" max="4600" width="34.28515625" style="277" customWidth="1"/>
    <col min="4601" max="4601" width="13.140625" style="277" customWidth="1"/>
    <col min="4602" max="4602" width="15.28515625" style="277" customWidth="1"/>
    <col min="4603" max="4603" width="14.140625" style="277" customWidth="1"/>
    <col min="4604" max="4604" width="14" style="277" customWidth="1"/>
    <col min="4605" max="4605" width="15.140625" style="277" customWidth="1"/>
    <col min="4606" max="4606" width="14.42578125" style="277" customWidth="1"/>
    <col min="4607" max="4607" width="13.7109375" style="277" customWidth="1"/>
    <col min="4608" max="4608" width="3.85546875" style="277" customWidth="1"/>
    <col min="4609" max="4609" width="14.42578125" style="277" customWidth="1"/>
    <col min="4610" max="4610" width="12.7109375" style="277" customWidth="1"/>
    <col min="4611" max="4611" width="14.140625" style="277" customWidth="1"/>
    <col min="4612" max="4612" width="13.85546875" style="277" customWidth="1"/>
    <col min="4613" max="4613" width="16" style="277" customWidth="1"/>
    <col min="4614" max="4614" width="13.85546875" style="277" customWidth="1"/>
    <col min="4615" max="4615" width="3.85546875" style="277" customWidth="1"/>
    <col min="4616" max="4616" width="15.5703125" style="277" customWidth="1"/>
    <col min="4617" max="4617" width="14.7109375" style="277" customWidth="1"/>
    <col min="4618" max="4618" width="15.140625" style="277" customWidth="1"/>
    <col min="4619" max="4619" width="13.7109375" style="277" customWidth="1"/>
    <col min="4620" max="4620" width="14.42578125" style="277" customWidth="1"/>
    <col min="4621" max="4621" width="14" style="277" customWidth="1"/>
    <col min="4622" max="4622" width="3.85546875" style="277" customWidth="1"/>
    <col min="4623" max="4623" width="12.28515625" style="277" bestFit="1" customWidth="1"/>
    <col min="4624" max="4624" width="9.85546875" style="277" bestFit="1" customWidth="1"/>
    <col min="4625" max="4625" width="12.140625" style="277" bestFit="1" customWidth="1"/>
    <col min="4626" max="4626" width="9.5703125" style="277" bestFit="1" customWidth="1"/>
    <col min="4627" max="4627" width="11.28515625" style="277" bestFit="1" customWidth="1"/>
    <col min="4628" max="4628" width="9.5703125" style="277" bestFit="1" customWidth="1"/>
    <col min="4629" max="4629" width="3.85546875" style="277" customWidth="1"/>
    <col min="4630" max="4630" width="11.28515625" style="277" bestFit="1" customWidth="1"/>
    <col min="4631" max="4631" width="9.5703125" style="277" bestFit="1" customWidth="1"/>
    <col min="4632" max="4632" width="11.28515625" style="277" bestFit="1" customWidth="1"/>
    <col min="4633" max="4633" width="9.5703125" style="277" bestFit="1" customWidth="1"/>
    <col min="4634" max="4634" width="11.28515625" style="277" bestFit="1" customWidth="1"/>
    <col min="4635" max="4635" width="9.5703125" style="277" bestFit="1" customWidth="1"/>
    <col min="4636" max="4636" width="3.85546875" style="277" customWidth="1"/>
    <col min="4637" max="4637" width="11.28515625" style="277" bestFit="1" customWidth="1"/>
    <col min="4638" max="4638" width="7.85546875" style="277" bestFit="1" customWidth="1"/>
    <col min="4639" max="4639" width="11.28515625" style="277" bestFit="1" customWidth="1"/>
    <col min="4640" max="4640" width="7.85546875" style="277" bestFit="1" customWidth="1"/>
    <col min="4641" max="4641" width="11.28515625" style="277" bestFit="1" customWidth="1"/>
    <col min="4642" max="4642" width="7.85546875" style="277" bestFit="1" customWidth="1"/>
    <col min="4643" max="4643" width="3.85546875" style="277" customWidth="1"/>
    <col min="4644" max="4644" width="12.28515625" style="277" bestFit="1" customWidth="1"/>
    <col min="4645" max="4645" width="8.85546875" style="277" bestFit="1" customWidth="1"/>
    <col min="4646" max="4646" width="12.28515625" style="277" bestFit="1" customWidth="1"/>
    <col min="4647" max="4647" width="8.85546875" style="277" bestFit="1" customWidth="1"/>
    <col min="4648" max="4648" width="12.28515625" style="277" bestFit="1" customWidth="1"/>
    <col min="4649" max="4649" width="8.7109375" style="277" bestFit="1" customWidth="1"/>
    <col min="4650" max="4650" width="3.85546875" style="277" customWidth="1"/>
    <col min="4651" max="4854" width="9.140625" style="277"/>
    <col min="4855" max="4855" width="8" style="277" customWidth="1"/>
    <col min="4856" max="4856" width="34.28515625" style="277" customWidth="1"/>
    <col min="4857" max="4857" width="13.140625" style="277" customWidth="1"/>
    <col min="4858" max="4858" width="15.28515625" style="277" customWidth="1"/>
    <col min="4859" max="4859" width="14.140625" style="277" customWidth="1"/>
    <col min="4860" max="4860" width="14" style="277" customWidth="1"/>
    <col min="4861" max="4861" width="15.140625" style="277" customWidth="1"/>
    <col min="4862" max="4862" width="14.42578125" style="277" customWidth="1"/>
    <col min="4863" max="4863" width="13.7109375" style="277" customWidth="1"/>
    <col min="4864" max="4864" width="3.85546875" style="277" customWidth="1"/>
    <col min="4865" max="4865" width="14.42578125" style="277" customWidth="1"/>
    <col min="4866" max="4866" width="12.7109375" style="277" customWidth="1"/>
    <col min="4867" max="4867" width="14.140625" style="277" customWidth="1"/>
    <col min="4868" max="4868" width="13.85546875" style="277" customWidth="1"/>
    <col min="4869" max="4869" width="16" style="277" customWidth="1"/>
    <col min="4870" max="4870" width="13.85546875" style="277" customWidth="1"/>
    <col min="4871" max="4871" width="3.85546875" style="277" customWidth="1"/>
    <col min="4872" max="4872" width="15.5703125" style="277" customWidth="1"/>
    <col min="4873" max="4873" width="14.7109375" style="277" customWidth="1"/>
    <col min="4874" max="4874" width="15.140625" style="277" customWidth="1"/>
    <col min="4875" max="4875" width="13.7109375" style="277" customWidth="1"/>
    <col min="4876" max="4876" width="14.42578125" style="277" customWidth="1"/>
    <col min="4877" max="4877" width="14" style="277" customWidth="1"/>
    <col min="4878" max="4878" width="3.85546875" style="277" customWidth="1"/>
    <col min="4879" max="4879" width="12.28515625" style="277" bestFit="1" customWidth="1"/>
    <col min="4880" max="4880" width="9.85546875" style="277" bestFit="1" customWidth="1"/>
    <col min="4881" max="4881" width="12.140625" style="277" bestFit="1" customWidth="1"/>
    <col min="4882" max="4882" width="9.5703125" style="277" bestFit="1" customWidth="1"/>
    <col min="4883" max="4883" width="11.28515625" style="277" bestFit="1" customWidth="1"/>
    <col min="4884" max="4884" width="9.5703125" style="277" bestFit="1" customWidth="1"/>
    <col min="4885" max="4885" width="3.85546875" style="277" customWidth="1"/>
    <col min="4886" max="4886" width="11.28515625" style="277" bestFit="1" customWidth="1"/>
    <col min="4887" max="4887" width="9.5703125" style="277" bestFit="1" customWidth="1"/>
    <col min="4888" max="4888" width="11.28515625" style="277" bestFit="1" customWidth="1"/>
    <col min="4889" max="4889" width="9.5703125" style="277" bestFit="1" customWidth="1"/>
    <col min="4890" max="4890" width="11.28515625" style="277" bestFit="1" customWidth="1"/>
    <col min="4891" max="4891" width="9.5703125" style="277" bestFit="1" customWidth="1"/>
    <col min="4892" max="4892" width="3.85546875" style="277" customWidth="1"/>
    <col min="4893" max="4893" width="11.28515625" style="277" bestFit="1" customWidth="1"/>
    <col min="4894" max="4894" width="7.85546875" style="277" bestFit="1" customWidth="1"/>
    <col min="4895" max="4895" width="11.28515625" style="277" bestFit="1" customWidth="1"/>
    <col min="4896" max="4896" width="7.85546875" style="277" bestFit="1" customWidth="1"/>
    <col min="4897" max="4897" width="11.28515625" style="277" bestFit="1" customWidth="1"/>
    <col min="4898" max="4898" width="7.85546875" style="277" bestFit="1" customWidth="1"/>
    <col min="4899" max="4899" width="3.85546875" style="277" customWidth="1"/>
    <col min="4900" max="4900" width="12.28515625" style="277" bestFit="1" customWidth="1"/>
    <col min="4901" max="4901" width="8.85546875" style="277" bestFit="1" customWidth="1"/>
    <col min="4902" max="4902" width="12.28515625" style="277" bestFit="1" customWidth="1"/>
    <col min="4903" max="4903" width="8.85546875" style="277" bestFit="1" customWidth="1"/>
    <col min="4904" max="4904" width="12.28515625" style="277" bestFit="1" customWidth="1"/>
    <col min="4905" max="4905" width="8.7109375" style="277" bestFit="1" customWidth="1"/>
    <col min="4906" max="4906" width="3.85546875" style="277" customWidth="1"/>
    <col min="4907" max="5110" width="9.140625" style="277"/>
    <col min="5111" max="5111" width="8" style="277" customWidth="1"/>
    <col min="5112" max="5112" width="34.28515625" style="277" customWidth="1"/>
    <col min="5113" max="5113" width="13.140625" style="277" customWidth="1"/>
    <col min="5114" max="5114" width="15.28515625" style="277" customWidth="1"/>
    <col min="5115" max="5115" width="14.140625" style="277" customWidth="1"/>
    <col min="5116" max="5116" width="14" style="277" customWidth="1"/>
    <col min="5117" max="5117" width="15.140625" style="277" customWidth="1"/>
    <col min="5118" max="5118" width="14.42578125" style="277" customWidth="1"/>
    <col min="5119" max="5119" width="13.7109375" style="277" customWidth="1"/>
    <col min="5120" max="5120" width="3.85546875" style="277" customWidth="1"/>
    <col min="5121" max="5121" width="14.42578125" style="277" customWidth="1"/>
    <col min="5122" max="5122" width="12.7109375" style="277" customWidth="1"/>
    <col min="5123" max="5123" width="14.140625" style="277" customWidth="1"/>
    <col min="5124" max="5124" width="13.85546875" style="277" customWidth="1"/>
    <col min="5125" max="5125" width="16" style="277" customWidth="1"/>
    <col min="5126" max="5126" width="13.85546875" style="277" customWidth="1"/>
    <col min="5127" max="5127" width="3.85546875" style="277" customWidth="1"/>
    <col min="5128" max="5128" width="15.5703125" style="277" customWidth="1"/>
    <col min="5129" max="5129" width="14.7109375" style="277" customWidth="1"/>
    <col min="5130" max="5130" width="15.140625" style="277" customWidth="1"/>
    <col min="5131" max="5131" width="13.7109375" style="277" customWidth="1"/>
    <col min="5132" max="5132" width="14.42578125" style="277" customWidth="1"/>
    <col min="5133" max="5133" width="14" style="277" customWidth="1"/>
    <col min="5134" max="5134" width="3.85546875" style="277" customWidth="1"/>
    <col min="5135" max="5135" width="12.28515625" style="277" bestFit="1" customWidth="1"/>
    <col min="5136" max="5136" width="9.85546875" style="277" bestFit="1" customWidth="1"/>
    <col min="5137" max="5137" width="12.140625" style="277" bestFit="1" customWidth="1"/>
    <col min="5138" max="5138" width="9.5703125" style="277" bestFit="1" customWidth="1"/>
    <col min="5139" max="5139" width="11.28515625" style="277" bestFit="1" customWidth="1"/>
    <col min="5140" max="5140" width="9.5703125" style="277" bestFit="1" customWidth="1"/>
    <col min="5141" max="5141" width="3.85546875" style="277" customWidth="1"/>
    <col min="5142" max="5142" width="11.28515625" style="277" bestFit="1" customWidth="1"/>
    <col min="5143" max="5143" width="9.5703125" style="277" bestFit="1" customWidth="1"/>
    <col min="5144" max="5144" width="11.28515625" style="277" bestFit="1" customWidth="1"/>
    <col min="5145" max="5145" width="9.5703125" style="277" bestFit="1" customWidth="1"/>
    <col min="5146" max="5146" width="11.28515625" style="277" bestFit="1" customWidth="1"/>
    <col min="5147" max="5147" width="9.5703125" style="277" bestFit="1" customWidth="1"/>
    <col min="5148" max="5148" width="3.85546875" style="277" customWidth="1"/>
    <col min="5149" max="5149" width="11.28515625" style="277" bestFit="1" customWidth="1"/>
    <col min="5150" max="5150" width="7.85546875" style="277" bestFit="1" customWidth="1"/>
    <col min="5151" max="5151" width="11.28515625" style="277" bestFit="1" customWidth="1"/>
    <col min="5152" max="5152" width="7.85546875" style="277" bestFit="1" customWidth="1"/>
    <col min="5153" max="5153" width="11.28515625" style="277" bestFit="1" customWidth="1"/>
    <col min="5154" max="5154" width="7.85546875" style="277" bestFit="1" customWidth="1"/>
    <col min="5155" max="5155" width="3.85546875" style="277" customWidth="1"/>
    <col min="5156" max="5156" width="12.28515625" style="277" bestFit="1" customWidth="1"/>
    <col min="5157" max="5157" width="8.85546875" style="277" bestFit="1" customWidth="1"/>
    <col min="5158" max="5158" width="12.28515625" style="277" bestFit="1" customWidth="1"/>
    <col min="5159" max="5159" width="8.85546875" style="277" bestFit="1" customWidth="1"/>
    <col min="5160" max="5160" width="12.28515625" style="277" bestFit="1" customWidth="1"/>
    <col min="5161" max="5161" width="8.7109375" style="277" bestFit="1" customWidth="1"/>
    <col min="5162" max="5162" width="3.85546875" style="277" customWidth="1"/>
    <col min="5163" max="5366" width="9.140625" style="277"/>
    <col min="5367" max="5367" width="8" style="277" customWidth="1"/>
    <col min="5368" max="5368" width="34.28515625" style="277" customWidth="1"/>
    <col min="5369" max="5369" width="13.140625" style="277" customWidth="1"/>
    <col min="5370" max="5370" width="15.28515625" style="277" customWidth="1"/>
    <col min="5371" max="5371" width="14.140625" style="277" customWidth="1"/>
    <col min="5372" max="5372" width="14" style="277" customWidth="1"/>
    <col min="5373" max="5373" width="15.140625" style="277" customWidth="1"/>
    <col min="5374" max="5374" width="14.42578125" style="277" customWidth="1"/>
    <col min="5375" max="5375" width="13.7109375" style="277" customWidth="1"/>
    <col min="5376" max="5376" width="3.85546875" style="277" customWidth="1"/>
    <col min="5377" max="5377" width="14.42578125" style="277" customWidth="1"/>
    <col min="5378" max="5378" width="12.7109375" style="277" customWidth="1"/>
    <col min="5379" max="5379" width="14.140625" style="277" customWidth="1"/>
    <col min="5380" max="5380" width="13.85546875" style="277" customWidth="1"/>
    <col min="5381" max="5381" width="16" style="277" customWidth="1"/>
    <col min="5382" max="5382" width="13.85546875" style="277" customWidth="1"/>
    <col min="5383" max="5383" width="3.85546875" style="277" customWidth="1"/>
    <col min="5384" max="5384" width="15.5703125" style="277" customWidth="1"/>
    <col min="5385" max="5385" width="14.7109375" style="277" customWidth="1"/>
    <col min="5386" max="5386" width="15.140625" style="277" customWidth="1"/>
    <col min="5387" max="5387" width="13.7109375" style="277" customWidth="1"/>
    <col min="5388" max="5388" width="14.42578125" style="277" customWidth="1"/>
    <col min="5389" max="5389" width="14" style="277" customWidth="1"/>
    <col min="5390" max="5390" width="3.85546875" style="277" customWidth="1"/>
    <col min="5391" max="5391" width="12.28515625" style="277" bestFit="1" customWidth="1"/>
    <col min="5392" max="5392" width="9.85546875" style="277" bestFit="1" customWidth="1"/>
    <col min="5393" max="5393" width="12.140625" style="277" bestFit="1" customWidth="1"/>
    <col min="5394" max="5394" width="9.5703125" style="277" bestFit="1" customWidth="1"/>
    <col min="5395" max="5395" width="11.28515625" style="277" bestFit="1" customWidth="1"/>
    <col min="5396" max="5396" width="9.5703125" style="277" bestFit="1" customWidth="1"/>
    <col min="5397" max="5397" width="3.85546875" style="277" customWidth="1"/>
    <col min="5398" max="5398" width="11.28515625" style="277" bestFit="1" customWidth="1"/>
    <col min="5399" max="5399" width="9.5703125" style="277" bestFit="1" customWidth="1"/>
    <col min="5400" max="5400" width="11.28515625" style="277" bestFit="1" customWidth="1"/>
    <col min="5401" max="5401" width="9.5703125" style="277" bestFit="1" customWidth="1"/>
    <col min="5402" max="5402" width="11.28515625" style="277" bestFit="1" customWidth="1"/>
    <col min="5403" max="5403" width="9.5703125" style="277" bestFit="1" customWidth="1"/>
    <col min="5404" max="5404" width="3.85546875" style="277" customWidth="1"/>
    <col min="5405" max="5405" width="11.28515625" style="277" bestFit="1" customWidth="1"/>
    <col min="5406" max="5406" width="7.85546875" style="277" bestFit="1" customWidth="1"/>
    <col min="5407" max="5407" width="11.28515625" style="277" bestFit="1" customWidth="1"/>
    <col min="5408" max="5408" width="7.85546875" style="277" bestFit="1" customWidth="1"/>
    <col min="5409" max="5409" width="11.28515625" style="277" bestFit="1" customWidth="1"/>
    <col min="5410" max="5410" width="7.85546875" style="277" bestFit="1" customWidth="1"/>
    <col min="5411" max="5411" width="3.85546875" style="277" customWidth="1"/>
    <col min="5412" max="5412" width="12.28515625" style="277" bestFit="1" customWidth="1"/>
    <col min="5413" max="5413" width="8.85546875" style="277" bestFit="1" customWidth="1"/>
    <col min="5414" max="5414" width="12.28515625" style="277" bestFit="1" customWidth="1"/>
    <col min="5415" max="5415" width="8.85546875" style="277" bestFit="1" customWidth="1"/>
    <col min="5416" max="5416" width="12.28515625" style="277" bestFit="1" customWidth="1"/>
    <col min="5417" max="5417" width="8.7109375" style="277" bestFit="1" customWidth="1"/>
    <col min="5418" max="5418" width="3.85546875" style="277" customWidth="1"/>
    <col min="5419" max="5622" width="9.140625" style="277"/>
    <col min="5623" max="5623" width="8" style="277" customWidth="1"/>
    <col min="5624" max="5624" width="34.28515625" style="277" customWidth="1"/>
    <col min="5625" max="5625" width="13.140625" style="277" customWidth="1"/>
    <col min="5626" max="5626" width="15.28515625" style="277" customWidth="1"/>
    <col min="5627" max="5627" width="14.140625" style="277" customWidth="1"/>
    <col min="5628" max="5628" width="14" style="277" customWidth="1"/>
    <col min="5629" max="5629" width="15.140625" style="277" customWidth="1"/>
    <col min="5630" max="5630" width="14.42578125" style="277" customWidth="1"/>
    <col min="5631" max="5631" width="13.7109375" style="277" customWidth="1"/>
    <col min="5632" max="5632" width="3.85546875" style="277" customWidth="1"/>
    <col min="5633" max="5633" width="14.42578125" style="277" customWidth="1"/>
    <col min="5634" max="5634" width="12.7109375" style="277" customWidth="1"/>
    <col min="5635" max="5635" width="14.140625" style="277" customWidth="1"/>
    <col min="5636" max="5636" width="13.85546875" style="277" customWidth="1"/>
    <col min="5637" max="5637" width="16" style="277" customWidth="1"/>
    <col min="5638" max="5638" width="13.85546875" style="277" customWidth="1"/>
    <col min="5639" max="5639" width="3.85546875" style="277" customWidth="1"/>
    <col min="5640" max="5640" width="15.5703125" style="277" customWidth="1"/>
    <col min="5641" max="5641" width="14.7109375" style="277" customWidth="1"/>
    <col min="5642" max="5642" width="15.140625" style="277" customWidth="1"/>
    <col min="5643" max="5643" width="13.7109375" style="277" customWidth="1"/>
    <col min="5644" max="5644" width="14.42578125" style="277" customWidth="1"/>
    <col min="5645" max="5645" width="14" style="277" customWidth="1"/>
    <col min="5646" max="5646" width="3.85546875" style="277" customWidth="1"/>
    <col min="5647" max="5647" width="12.28515625" style="277" bestFit="1" customWidth="1"/>
    <col min="5648" max="5648" width="9.85546875" style="277" bestFit="1" customWidth="1"/>
    <col min="5649" max="5649" width="12.140625" style="277" bestFit="1" customWidth="1"/>
    <col min="5650" max="5650" width="9.5703125" style="277" bestFit="1" customWidth="1"/>
    <col min="5651" max="5651" width="11.28515625" style="277" bestFit="1" customWidth="1"/>
    <col min="5652" max="5652" width="9.5703125" style="277" bestFit="1" customWidth="1"/>
    <col min="5653" max="5653" width="3.85546875" style="277" customWidth="1"/>
    <col min="5654" max="5654" width="11.28515625" style="277" bestFit="1" customWidth="1"/>
    <col min="5655" max="5655" width="9.5703125" style="277" bestFit="1" customWidth="1"/>
    <col min="5656" max="5656" width="11.28515625" style="277" bestFit="1" customWidth="1"/>
    <col min="5657" max="5657" width="9.5703125" style="277" bestFit="1" customWidth="1"/>
    <col min="5658" max="5658" width="11.28515625" style="277" bestFit="1" customWidth="1"/>
    <col min="5659" max="5659" width="9.5703125" style="277" bestFit="1" customWidth="1"/>
    <col min="5660" max="5660" width="3.85546875" style="277" customWidth="1"/>
    <col min="5661" max="5661" width="11.28515625" style="277" bestFit="1" customWidth="1"/>
    <col min="5662" max="5662" width="7.85546875" style="277" bestFit="1" customWidth="1"/>
    <col min="5663" max="5663" width="11.28515625" style="277" bestFit="1" customWidth="1"/>
    <col min="5664" max="5664" width="7.85546875" style="277" bestFit="1" customWidth="1"/>
    <col min="5665" max="5665" width="11.28515625" style="277" bestFit="1" customWidth="1"/>
    <col min="5666" max="5666" width="7.85546875" style="277" bestFit="1" customWidth="1"/>
    <col min="5667" max="5667" width="3.85546875" style="277" customWidth="1"/>
    <col min="5668" max="5668" width="12.28515625" style="277" bestFit="1" customWidth="1"/>
    <col min="5669" max="5669" width="8.85546875" style="277" bestFit="1" customWidth="1"/>
    <col min="5670" max="5670" width="12.28515625" style="277" bestFit="1" customWidth="1"/>
    <col min="5671" max="5671" width="8.85546875" style="277" bestFit="1" customWidth="1"/>
    <col min="5672" max="5672" width="12.28515625" style="277" bestFit="1" customWidth="1"/>
    <col min="5673" max="5673" width="8.7109375" style="277" bestFit="1" customWidth="1"/>
    <col min="5674" max="5674" width="3.85546875" style="277" customWidth="1"/>
    <col min="5675" max="5878" width="9.140625" style="277"/>
    <col min="5879" max="5879" width="8" style="277" customWidth="1"/>
    <col min="5880" max="5880" width="34.28515625" style="277" customWidth="1"/>
    <col min="5881" max="5881" width="13.140625" style="277" customWidth="1"/>
    <col min="5882" max="5882" width="15.28515625" style="277" customWidth="1"/>
    <col min="5883" max="5883" width="14.140625" style="277" customWidth="1"/>
    <col min="5884" max="5884" width="14" style="277" customWidth="1"/>
    <col min="5885" max="5885" width="15.140625" style="277" customWidth="1"/>
    <col min="5886" max="5886" width="14.42578125" style="277" customWidth="1"/>
    <col min="5887" max="5887" width="13.7109375" style="277" customWidth="1"/>
    <col min="5888" max="5888" width="3.85546875" style="277" customWidth="1"/>
    <col min="5889" max="5889" width="14.42578125" style="277" customWidth="1"/>
    <col min="5890" max="5890" width="12.7109375" style="277" customWidth="1"/>
    <col min="5891" max="5891" width="14.140625" style="277" customWidth="1"/>
    <col min="5892" max="5892" width="13.85546875" style="277" customWidth="1"/>
    <col min="5893" max="5893" width="16" style="277" customWidth="1"/>
    <col min="5894" max="5894" width="13.85546875" style="277" customWidth="1"/>
    <col min="5895" max="5895" width="3.85546875" style="277" customWidth="1"/>
    <col min="5896" max="5896" width="15.5703125" style="277" customWidth="1"/>
    <col min="5897" max="5897" width="14.7109375" style="277" customWidth="1"/>
    <col min="5898" max="5898" width="15.140625" style="277" customWidth="1"/>
    <col min="5899" max="5899" width="13.7109375" style="277" customWidth="1"/>
    <col min="5900" max="5900" width="14.42578125" style="277" customWidth="1"/>
    <col min="5901" max="5901" width="14" style="277" customWidth="1"/>
    <col min="5902" max="5902" width="3.85546875" style="277" customWidth="1"/>
    <col min="5903" max="5903" width="12.28515625" style="277" bestFit="1" customWidth="1"/>
    <col min="5904" max="5904" width="9.85546875" style="277" bestFit="1" customWidth="1"/>
    <col min="5905" max="5905" width="12.140625" style="277" bestFit="1" customWidth="1"/>
    <col min="5906" max="5906" width="9.5703125" style="277" bestFit="1" customWidth="1"/>
    <col min="5907" max="5907" width="11.28515625" style="277" bestFit="1" customWidth="1"/>
    <col min="5908" max="5908" width="9.5703125" style="277" bestFit="1" customWidth="1"/>
    <col min="5909" max="5909" width="3.85546875" style="277" customWidth="1"/>
    <col min="5910" max="5910" width="11.28515625" style="277" bestFit="1" customWidth="1"/>
    <col min="5911" max="5911" width="9.5703125" style="277" bestFit="1" customWidth="1"/>
    <col min="5912" max="5912" width="11.28515625" style="277" bestFit="1" customWidth="1"/>
    <col min="5913" max="5913" width="9.5703125" style="277" bestFit="1" customWidth="1"/>
    <col min="5914" max="5914" width="11.28515625" style="277" bestFit="1" customWidth="1"/>
    <col min="5915" max="5915" width="9.5703125" style="277" bestFit="1" customWidth="1"/>
    <col min="5916" max="5916" width="3.85546875" style="277" customWidth="1"/>
    <col min="5917" max="5917" width="11.28515625" style="277" bestFit="1" customWidth="1"/>
    <col min="5918" max="5918" width="7.85546875" style="277" bestFit="1" customWidth="1"/>
    <col min="5919" max="5919" width="11.28515625" style="277" bestFit="1" customWidth="1"/>
    <col min="5920" max="5920" width="7.85546875" style="277" bestFit="1" customWidth="1"/>
    <col min="5921" max="5921" width="11.28515625" style="277" bestFit="1" customWidth="1"/>
    <col min="5922" max="5922" width="7.85546875" style="277" bestFit="1" customWidth="1"/>
    <col min="5923" max="5923" width="3.85546875" style="277" customWidth="1"/>
    <col min="5924" max="5924" width="12.28515625" style="277" bestFit="1" customWidth="1"/>
    <col min="5925" max="5925" width="8.85546875" style="277" bestFit="1" customWidth="1"/>
    <col min="5926" max="5926" width="12.28515625" style="277" bestFit="1" customWidth="1"/>
    <col min="5927" max="5927" width="8.85546875" style="277" bestFit="1" customWidth="1"/>
    <col min="5928" max="5928" width="12.28515625" style="277" bestFit="1" customWidth="1"/>
    <col min="5929" max="5929" width="8.7109375" style="277" bestFit="1" customWidth="1"/>
    <col min="5930" max="5930" width="3.85546875" style="277" customWidth="1"/>
    <col min="5931" max="6134" width="9.140625" style="277"/>
    <col min="6135" max="6135" width="8" style="277" customWidth="1"/>
    <col min="6136" max="6136" width="34.28515625" style="277" customWidth="1"/>
    <col min="6137" max="6137" width="13.140625" style="277" customWidth="1"/>
    <col min="6138" max="6138" width="15.28515625" style="277" customWidth="1"/>
    <col min="6139" max="6139" width="14.140625" style="277" customWidth="1"/>
    <col min="6140" max="6140" width="14" style="277" customWidth="1"/>
    <col min="6141" max="6141" width="15.140625" style="277" customWidth="1"/>
    <col min="6142" max="6142" width="14.42578125" style="277" customWidth="1"/>
    <col min="6143" max="6143" width="13.7109375" style="277" customWidth="1"/>
    <col min="6144" max="6144" width="3.85546875" style="277" customWidth="1"/>
    <col min="6145" max="6145" width="14.42578125" style="277" customWidth="1"/>
    <col min="6146" max="6146" width="12.7109375" style="277" customWidth="1"/>
    <col min="6147" max="6147" width="14.140625" style="277" customWidth="1"/>
    <col min="6148" max="6148" width="13.85546875" style="277" customWidth="1"/>
    <col min="6149" max="6149" width="16" style="277" customWidth="1"/>
    <col min="6150" max="6150" width="13.85546875" style="277" customWidth="1"/>
    <col min="6151" max="6151" width="3.85546875" style="277" customWidth="1"/>
    <col min="6152" max="6152" width="15.5703125" style="277" customWidth="1"/>
    <col min="6153" max="6153" width="14.7109375" style="277" customWidth="1"/>
    <col min="6154" max="6154" width="15.140625" style="277" customWidth="1"/>
    <col min="6155" max="6155" width="13.7109375" style="277" customWidth="1"/>
    <col min="6156" max="6156" width="14.42578125" style="277" customWidth="1"/>
    <col min="6157" max="6157" width="14" style="277" customWidth="1"/>
    <col min="6158" max="6158" width="3.85546875" style="277" customWidth="1"/>
    <col min="6159" max="6159" width="12.28515625" style="277" bestFit="1" customWidth="1"/>
    <col min="6160" max="6160" width="9.85546875" style="277" bestFit="1" customWidth="1"/>
    <col min="6161" max="6161" width="12.140625" style="277" bestFit="1" customWidth="1"/>
    <col min="6162" max="6162" width="9.5703125" style="277" bestFit="1" customWidth="1"/>
    <col min="6163" max="6163" width="11.28515625" style="277" bestFit="1" customWidth="1"/>
    <col min="6164" max="6164" width="9.5703125" style="277" bestFit="1" customWidth="1"/>
    <col min="6165" max="6165" width="3.85546875" style="277" customWidth="1"/>
    <col min="6166" max="6166" width="11.28515625" style="277" bestFit="1" customWidth="1"/>
    <col min="6167" max="6167" width="9.5703125" style="277" bestFit="1" customWidth="1"/>
    <col min="6168" max="6168" width="11.28515625" style="277" bestFit="1" customWidth="1"/>
    <col min="6169" max="6169" width="9.5703125" style="277" bestFit="1" customWidth="1"/>
    <col min="6170" max="6170" width="11.28515625" style="277" bestFit="1" customWidth="1"/>
    <col min="6171" max="6171" width="9.5703125" style="277" bestFit="1" customWidth="1"/>
    <col min="6172" max="6172" width="3.85546875" style="277" customWidth="1"/>
    <col min="6173" max="6173" width="11.28515625" style="277" bestFit="1" customWidth="1"/>
    <col min="6174" max="6174" width="7.85546875" style="277" bestFit="1" customWidth="1"/>
    <col min="6175" max="6175" width="11.28515625" style="277" bestFit="1" customWidth="1"/>
    <col min="6176" max="6176" width="7.85546875" style="277" bestFit="1" customWidth="1"/>
    <col min="6177" max="6177" width="11.28515625" style="277" bestFit="1" customWidth="1"/>
    <col min="6178" max="6178" width="7.85546875" style="277" bestFit="1" customWidth="1"/>
    <col min="6179" max="6179" width="3.85546875" style="277" customWidth="1"/>
    <col min="6180" max="6180" width="12.28515625" style="277" bestFit="1" customWidth="1"/>
    <col min="6181" max="6181" width="8.85546875" style="277" bestFit="1" customWidth="1"/>
    <col min="6182" max="6182" width="12.28515625" style="277" bestFit="1" customWidth="1"/>
    <col min="6183" max="6183" width="8.85546875" style="277" bestFit="1" customWidth="1"/>
    <col min="6184" max="6184" width="12.28515625" style="277" bestFit="1" customWidth="1"/>
    <col min="6185" max="6185" width="8.7109375" style="277" bestFit="1" customWidth="1"/>
    <col min="6186" max="6186" width="3.85546875" style="277" customWidth="1"/>
    <col min="6187" max="6390" width="9.140625" style="277"/>
    <col min="6391" max="6391" width="8" style="277" customWidth="1"/>
    <col min="6392" max="6392" width="34.28515625" style="277" customWidth="1"/>
    <col min="6393" max="6393" width="13.140625" style="277" customWidth="1"/>
    <col min="6394" max="6394" width="15.28515625" style="277" customWidth="1"/>
    <col min="6395" max="6395" width="14.140625" style="277" customWidth="1"/>
    <col min="6396" max="6396" width="14" style="277" customWidth="1"/>
    <col min="6397" max="6397" width="15.140625" style="277" customWidth="1"/>
    <col min="6398" max="6398" width="14.42578125" style="277" customWidth="1"/>
    <col min="6399" max="6399" width="13.7109375" style="277" customWidth="1"/>
    <col min="6400" max="6400" width="3.85546875" style="277" customWidth="1"/>
    <col min="6401" max="6401" width="14.42578125" style="277" customWidth="1"/>
    <col min="6402" max="6402" width="12.7109375" style="277" customWidth="1"/>
    <col min="6403" max="6403" width="14.140625" style="277" customWidth="1"/>
    <col min="6404" max="6404" width="13.85546875" style="277" customWidth="1"/>
    <col min="6405" max="6405" width="16" style="277" customWidth="1"/>
    <col min="6406" max="6406" width="13.85546875" style="277" customWidth="1"/>
    <col min="6407" max="6407" width="3.85546875" style="277" customWidth="1"/>
    <col min="6408" max="6408" width="15.5703125" style="277" customWidth="1"/>
    <col min="6409" max="6409" width="14.7109375" style="277" customWidth="1"/>
    <col min="6410" max="6410" width="15.140625" style="277" customWidth="1"/>
    <col min="6411" max="6411" width="13.7109375" style="277" customWidth="1"/>
    <col min="6412" max="6412" width="14.42578125" style="277" customWidth="1"/>
    <col min="6413" max="6413" width="14" style="277" customWidth="1"/>
    <col min="6414" max="6414" width="3.85546875" style="277" customWidth="1"/>
    <col min="6415" max="6415" width="12.28515625" style="277" bestFit="1" customWidth="1"/>
    <col min="6416" max="6416" width="9.85546875" style="277" bestFit="1" customWidth="1"/>
    <col min="6417" max="6417" width="12.140625" style="277" bestFit="1" customWidth="1"/>
    <col min="6418" max="6418" width="9.5703125" style="277" bestFit="1" customWidth="1"/>
    <col min="6419" max="6419" width="11.28515625" style="277" bestFit="1" customWidth="1"/>
    <col min="6420" max="6420" width="9.5703125" style="277" bestFit="1" customWidth="1"/>
    <col min="6421" max="6421" width="3.85546875" style="277" customWidth="1"/>
    <col min="6422" max="6422" width="11.28515625" style="277" bestFit="1" customWidth="1"/>
    <col min="6423" max="6423" width="9.5703125" style="277" bestFit="1" customWidth="1"/>
    <col min="6424" max="6424" width="11.28515625" style="277" bestFit="1" customWidth="1"/>
    <col min="6425" max="6425" width="9.5703125" style="277" bestFit="1" customWidth="1"/>
    <col min="6426" max="6426" width="11.28515625" style="277" bestFit="1" customWidth="1"/>
    <col min="6427" max="6427" width="9.5703125" style="277" bestFit="1" customWidth="1"/>
    <col min="6428" max="6428" width="3.85546875" style="277" customWidth="1"/>
    <col min="6429" max="6429" width="11.28515625" style="277" bestFit="1" customWidth="1"/>
    <col min="6430" max="6430" width="7.85546875" style="277" bestFit="1" customWidth="1"/>
    <col min="6431" max="6431" width="11.28515625" style="277" bestFit="1" customWidth="1"/>
    <col min="6432" max="6432" width="7.85546875" style="277" bestFit="1" customWidth="1"/>
    <col min="6433" max="6433" width="11.28515625" style="277" bestFit="1" customWidth="1"/>
    <col min="6434" max="6434" width="7.85546875" style="277" bestFit="1" customWidth="1"/>
    <col min="6435" max="6435" width="3.85546875" style="277" customWidth="1"/>
    <col min="6436" max="6436" width="12.28515625" style="277" bestFit="1" customWidth="1"/>
    <col min="6437" max="6437" width="8.85546875" style="277" bestFit="1" customWidth="1"/>
    <col min="6438" max="6438" width="12.28515625" style="277" bestFit="1" customWidth="1"/>
    <col min="6439" max="6439" width="8.85546875" style="277" bestFit="1" customWidth="1"/>
    <col min="6440" max="6440" width="12.28515625" style="277" bestFit="1" customWidth="1"/>
    <col min="6441" max="6441" width="8.7109375" style="277" bestFit="1" customWidth="1"/>
    <col min="6442" max="6442" width="3.85546875" style="277" customWidth="1"/>
    <col min="6443" max="6646" width="9.140625" style="277"/>
    <col min="6647" max="6647" width="8" style="277" customWidth="1"/>
    <col min="6648" max="6648" width="34.28515625" style="277" customWidth="1"/>
    <col min="6649" max="6649" width="13.140625" style="277" customWidth="1"/>
    <col min="6650" max="6650" width="15.28515625" style="277" customWidth="1"/>
    <col min="6651" max="6651" width="14.140625" style="277" customWidth="1"/>
    <col min="6652" max="6652" width="14" style="277" customWidth="1"/>
    <col min="6653" max="6653" width="15.140625" style="277" customWidth="1"/>
    <col min="6654" max="6654" width="14.42578125" style="277" customWidth="1"/>
    <col min="6655" max="6655" width="13.7109375" style="277" customWidth="1"/>
    <col min="6656" max="6656" width="3.85546875" style="277" customWidth="1"/>
    <col min="6657" max="6657" width="14.42578125" style="277" customWidth="1"/>
    <col min="6658" max="6658" width="12.7109375" style="277" customWidth="1"/>
    <col min="6659" max="6659" width="14.140625" style="277" customWidth="1"/>
    <col min="6660" max="6660" width="13.85546875" style="277" customWidth="1"/>
    <col min="6661" max="6661" width="16" style="277" customWidth="1"/>
    <col min="6662" max="6662" width="13.85546875" style="277" customWidth="1"/>
    <col min="6663" max="6663" width="3.85546875" style="277" customWidth="1"/>
    <col min="6664" max="6664" width="15.5703125" style="277" customWidth="1"/>
    <col min="6665" max="6665" width="14.7109375" style="277" customWidth="1"/>
    <col min="6666" max="6666" width="15.140625" style="277" customWidth="1"/>
    <col min="6667" max="6667" width="13.7109375" style="277" customWidth="1"/>
    <col min="6668" max="6668" width="14.42578125" style="277" customWidth="1"/>
    <col min="6669" max="6669" width="14" style="277" customWidth="1"/>
    <col min="6670" max="6670" width="3.85546875" style="277" customWidth="1"/>
    <col min="6671" max="6671" width="12.28515625" style="277" bestFit="1" customWidth="1"/>
    <col min="6672" max="6672" width="9.85546875" style="277" bestFit="1" customWidth="1"/>
    <col min="6673" max="6673" width="12.140625" style="277" bestFit="1" customWidth="1"/>
    <col min="6674" max="6674" width="9.5703125" style="277" bestFit="1" customWidth="1"/>
    <col min="6675" max="6675" width="11.28515625" style="277" bestFit="1" customWidth="1"/>
    <col min="6676" max="6676" width="9.5703125" style="277" bestFit="1" customWidth="1"/>
    <col min="6677" max="6677" width="3.85546875" style="277" customWidth="1"/>
    <col min="6678" max="6678" width="11.28515625" style="277" bestFit="1" customWidth="1"/>
    <col min="6679" max="6679" width="9.5703125" style="277" bestFit="1" customWidth="1"/>
    <col min="6680" max="6680" width="11.28515625" style="277" bestFit="1" customWidth="1"/>
    <col min="6681" max="6681" width="9.5703125" style="277" bestFit="1" customWidth="1"/>
    <col min="6682" max="6682" width="11.28515625" style="277" bestFit="1" customWidth="1"/>
    <col min="6683" max="6683" width="9.5703125" style="277" bestFit="1" customWidth="1"/>
    <col min="6684" max="6684" width="3.85546875" style="277" customWidth="1"/>
    <col min="6685" max="6685" width="11.28515625" style="277" bestFit="1" customWidth="1"/>
    <col min="6686" max="6686" width="7.85546875" style="277" bestFit="1" customWidth="1"/>
    <col min="6687" max="6687" width="11.28515625" style="277" bestFit="1" customWidth="1"/>
    <col min="6688" max="6688" width="7.85546875" style="277" bestFit="1" customWidth="1"/>
    <col min="6689" max="6689" width="11.28515625" style="277" bestFit="1" customWidth="1"/>
    <col min="6690" max="6690" width="7.85546875" style="277" bestFit="1" customWidth="1"/>
    <col min="6691" max="6691" width="3.85546875" style="277" customWidth="1"/>
    <col min="6692" max="6692" width="12.28515625" style="277" bestFit="1" customWidth="1"/>
    <col min="6693" max="6693" width="8.85546875" style="277" bestFit="1" customWidth="1"/>
    <col min="6694" max="6694" width="12.28515625" style="277" bestFit="1" customWidth="1"/>
    <col min="6695" max="6695" width="8.85546875" style="277" bestFit="1" customWidth="1"/>
    <col min="6696" max="6696" width="12.28515625" style="277" bestFit="1" customWidth="1"/>
    <col min="6697" max="6697" width="8.7109375" style="277" bestFit="1" customWidth="1"/>
    <col min="6698" max="6698" width="3.85546875" style="277" customWidth="1"/>
    <col min="6699" max="6902" width="9.140625" style="277"/>
    <col min="6903" max="6903" width="8" style="277" customWidth="1"/>
    <col min="6904" max="6904" width="34.28515625" style="277" customWidth="1"/>
    <col min="6905" max="6905" width="13.140625" style="277" customWidth="1"/>
    <col min="6906" max="6906" width="15.28515625" style="277" customWidth="1"/>
    <col min="6907" max="6907" width="14.140625" style="277" customWidth="1"/>
    <col min="6908" max="6908" width="14" style="277" customWidth="1"/>
    <col min="6909" max="6909" width="15.140625" style="277" customWidth="1"/>
    <col min="6910" max="6910" width="14.42578125" style="277" customWidth="1"/>
    <col min="6911" max="6911" width="13.7109375" style="277" customWidth="1"/>
    <col min="6912" max="6912" width="3.85546875" style="277" customWidth="1"/>
    <col min="6913" max="6913" width="14.42578125" style="277" customWidth="1"/>
    <col min="6914" max="6914" width="12.7109375" style="277" customWidth="1"/>
    <col min="6915" max="6915" width="14.140625" style="277" customWidth="1"/>
    <col min="6916" max="6916" width="13.85546875" style="277" customWidth="1"/>
    <col min="6917" max="6917" width="16" style="277" customWidth="1"/>
    <col min="6918" max="6918" width="13.85546875" style="277" customWidth="1"/>
    <col min="6919" max="6919" width="3.85546875" style="277" customWidth="1"/>
    <col min="6920" max="6920" width="15.5703125" style="277" customWidth="1"/>
    <col min="6921" max="6921" width="14.7109375" style="277" customWidth="1"/>
    <col min="6922" max="6922" width="15.140625" style="277" customWidth="1"/>
    <col min="6923" max="6923" width="13.7109375" style="277" customWidth="1"/>
    <col min="6924" max="6924" width="14.42578125" style="277" customWidth="1"/>
    <col min="6925" max="6925" width="14" style="277" customWidth="1"/>
    <col min="6926" max="6926" width="3.85546875" style="277" customWidth="1"/>
    <col min="6927" max="6927" width="12.28515625" style="277" bestFit="1" customWidth="1"/>
    <col min="6928" max="6928" width="9.85546875" style="277" bestFit="1" customWidth="1"/>
    <col min="6929" max="6929" width="12.140625" style="277" bestFit="1" customWidth="1"/>
    <col min="6930" max="6930" width="9.5703125" style="277" bestFit="1" customWidth="1"/>
    <col min="6931" max="6931" width="11.28515625" style="277" bestFit="1" customWidth="1"/>
    <col min="6932" max="6932" width="9.5703125" style="277" bestFit="1" customWidth="1"/>
    <col min="6933" max="6933" width="3.85546875" style="277" customWidth="1"/>
    <col min="6934" max="6934" width="11.28515625" style="277" bestFit="1" customWidth="1"/>
    <col min="6935" max="6935" width="9.5703125" style="277" bestFit="1" customWidth="1"/>
    <col min="6936" max="6936" width="11.28515625" style="277" bestFit="1" customWidth="1"/>
    <col min="6937" max="6937" width="9.5703125" style="277" bestFit="1" customWidth="1"/>
    <col min="6938" max="6938" width="11.28515625" style="277" bestFit="1" customWidth="1"/>
    <col min="6939" max="6939" width="9.5703125" style="277" bestFit="1" customWidth="1"/>
    <col min="6940" max="6940" width="3.85546875" style="277" customWidth="1"/>
    <col min="6941" max="6941" width="11.28515625" style="277" bestFit="1" customWidth="1"/>
    <col min="6942" max="6942" width="7.85546875" style="277" bestFit="1" customWidth="1"/>
    <col min="6943" max="6943" width="11.28515625" style="277" bestFit="1" customWidth="1"/>
    <col min="6944" max="6944" width="7.85546875" style="277" bestFit="1" customWidth="1"/>
    <col min="6945" max="6945" width="11.28515625" style="277" bestFit="1" customWidth="1"/>
    <col min="6946" max="6946" width="7.85546875" style="277" bestFit="1" customWidth="1"/>
    <col min="6947" max="6947" width="3.85546875" style="277" customWidth="1"/>
    <col min="6948" max="6948" width="12.28515625" style="277" bestFit="1" customWidth="1"/>
    <col min="6949" max="6949" width="8.85546875" style="277" bestFit="1" customWidth="1"/>
    <col min="6950" max="6950" width="12.28515625" style="277" bestFit="1" customWidth="1"/>
    <col min="6951" max="6951" width="8.85546875" style="277" bestFit="1" customWidth="1"/>
    <col min="6952" max="6952" width="12.28515625" style="277" bestFit="1" customWidth="1"/>
    <col min="6953" max="6953" width="8.7109375" style="277" bestFit="1" customWidth="1"/>
    <col min="6954" max="6954" width="3.85546875" style="277" customWidth="1"/>
    <col min="6955" max="7158" width="9.140625" style="277"/>
    <col min="7159" max="7159" width="8" style="277" customWidth="1"/>
    <col min="7160" max="7160" width="34.28515625" style="277" customWidth="1"/>
    <col min="7161" max="7161" width="13.140625" style="277" customWidth="1"/>
    <col min="7162" max="7162" width="15.28515625" style="277" customWidth="1"/>
    <col min="7163" max="7163" width="14.140625" style="277" customWidth="1"/>
    <col min="7164" max="7164" width="14" style="277" customWidth="1"/>
    <col min="7165" max="7165" width="15.140625" style="277" customWidth="1"/>
    <col min="7166" max="7166" width="14.42578125" style="277" customWidth="1"/>
    <col min="7167" max="7167" width="13.7109375" style="277" customWidth="1"/>
    <col min="7168" max="7168" width="3.85546875" style="277" customWidth="1"/>
    <col min="7169" max="7169" width="14.42578125" style="277" customWidth="1"/>
    <col min="7170" max="7170" width="12.7109375" style="277" customWidth="1"/>
    <col min="7171" max="7171" width="14.140625" style="277" customWidth="1"/>
    <col min="7172" max="7172" width="13.85546875" style="277" customWidth="1"/>
    <col min="7173" max="7173" width="16" style="277" customWidth="1"/>
    <col min="7174" max="7174" width="13.85546875" style="277" customWidth="1"/>
    <col min="7175" max="7175" width="3.85546875" style="277" customWidth="1"/>
    <col min="7176" max="7176" width="15.5703125" style="277" customWidth="1"/>
    <col min="7177" max="7177" width="14.7109375" style="277" customWidth="1"/>
    <col min="7178" max="7178" width="15.140625" style="277" customWidth="1"/>
    <col min="7179" max="7179" width="13.7109375" style="277" customWidth="1"/>
    <col min="7180" max="7180" width="14.42578125" style="277" customWidth="1"/>
    <col min="7181" max="7181" width="14" style="277" customWidth="1"/>
    <col min="7182" max="7182" width="3.85546875" style="277" customWidth="1"/>
    <col min="7183" max="7183" width="12.28515625" style="277" bestFit="1" customWidth="1"/>
    <col min="7184" max="7184" width="9.85546875" style="277" bestFit="1" customWidth="1"/>
    <col min="7185" max="7185" width="12.140625" style="277" bestFit="1" customWidth="1"/>
    <col min="7186" max="7186" width="9.5703125" style="277" bestFit="1" customWidth="1"/>
    <col min="7187" max="7187" width="11.28515625" style="277" bestFit="1" customWidth="1"/>
    <col min="7188" max="7188" width="9.5703125" style="277" bestFit="1" customWidth="1"/>
    <col min="7189" max="7189" width="3.85546875" style="277" customWidth="1"/>
    <col min="7190" max="7190" width="11.28515625" style="277" bestFit="1" customWidth="1"/>
    <col min="7191" max="7191" width="9.5703125" style="277" bestFit="1" customWidth="1"/>
    <col min="7192" max="7192" width="11.28515625" style="277" bestFit="1" customWidth="1"/>
    <col min="7193" max="7193" width="9.5703125" style="277" bestFit="1" customWidth="1"/>
    <col min="7194" max="7194" width="11.28515625" style="277" bestFit="1" customWidth="1"/>
    <col min="7195" max="7195" width="9.5703125" style="277" bestFit="1" customWidth="1"/>
    <col min="7196" max="7196" width="3.85546875" style="277" customWidth="1"/>
    <col min="7197" max="7197" width="11.28515625" style="277" bestFit="1" customWidth="1"/>
    <col min="7198" max="7198" width="7.85546875" style="277" bestFit="1" customWidth="1"/>
    <col min="7199" max="7199" width="11.28515625" style="277" bestFit="1" customWidth="1"/>
    <col min="7200" max="7200" width="7.85546875" style="277" bestFit="1" customWidth="1"/>
    <col min="7201" max="7201" width="11.28515625" style="277" bestFit="1" customWidth="1"/>
    <col min="7202" max="7202" width="7.85546875" style="277" bestFit="1" customWidth="1"/>
    <col min="7203" max="7203" width="3.85546875" style="277" customWidth="1"/>
    <col min="7204" max="7204" width="12.28515625" style="277" bestFit="1" customWidth="1"/>
    <col min="7205" max="7205" width="8.85546875" style="277" bestFit="1" customWidth="1"/>
    <col min="7206" max="7206" width="12.28515625" style="277" bestFit="1" customWidth="1"/>
    <col min="7207" max="7207" width="8.85546875" style="277" bestFit="1" customWidth="1"/>
    <col min="7208" max="7208" width="12.28515625" style="277" bestFit="1" customWidth="1"/>
    <col min="7209" max="7209" width="8.7109375" style="277" bestFit="1" customWidth="1"/>
    <col min="7210" max="7210" width="3.85546875" style="277" customWidth="1"/>
    <col min="7211" max="7414" width="9.140625" style="277"/>
    <col min="7415" max="7415" width="8" style="277" customWidth="1"/>
    <col min="7416" max="7416" width="34.28515625" style="277" customWidth="1"/>
    <col min="7417" max="7417" width="13.140625" style="277" customWidth="1"/>
    <col min="7418" max="7418" width="15.28515625" style="277" customWidth="1"/>
    <col min="7419" max="7419" width="14.140625" style="277" customWidth="1"/>
    <col min="7420" max="7420" width="14" style="277" customWidth="1"/>
    <col min="7421" max="7421" width="15.140625" style="277" customWidth="1"/>
    <col min="7422" max="7422" width="14.42578125" style="277" customWidth="1"/>
    <col min="7423" max="7423" width="13.7109375" style="277" customWidth="1"/>
    <col min="7424" max="7424" width="3.85546875" style="277" customWidth="1"/>
    <col min="7425" max="7425" width="14.42578125" style="277" customWidth="1"/>
    <col min="7426" max="7426" width="12.7109375" style="277" customWidth="1"/>
    <col min="7427" max="7427" width="14.140625" style="277" customWidth="1"/>
    <col min="7428" max="7428" width="13.85546875" style="277" customWidth="1"/>
    <col min="7429" max="7429" width="16" style="277" customWidth="1"/>
    <col min="7430" max="7430" width="13.85546875" style="277" customWidth="1"/>
    <col min="7431" max="7431" width="3.85546875" style="277" customWidth="1"/>
    <col min="7432" max="7432" width="15.5703125" style="277" customWidth="1"/>
    <col min="7433" max="7433" width="14.7109375" style="277" customWidth="1"/>
    <col min="7434" max="7434" width="15.140625" style="277" customWidth="1"/>
    <col min="7435" max="7435" width="13.7109375" style="277" customWidth="1"/>
    <col min="7436" max="7436" width="14.42578125" style="277" customWidth="1"/>
    <col min="7437" max="7437" width="14" style="277" customWidth="1"/>
    <col min="7438" max="7438" width="3.85546875" style="277" customWidth="1"/>
    <col min="7439" max="7439" width="12.28515625" style="277" bestFit="1" customWidth="1"/>
    <col min="7440" max="7440" width="9.85546875" style="277" bestFit="1" customWidth="1"/>
    <col min="7441" max="7441" width="12.140625" style="277" bestFit="1" customWidth="1"/>
    <col min="7442" max="7442" width="9.5703125" style="277" bestFit="1" customWidth="1"/>
    <col min="7443" max="7443" width="11.28515625" style="277" bestFit="1" customWidth="1"/>
    <col min="7444" max="7444" width="9.5703125" style="277" bestFit="1" customWidth="1"/>
    <col min="7445" max="7445" width="3.85546875" style="277" customWidth="1"/>
    <col min="7446" max="7446" width="11.28515625" style="277" bestFit="1" customWidth="1"/>
    <col min="7447" max="7447" width="9.5703125" style="277" bestFit="1" customWidth="1"/>
    <col min="7448" max="7448" width="11.28515625" style="277" bestFit="1" customWidth="1"/>
    <col min="7449" max="7449" width="9.5703125" style="277" bestFit="1" customWidth="1"/>
    <col min="7450" max="7450" width="11.28515625" style="277" bestFit="1" customWidth="1"/>
    <col min="7451" max="7451" width="9.5703125" style="277" bestFit="1" customWidth="1"/>
    <col min="7452" max="7452" width="3.85546875" style="277" customWidth="1"/>
    <col min="7453" max="7453" width="11.28515625" style="277" bestFit="1" customWidth="1"/>
    <col min="7454" max="7454" width="7.85546875" style="277" bestFit="1" customWidth="1"/>
    <col min="7455" max="7455" width="11.28515625" style="277" bestFit="1" customWidth="1"/>
    <col min="7456" max="7456" width="7.85546875" style="277" bestFit="1" customWidth="1"/>
    <col min="7457" max="7457" width="11.28515625" style="277" bestFit="1" customWidth="1"/>
    <col min="7458" max="7458" width="7.85546875" style="277" bestFit="1" customWidth="1"/>
    <col min="7459" max="7459" width="3.85546875" style="277" customWidth="1"/>
    <col min="7460" max="7460" width="12.28515625" style="277" bestFit="1" customWidth="1"/>
    <col min="7461" max="7461" width="8.85546875" style="277" bestFit="1" customWidth="1"/>
    <col min="7462" max="7462" width="12.28515625" style="277" bestFit="1" customWidth="1"/>
    <col min="7463" max="7463" width="8.85546875" style="277" bestFit="1" customWidth="1"/>
    <col min="7464" max="7464" width="12.28515625" style="277" bestFit="1" customWidth="1"/>
    <col min="7465" max="7465" width="8.7109375" style="277" bestFit="1" customWidth="1"/>
    <col min="7466" max="7466" width="3.85546875" style="277" customWidth="1"/>
    <col min="7467" max="7670" width="9.140625" style="277"/>
    <col min="7671" max="7671" width="8" style="277" customWidth="1"/>
    <col min="7672" max="7672" width="34.28515625" style="277" customWidth="1"/>
    <col min="7673" max="7673" width="13.140625" style="277" customWidth="1"/>
    <col min="7674" max="7674" width="15.28515625" style="277" customWidth="1"/>
    <col min="7675" max="7675" width="14.140625" style="277" customWidth="1"/>
    <col min="7676" max="7676" width="14" style="277" customWidth="1"/>
    <col min="7677" max="7677" width="15.140625" style="277" customWidth="1"/>
    <col min="7678" max="7678" width="14.42578125" style="277" customWidth="1"/>
    <col min="7679" max="7679" width="13.7109375" style="277" customWidth="1"/>
    <col min="7680" max="7680" width="3.85546875" style="277" customWidth="1"/>
    <col min="7681" max="7681" width="14.42578125" style="277" customWidth="1"/>
    <col min="7682" max="7682" width="12.7109375" style="277" customWidth="1"/>
    <col min="7683" max="7683" width="14.140625" style="277" customWidth="1"/>
    <col min="7684" max="7684" width="13.85546875" style="277" customWidth="1"/>
    <col min="7685" max="7685" width="16" style="277" customWidth="1"/>
    <col min="7686" max="7686" width="13.85546875" style="277" customWidth="1"/>
    <col min="7687" max="7687" width="3.85546875" style="277" customWidth="1"/>
    <col min="7688" max="7688" width="15.5703125" style="277" customWidth="1"/>
    <col min="7689" max="7689" width="14.7109375" style="277" customWidth="1"/>
    <col min="7690" max="7690" width="15.140625" style="277" customWidth="1"/>
    <col min="7691" max="7691" width="13.7109375" style="277" customWidth="1"/>
    <col min="7692" max="7692" width="14.42578125" style="277" customWidth="1"/>
    <col min="7693" max="7693" width="14" style="277" customWidth="1"/>
    <col min="7694" max="7694" width="3.85546875" style="277" customWidth="1"/>
    <col min="7695" max="7695" width="12.28515625" style="277" bestFit="1" customWidth="1"/>
    <col min="7696" max="7696" width="9.85546875" style="277" bestFit="1" customWidth="1"/>
    <col min="7697" max="7697" width="12.140625" style="277" bestFit="1" customWidth="1"/>
    <col min="7698" max="7698" width="9.5703125" style="277" bestFit="1" customWidth="1"/>
    <col min="7699" max="7699" width="11.28515625" style="277" bestFit="1" customWidth="1"/>
    <col min="7700" max="7700" width="9.5703125" style="277" bestFit="1" customWidth="1"/>
    <col min="7701" max="7701" width="3.85546875" style="277" customWidth="1"/>
    <col min="7702" max="7702" width="11.28515625" style="277" bestFit="1" customWidth="1"/>
    <col min="7703" max="7703" width="9.5703125" style="277" bestFit="1" customWidth="1"/>
    <col min="7704" max="7704" width="11.28515625" style="277" bestFit="1" customWidth="1"/>
    <col min="7705" max="7705" width="9.5703125" style="277" bestFit="1" customWidth="1"/>
    <col min="7706" max="7706" width="11.28515625" style="277" bestFit="1" customWidth="1"/>
    <col min="7707" max="7707" width="9.5703125" style="277" bestFit="1" customWidth="1"/>
    <col min="7708" max="7708" width="3.85546875" style="277" customWidth="1"/>
    <col min="7709" max="7709" width="11.28515625" style="277" bestFit="1" customWidth="1"/>
    <col min="7710" max="7710" width="7.85546875" style="277" bestFit="1" customWidth="1"/>
    <col min="7711" max="7711" width="11.28515625" style="277" bestFit="1" customWidth="1"/>
    <col min="7712" max="7712" width="7.85546875" style="277" bestFit="1" customWidth="1"/>
    <col min="7713" max="7713" width="11.28515625" style="277" bestFit="1" customWidth="1"/>
    <col min="7714" max="7714" width="7.85546875" style="277" bestFit="1" customWidth="1"/>
    <col min="7715" max="7715" width="3.85546875" style="277" customWidth="1"/>
    <col min="7716" max="7716" width="12.28515625" style="277" bestFit="1" customWidth="1"/>
    <col min="7717" max="7717" width="8.85546875" style="277" bestFit="1" customWidth="1"/>
    <col min="7718" max="7718" width="12.28515625" style="277" bestFit="1" customWidth="1"/>
    <col min="7719" max="7719" width="8.85546875" style="277" bestFit="1" customWidth="1"/>
    <col min="7720" max="7720" width="12.28515625" style="277" bestFit="1" customWidth="1"/>
    <col min="7721" max="7721" width="8.7109375" style="277" bestFit="1" customWidth="1"/>
    <col min="7722" max="7722" width="3.85546875" style="277" customWidth="1"/>
    <col min="7723" max="7926" width="9.140625" style="277"/>
    <col min="7927" max="7927" width="8" style="277" customWidth="1"/>
    <col min="7928" max="7928" width="34.28515625" style="277" customWidth="1"/>
    <col min="7929" max="7929" width="13.140625" style="277" customWidth="1"/>
    <col min="7930" max="7930" width="15.28515625" style="277" customWidth="1"/>
    <col min="7931" max="7931" width="14.140625" style="277" customWidth="1"/>
    <col min="7932" max="7932" width="14" style="277" customWidth="1"/>
    <col min="7933" max="7933" width="15.140625" style="277" customWidth="1"/>
    <col min="7934" max="7934" width="14.42578125" style="277" customWidth="1"/>
    <col min="7935" max="7935" width="13.7109375" style="277" customWidth="1"/>
    <col min="7936" max="7936" width="3.85546875" style="277" customWidth="1"/>
    <col min="7937" max="7937" width="14.42578125" style="277" customWidth="1"/>
    <col min="7938" max="7938" width="12.7109375" style="277" customWidth="1"/>
    <col min="7939" max="7939" width="14.140625" style="277" customWidth="1"/>
    <col min="7940" max="7940" width="13.85546875" style="277" customWidth="1"/>
    <col min="7941" max="7941" width="16" style="277" customWidth="1"/>
    <col min="7942" max="7942" width="13.85546875" style="277" customWidth="1"/>
    <col min="7943" max="7943" width="3.85546875" style="277" customWidth="1"/>
    <col min="7944" max="7944" width="15.5703125" style="277" customWidth="1"/>
    <col min="7945" max="7945" width="14.7109375" style="277" customWidth="1"/>
    <col min="7946" max="7946" width="15.140625" style="277" customWidth="1"/>
    <col min="7947" max="7947" width="13.7109375" style="277" customWidth="1"/>
    <col min="7948" max="7948" width="14.42578125" style="277" customWidth="1"/>
    <col min="7949" max="7949" width="14" style="277" customWidth="1"/>
    <col min="7950" max="7950" width="3.85546875" style="277" customWidth="1"/>
    <col min="7951" max="7951" width="12.28515625" style="277" bestFit="1" customWidth="1"/>
    <col min="7952" max="7952" width="9.85546875" style="277" bestFit="1" customWidth="1"/>
    <col min="7953" max="7953" width="12.140625" style="277" bestFit="1" customWidth="1"/>
    <col min="7954" max="7954" width="9.5703125" style="277" bestFit="1" customWidth="1"/>
    <col min="7955" max="7955" width="11.28515625" style="277" bestFit="1" customWidth="1"/>
    <col min="7956" max="7956" width="9.5703125" style="277" bestFit="1" customWidth="1"/>
    <col min="7957" max="7957" width="3.85546875" style="277" customWidth="1"/>
    <col min="7958" max="7958" width="11.28515625" style="277" bestFit="1" customWidth="1"/>
    <col min="7959" max="7959" width="9.5703125" style="277" bestFit="1" customWidth="1"/>
    <col min="7960" max="7960" width="11.28515625" style="277" bestFit="1" customWidth="1"/>
    <col min="7961" max="7961" width="9.5703125" style="277" bestFit="1" customWidth="1"/>
    <col min="7962" max="7962" width="11.28515625" style="277" bestFit="1" customWidth="1"/>
    <col min="7963" max="7963" width="9.5703125" style="277" bestFit="1" customWidth="1"/>
    <col min="7964" max="7964" width="3.85546875" style="277" customWidth="1"/>
    <col min="7965" max="7965" width="11.28515625" style="277" bestFit="1" customWidth="1"/>
    <col min="7966" max="7966" width="7.85546875" style="277" bestFit="1" customWidth="1"/>
    <col min="7967" max="7967" width="11.28515625" style="277" bestFit="1" customWidth="1"/>
    <col min="7968" max="7968" width="7.85546875" style="277" bestFit="1" customWidth="1"/>
    <col min="7969" max="7969" width="11.28515625" style="277" bestFit="1" customWidth="1"/>
    <col min="7970" max="7970" width="7.85546875" style="277" bestFit="1" customWidth="1"/>
    <col min="7971" max="7971" width="3.85546875" style="277" customWidth="1"/>
    <col min="7972" max="7972" width="12.28515625" style="277" bestFit="1" customWidth="1"/>
    <col min="7973" max="7973" width="8.85546875" style="277" bestFit="1" customWidth="1"/>
    <col min="7974" max="7974" width="12.28515625" style="277" bestFit="1" customWidth="1"/>
    <col min="7975" max="7975" width="8.85546875" style="277" bestFit="1" customWidth="1"/>
    <col min="7976" max="7976" width="12.28515625" style="277" bestFit="1" customWidth="1"/>
    <col min="7977" max="7977" width="8.7109375" style="277" bestFit="1" customWidth="1"/>
    <col min="7978" max="7978" width="3.85546875" style="277" customWidth="1"/>
    <col min="7979" max="8182" width="9.140625" style="277"/>
    <col min="8183" max="8183" width="8" style="277" customWidth="1"/>
    <col min="8184" max="8184" width="34.28515625" style="277" customWidth="1"/>
    <col min="8185" max="8185" width="13.140625" style="277" customWidth="1"/>
    <col min="8186" max="8186" width="15.28515625" style="277" customWidth="1"/>
    <col min="8187" max="8187" width="14.140625" style="277" customWidth="1"/>
    <col min="8188" max="8188" width="14" style="277" customWidth="1"/>
    <col min="8189" max="8189" width="15.140625" style="277" customWidth="1"/>
    <col min="8190" max="8190" width="14.42578125" style="277" customWidth="1"/>
    <col min="8191" max="8191" width="13.7109375" style="277" customWidth="1"/>
    <col min="8192" max="8192" width="3.85546875" style="277" customWidth="1"/>
    <col min="8193" max="8193" width="14.42578125" style="277" customWidth="1"/>
    <col min="8194" max="8194" width="12.7109375" style="277" customWidth="1"/>
    <col min="8195" max="8195" width="14.140625" style="277" customWidth="1"/>
    <col min="8196" max="8196" width="13.85546875" style="277" customWidth="1"/>
    <col min="8197" max="8197" width="16" style="277" customWidth="1"/>
    <col min="8198" max="8198" width="13.85546875" style="277" customWidth="1"/>
    <col min="8199" max="8199" width="3.85546875" style="277" customWidth="1"/>
    <col min="8200" max="8200" width="15.5703125" style="277" customWidth="1"/>
    <col min="8201" max="8201" width="14.7109375" style="277" customWidth="1"/>
    <col min="8202" max="8202" width="15.140625" style="277" customWidth="1"/>
    <col min="8203" max="8203" width="13.7109375" style="277" customWidth="1"/>
    <col min="8204" max="8204" width="14.42578125" style="277" customWidth="1"/>
    <col min="8205" max="8205" width="14" style="277" customWidth="1"/>
    <col min="8206" max="8206" width="3.85546875" style="277" customWidth="1"/>
    <col min="8207" max="8207" width="12.28515625" style="277" bestFit="1" customWidth="1"/>
    <col min="8208" max="8208" width="9.85546875" style="277" bestFit="1" customWidth="1"/>
    <col min="8209" max="8209" width="12.140625" style="277" bestFit="1" customWidth="1"/>
    <col min="8210" max="8210" width="9.5703125" style="277" bestFit="1" customWidth="1"/>
    <col min="8211" max="8211" width="11.28515625" style="277" bestFit="1" customWidth="1"/>
    <col min="8212" max="8212" width="9.5703125" style="277" bestFit="1" customWidth="1"/>
    <col min="8213" max="8213" width="3.85546875" style="277" customWidth="1"/>
    <col min="8214" max="8214" width="11.28515625" style="277" bestFit="1" customWidth="1"/>
    <col min="8215" max="8215" width="9.5703125" style="277" bestFit="1" customWidth="1"/>
    <col min="8216" max="8216" width="11.28515625" style="277" bestFit="1" customWidth="1"/>
    <col min="8217" max="8217" width="9.5703125" style="277" bestFit="1" customWidth="1"/>
    <col min="8218" max="8218" width="11.28515625" style="277" bestFit="1" customWidth="1"/>
    <col min="8219" max="8219" width="9.5703125" style="277" bestFit="1" customWidth="1"/>
    <col min="8220" max="8220" width="3.85546875" style="277" customWidth="1"/>
    <col min="8221" max="8221" width="11.28515625" style="277" bestFit="1" customWidth="1"/>
    <col min="8222" max="8222" width="7.85546875" style="277" bestFit="1" customWidth="1"/>
    <col min="8223" max="8223" width="11.28515625" style="277" bestFit="1" customWidth="1"/>
    <col min="8224" max="8224" width="7.85546875" style="277" bestFit="1" customWidth="1"/>
    <col min="8225" max="8225" width="11.28515625" style="277" bestFit="1" customWidth="1"/>
    <col min="8226" max="8226" width="7.85546875" style="277" bestFit="1" customWidth="1"/>
    <col min="8227" max="8227" width="3.85546875" style="277" customWidth="1"/>
    <col min="8228" max="8228" width="12.28515625" style="277" bestFit="1" customWidth="1"/>
    <col min="8229" max="8229" width="8.85546875" style="277" bestFit="1" customWidth="1"/>
    <col min="8230" max="8230" width="12.28515625" style="277" bestFit="1" customWidth="1"/>
    <col min="8231" max="8231" width="8.85546875" style="277" bestFit="1" customWidth="1"/>
    <col min="8232" max="8232" width="12.28515625" style="277" bestFit="1" customWidth="1"/>
    <col min="8233" max="8233" width="8.7109375" style="277" bestFit="1" customWidth="1"/>
    <col min="8234" max="8234" width="3.85546875" style="277" customWidth="1"/>
    <col min="8235" max="8438" width="9.140625" style="277"/>
    <col min="8439" max="8439" width="8" style="277" customWidth="1"/>
    <col min="8440" max="8440" width="34.28515625" style="277" customWidth="1"/>
    <col min="8441" max="8441" width="13.140625" style="277" customWidth="1"/>
    <col min="8442" max="8442" width="15.28515625" style="277" customWidth="1"/>
    <col min="8443" max="8443" width="14.140625" style="277" customWidth="1"/>
    <col min="8444" max="8444" width="14" style="277" customWidth="1"/>
    <col min="8445" max="8445" width="15.140625" style="277" customWidth="1"/>
    <col min="8446" max="8446" width="14.42578125" style="277" customWidth="1"/>
    <col min="8447" max="8447" width="13.7109375" style="277" customWidth="1"/>
    <col min="8448" max="8448" width="3.85546875" style="277" customWidth="1"/>
    <col min="8449" max="8449" width="14.42578125" style="277" customWidth="1"/>
    <col min="8450" max="8450" width="12.7109375" style="277" customWidth="1"/>
    <col min="8451" max="8451" width="14.140625" style="277" customWidth="1"/>
    <col min="8452" max="8452" width="13.85546875" style="277" customWidth="1"/>
    <col min="8453" max="8453" width="16" style="277" customWidth="1"/>
    <col min="8454" max="8454" width="13.85546875" style="277" customWidth="1"/>
    <col min="8455" max="8455" width="3.85546875" style="277" customWidth="1"/>
    <col min="8456" max="8456" width="15.5703125" style="277" customWidth="1"/>
    <col min="8457" max="8457" width="14.7109375" style="277" customWidth="1"/>
    <col min="8458" max="8458" width="15.140625" style="277" customWidth="1"/>
    <col min="8459" max="8459" width="13.7109375" style="277" customWidth="1"/>
    <col min="8460" max="8460" width="14.42578125" style="277" customWidth="1"/>
    <col min="8461" max="8461" width="14" style="277" customWidth="1"/>
    <col min="8462" max="8462" width="3.85546875" style="277" customWidth="1"/>
    <col min="8463" max="8463" width="12.28515625" style="277" bestFit="1" customWidth="1"/>
    <col min="8464" max="8464" width="9.85546875" style="277" bestFit="1" customWidth="1"/>
    <col min="8465" max="8465" width="12.140625" style="277" bestFit="1" customWidth="1"/>
    <col min="8466" max="8466" width="9.5703125" style="277" bestFit="1" customWidth="1"/>
    <col min="8467" max="8467" width="11.28515625" style="277" bestFit="1" customWidth="1"/>
    <col min="8468" max="8468" width="9.5703125" style="277" bestFit="1" customWidth="1"/>
    <col min="8469" max="8469" width="3.85546875" style="277" customWidth="1"/>
    <col min="8470" max="8470" width="11.28515625" style="277" bestFit="1" customWidth="1"/>
    <col min="8471" max="8471" width="9.5703125" style="277" bestFit="1" customWidth="1"/>
    <col min="8472" max="8472" width="11.28515625" style="277" bestFit="1" customWidth="1"/>
    <col min="8473" max="8473" width="9.5703125" style="277" bestFit="1" customWidth="1"/>
    <col min="8474" max="8474" width="11.28515625" style="277" bestFit="1" customWidth="1"/>
    <col min="8475" max="8475" width="9.5703125" style="277" bestFit="1" customWidth="1"/>
    <col min="8476" max="8476" width="3.85546875" style="277" customWidth="1"/>
    <col min="8477" max="8477" width="11.28515625" style="277" bestFit="1" customWidth="1"/>
    <col min="8478" max="8478" width="7.85546875" style="277" bestFit="1" customWidth="1"/>
    <col min="8479" max="8479" width="11.28515625" style="277" bestFit="1" customWidth="1"/>
    <col min="8480" max="8480" width="7.85546875" style="277" bestFit="1" customWidth="1"/>
    <col min="8481" max="8481" width="11.28515625" style="277" bestFit="1" customWidth="1"/>
    <col min="8482" max="8482" width="7.85546875" style="277" bestFit="1" customWidth="1"/>
    <col min="8483" max="8483" width="3.85546875" style="277" customWidth="1"/>
    <col min="8484" max="8484" width="12.28515625" style="277" bestFit="1" customWidth="1"/>
    <col min="8485" max="8485" width="8.85546875" style="277" bestFit="1" customWidth="1"/>
    <col min="8486" max="8486" width="12.28515625" style="277" bestFit="1" customWidth="1"/>
    <col min="8487" max="8487" width="8.85546875" style="277" bestFit="1" customWidth="1"/>
    <col min="8488" max="8488" width="12.28515625" style="277" bestFit="1" customWidth="1"/>
    <col min="8489" max="8489" width="8.7109375" style="277" bestFit="1" customWidth="1"/>
    <col min="8490" max="8490" width="3.85546875" style="277" customWidth="1"/>
    <col min="8491" max="8694" width="9.140625" style="277"/>
    <col min="8695" max="8695" width="8" style="277" customWidth="1"/>
    <col min="8696" max="8696" width="34.28515625" style="277" customWidth="1"/>
    <col min="8697" max="8697" width="13.140625" style="277" customWidth="1"/>
    <col min="8698" max="8698" width="15.28515625" style="277" customWidth="1"/>
    <col min="8699" max="8699" width="14.140625" style="277" customWidth="1"/>
    <col min="8700" max="8700" width="14" style="277" customWidth="1"/>
    <col min="8701" max="8701" width="15.140625" style="277" customWidth="1"/>
    <col min="8702" max="8702" width="14.42578125" style="277" customWidth="1"/>
    <col min="8703" max="8703" width="13.7109375" style="277" customWidth="1"/>
    <col min="8704" max="8704" width="3.85546875" style="277" customWidth="1"/>
    <col min="8705" max="8705" width="14.42578125" style="277" customWidth="1"/>
    <col min="8706" max="8706" width="12.7109375" style="277" customWidth="1"/>
    <col min="8707" max="8707" width="14.140625" style="277" customWidth="1"/>
    <col min="8708" max="8708" width="13.85546875" style="277" customWidth="1"/>
    <col min="8709" max="8709" width="16" style="277" customWidth="1"/>
    <col min="8710" max="8710" width="13.85546875" style="277" customWidth="1"/>
    <col min="8711" max="8711" width="3.85546875" style="277" customWidth="1"/>
    <col min="8712" max="8712" width="15.5703125" style="277" customWidth="1"/>
    <col min="8713" max="8713" width="14.7109375" style="277" customWidth="1"/>
    <col min="8714" max="8714" width="15.140625" style="277" customWidth="1"/>
    <col min="8715" max="8715" width="13.7109375" style="277" customWidth="1"/>
    <col min="8716" max="8716" width="14.42578125" style="277" customWidth="1"/>
    <col min="8717" max="8717" width="14" style="277" customWidth="1"/>
    <col min="8718" max="8718" width="3.85546875" style="277" customWidth="1"/>
    <col min="8719" max="8719" width="12.28515625" style="277" bestFit="1" customWidth="1"/>
    <col min="8720" max="8720" width="9.85546875" style="277" bestFit="1" customWidth="1"/>
    <col min="8721" max="8721" width="12.140625" style="277" bestFit="1" customWidth="1"/>
    <col min="8722" max="8722" width="9.5703125" style="277" bestFit="1" customWidth="1"/>
    <col min="8723" max="8723" width="11.28515625" style="277" bestFit="1" customWidth="1"/>
    <col min="8724" max="8724" width="9.5703125" style="277" bestFit="1" customWidth="1"/>
    <col min="8725" max="8725" width="3.85546875" style="277" customWidth="1"/>
    <col min="8726" max="8726" width="11.28515625" style="277" bestFit="1" customWidth="1"/>
    <col min="8727" max="8727" width="9.5703125" style="277" bestFit="1" customWidth="1"/>
    <col min="8728" max="8728" width="11.28515625" style="277" bestFit="1" customWidth="1"/>
    <col min="8729" max="8729" width="9.5703125" style="277" bestFit="1" customWidth="1"/>
    <col min="8730" max="8730" width="11.28515625" style="277" bestFit="1" customWidth="1"/>
    <col min="8731" max="8731" width="9.5703125" style="277" bestFit="1" customWidth="1"/>
    <col min="8732" max="8732" width="3.85546875" style="277" customWidth="1"/>
    <col min="8733" max="8733" width="11.28515625" style="277" bestFit="1" customWidth="1"/>
    <col min="8734" max="8734" width="7.85546875" style="277" bestFit="1" customWidth="1"/>
    <col min="8735" max="8735" width="11.28515625" style="277" bestFit="1" customWidth="1"/>
    <col min="8736" max="8736" width="7.85546875" style="277" bestFit="1" customWidth="1"/>
    <col min="8737" max="8737" width="11.28515625" style="277" bestFit="1" customWidth="1"/>
    <col min="8738" max="8738" width="7.85546875" style="277" bestFit="1" customWidth="1"/>
    <col min="8739" max="8739" width="3.85546875" style="277" customWidth="1"/>
    <col min="8740" max="8740" width="12.28515625" style="277" bestFit="1" customWidth="1"/>
    <col min="8741" max="8741" width="8.85546875" style="277" bestFit="1" customWidth="1"/>
    <col min="8742" max="8742" width="12.28515625" style="277" bestFit="1" customWidth="1"/>
    <col min="8743" max="8743" width="8.85546875" style="277" bestFit="1" customWidth="1"/>
    <col min="8744" max="8744" width="12.28515625" style="277" bestFit="1" customWidth="1"/>
    <col min="8745" max="8745" width="8.7109375" style="277" bestFit="1" customWidth="1"/>
    <col min="8746" max="8746" width="3.85546875" style="277" customWidth="1"/>
    <col min="8747" max="8950" width="9.140625" style="277"/>
    <col min="8951" max="8951" width="8" style="277" customWidth="1"/>
    <col min="8952" max="8952" width="34.28515625" style="277" customWidth="1"/>
    <col min="8953" max="8953" width="13.140625" style="277" customWidth="1"/>
    <col min="8954" max="8954" width="15.28515625" style="277" customWidth="1"/>
    <col min="8955" max="8955" width="14.140625" style="277" customWidth="1"/>
    <col min="8956" max="8956" width="14" style="277" customWidth="1"/>
    <col min="8957" max="8957" width="15.140625" style="277" customWidth="1"/>
    <col min="8958" max="8958" width="14.42578125" style="277" customWidth="1"/>
    <col min="8959" max="8959" width="13.7109375" style="277" customWidth="1"/>
    <col min="8960" max="8960" width="3.85546875" style="277" customWidth="1"/>
    <col min="8961" max="8961" width="14.42578125" style="277" customWidth="1"/>
    <col min="8962" max="8962" width="12.7109375" style="277" customWidth="1"/>
    <col min="8963" max="8963" width="14.140625" style="277" customWidth="1"/>
    <col min="8964" max="8964" width="13.85546875" style="277" customWidth="1"/>
    <col min="8965" max="8965" width="16" style="277" customWidth="1"/>
    <col min="8966" max="8966" width="13.85546875" style="277" customWidth="1"/>
    <col min="8967" max="8967" width="3.85546875" style="277" customWidth="1"/>
    <col min="8968" max="8968" width="15.5703125" style="277" customWidth="1"/>
    <col min="8969" max="8969" width="14.7109375" style="277" customWidth="1"/>
    <col min="8970" max="8970" width="15.140625" style="277" customWidth="1"/>
    <col min="8971" max="8971" width="13.7109375" style="277" customWidth="1"/>
    <col min="8972" max="8972" width="14.42578125" style="277" customWidth="1"/>
    <col min="8973" max="8973" width="14" style="277" customWidth="1"/>
    <col min="8974" max="8974" width="3.85546875" style="277" customWidth="1"/>
    <col min="8975" max="8975" width="12.28515625" style="277" bestFit="1" customWidth="1"/>
    <col min="8976" max="8976" width="9.85546875" style="277" bestFit="1" customWidth="1"/>
    <col min="8977" max="8977" width="12.140625" style="277" bestFit="1" customWidth="1"/>
    <col min="8978" max="8978" width="9.5703125" style="277" bestFit="1" customWidth="1"/>
    <col min="8979" max="8979" width="11.28515625" style="277" bestFit="1" customWidth="1"/>
    <col min="8980" max="8980" width="9.5703125" style="277" bestFit="1" customWidth="1"/>
    <col min="8981" max="8981" width="3.85546875" style="277" customWidth="1"/>
    <col min="8982" max="8982" width="11.28515625" style="277" bestFit="1" customWidth="1"/>
    <col min="8983" max="8983" width="9.5703125" style="277" bestFit="1" customWidth="1"/>
    <col min="8984" max="8984" width="11.28515625" style="277" bestFit="1" customWidth="1"/>
    <col min="8985" max="8985" width="9.5703125" style="277" bestFit="1" customWidth="1"/>
    <col min="8986" max="8986" width="11.28515625" style="277" bestFit="1" customWidth="1"/>
    <col min="8987" max="8987" width="9.5703125" style="277" bestFit="1" customWidth="1"/>
    <col min="8988" max="8988" width="3.85546875" style="277" customWidth="1"/>
    <col min="8989" max="8989" width="11.28515625" style="277" bestFit="1" customWidth="1"/>
    <col min="8990" max="8990" width="7.85546875" style="277" bestFit="1" customWidth="1"/>
    <col min="8991" max="8991" width="11.28515625" style="277" bestFit="1" customWidth="1"/>
    <col min="8992" max="8992" width="7.85546875" style="277" bestFit="1" customWidth="1"/>
    <col min="8993" max="8993" width="11.28515625" style="277" bestFit="1" customWidth="1"/>
    <col min="8994" max="8994" width="7.85546875" style="277" bestFit="1" customWidth="1"/>
    <col min="8995" max="8995" width="3.85546875" style="277" customWidth="1"/>
    <col min="8996" max="8996" width="12.28515625" style="277" bestFit="1" customWidth="1"/>
    <col min="8997" max="8997" width="8.85546875" style="277" bestFit="1" customWidth="1"/>
    <col min="8998" max="8998" width="12.28515625" style="277" bestFit="1" customWidth="1"/>
    <col min="8999" max="8999" width="8.85546875" style="277" bestFit="1" customWidth="1"/>
    <col min="9000" max="9000" width="12.28515625" style="277" bestFit="1" customWidth="1"/>
    <col min="9001" max="9001" width="8.7109375" style="277" bestFit="1" customWidth="1"/>
    <col min="9002" max="9002" width="3.85546875" style="277" customWidth="1"/>
    <col min="9003" max="9206" width="9.140625" style="277"/>
    <col min="9207" max="9207" width="8" style="277" customWidth="1"/>
    <col min="9208" max="9208" width="34.28515625" style="277" customWidth="1"/>
    <col min="9209" max="9209" width="13.140625" style="277" customWidth="1"/>
    <col min="9210" max="9210" width="15.28515625" style="277" customWidth="1"/>
    <col min="9211" max="9211" width="14.140625" style="277" customWidth="1"/>
    <col min="9212" max="9212" width="14" style="277" customWidth="1"/>
    <col min="9213" max="9213" width="15.140625" style="277" customWidth="1"/>
    <col min="9214" max="9214" width="14.42578125" style="277" customWidth="1"/>
    <col min="9215" max="9215" width="13.7109375" style="277" customWidth="1"/>
    <col min="9216" max="9216" width="3.85546875" style="277" customWidth="1"/>
    <col min="9217" max="9217" width="14.42578125" style="277" customWidth="1"/>
    <col min="9218" max="9218" width="12.7109375" style="277" customWidth="1"/>
    <col min="9219" max="9219" width="14.140625" style="277" customWidth="1"/>
    <col min="9220" max="9220" width="13.85546875" style="277" customWidth="1"/>
    <col min="9221" max="9221" width="16" style="277" customWidth="1"/>
    <col min="9222" max="9222" width="13.85546875" style="277" customWidth="1"/>
    <col min="9223" max="9223" width="3.85546875" style="277" customWidth="1"/>
    <col min="9224" max="9224" width="15.5703125" style="277" customWidth="1"/>
    <col min="9225" max="9225" width="14.7109375" style="277" customWidth="1"/>
    <col min="9226" max="9226" width="15.140625" style="277" customWidth="1"/>
    <col min="9227" max="9227" width="13.7109375" style="277" customWidth="1"/>
    <col min="9228" max="9228" width="14.42578125" style="277" customWidth="1"/>
    <col min="9229" max="9229" width="14" style="277" customWidth="1"/>
    <col min="9230" max="9230" width="3.85546875" style="277" customWidth="1"/>
    <col min="9231" max="9231" width="12.28515625" style="277" bestFit="1" customWidth="1"/>
    <col min="9232" max="9232" width="9.85546875" style="277" bestFit="1" customWidth="1"/>
    <col min="9233" max="9233" width="12.140625" style="277" bestFit="1" customWidth="1"/>
    <col min="9234" max="9234" width="9.5703125" style="277" bestFit="1" customWidth="1"/>
    <col min="9235" max="9235" width="11.28515625" style="277" bestFit="1" customWidth="1"/>
    <col min="9236" max="9236" width="9.5703125" style="277" bestFit="1" customWidth="1"/>
    <col min="9237" max="9237" width="3.85546875" style="277" customWidth="1"/>
    <col min="9238" max="9238" width="11.28515625" style="277" bestFit="1" customWidth="1"/>
    <col min="9239" max="9239" width="9.5703125" style="277" bestFit="1" customWidth="1"/>
    <col min="9240" max="9240" width="11.28515625" style="277" bestFit="1" customWidth="1"/>
    <col min="9241" max="9241" width="9.5703125" style="277" bestFit="1" customWidth="1"/>
    <col min="9242" max="9242" width="11.28515625" style="277" bestFit="1" customWidth="1"/>
    <col min="9243" max="9243" width="9.5703125" style="277" bestFit="1" customWidth="1"/>
    <col min="9244" max="9244" width="3.85546875" style="277" customWidth="1"/>
    <col min="9245" max="9245" width="11.28515625" style="277" bestFit="1" customWidth="1"/>
    <col min="9246" max="9246" width="7.85546875" style="277" bestFit="1" customWidth="1"/>
    <col min="9247" max="9247" width="11.28515625" style="277" bestFit="1" customWidth="1"/>
    <col min="9248" max="9248" width="7.85546875" style="277" bestFit="1" customWidth="1"/>
    <col min="9249" max="9249" width="11.28515625" style="277" bestFit="1" customWidth="1"/>
    <col min="9250" max="9250" width="7.85546875" style="277" bestFit="1" customWidth="1"/>
    <col min="9251" max="9251" width="3.85546875" style="277" customWidth="1"/>
    <col min="9252" max="9252" width="12.28515625" style="277" bestFit="1" customWidth="1"/>
    <col min="9253" max="9253" width="8.85546875" style="277" bestFit="1" customWidth="1"/>
    <col min="9254" max="9254" width="12.28515625" style="277" bestFit="1" customWidth="1"/>
    <col min="9255" max="9255" width="8.85546875" style="277" bestFit="1" customWidth="1"/>
    <col min="9256" max="9256" width="12.28515625" style="277" bestFit="1" customWidth="1"/>
    <col min="9257" max="9257" width="8.7109375" style="277" bestFit="1" customWidth="1"/>
    <col min="9258" max="9258" width="3.85546875" style="277" customWidth="1"/>
    <col min="9259" max="9462" width="9.140625" style="277"/>
    <col min="9463" max="9463" width="8" style="277" customWidth="1"/>
    <col min="9464" max="9464" width="34.28515625" style="277" customWidth="1"/>
    <col min="9465" max="9465" width="13.140625" style="277" customWidth="1"/>
    <col min="9466" max="9466" width="15.28515625" style="277" customWidth="1"/>
    <col min="9467" max="9467" width="14.140625" style="277" customWidth="1"/>
    <col min="9468" max="9468" width="14" style="277" customWidth="1"/>
    <col min="9469" max="9469" width="15.140625" style="277" customWidth="1"/>
    <col min="9470" max="9470" width="14.42578125" style="277" customWidth="1"/>
    <col min="9471" max="9471" width="13.7109375" style="277" customWidth="1"/>
    <col min="9472" max="9472" width="3.85546875" style="277" customWidth="1"/>
    <col min="9473" max="9473" width="14.42578125" style="277" customWidth="1"/>
    <col min="9474" max="9474" width="12.7109375" style="277" customWidth="1"/>
    <col min="9475" max="9475" width="14.140625" style="277" customWidth="1"/>
    <col min="9476" max="9476" width="13.85546875" style="277" customWidth="1"/>
    <col min="9477" max="9477" width="16" style="277" customWidth="1"/>
    <col min="9478" max="9478" width="13.85546875" style="277" customWidth="1"/>
    <col min="9479" max="9479" width="3.85546875" style="277" customWidth="1"/>
    <col min="9480" max="9480" width="15.5703125" style="277" customWidth="1"/>
    <col min="9481" max="9481" width="14.7109375" style="277" customWidth="1"/>
    <col min="9482" max="9482" width="15.140625" style="277" customWidth="1"/>
    <col min="9483" max="9483" width="13.7109375" style="277" customWidth="1"/>
    <col min="9484" max="9484" width="14.42578125" style="277" customWidth="1"/>
    <col min="9485" max="9485" width="14" style="277" customWidth="1"/>
    <col min="9486" max="9486" width="3.85546875" style="277" customWidth="1"/>
    <col min="9487" max="9487" width="12.28515625" style="277" bestFit="1" customWidth="1"/>
    <col min="9488" max="9488" width="9.85546875" style="277" bestFit="1" customWidth="1"/>
    <col min="9489" max="9489" width="12.140625" style="277" bestFit="1" customWidth="1"/>
    <col min="9490" max="9490" width="9.5703125" style="277" bestFit="1" customWidth="1"/>
    <col min="9491" max="9491" width="11.28515625" style="277" bestFit="1" customWidth="1"/>
    <col min="9492" max="9492" width="9.5703125" style="277" bestFit="1" customWidth="1"/>
    <col min="9493" max="9493" width="3.85546875" style="277" customWidth="1"/>
    <col min="9494" max="9494" width="11.28515625" style="277" bestFit="1" customWidth="1"/>
    <col min="9495" max="9495" width="9.5703125" style="277" bestFit="1" customWidth="1"/>
    <col min="9496" max="9496" width="11.28515625" style="277" bestFit="1" customWidth="1"/>
    <col min="9497" max="9497" width="9.5703125" style="277" bestFit="1" customWidth="1"/>
    <col min="9498" max="9498" width="11.28515625" style="277" bestFit="1" customWidth="1"/>
    <col min="9499" max="9499" width="9.5703125" style="277" bestFit="1" customWidth="1"/>
    <col min="9500" max="9500" width="3.85546875" style="277" customWidth="1"/>
    <col min="9501" max="9501" width="11.28515625" style="277" bestFit="1" customWidth="1"/>
    <col min="9502" max="9502" width="7.85546875" style="277" bestFit="1" customWidth="1"/>
    <col min="9503" max="9503" width="11.28515625" style="277" bestFit="1" customWidth="1"/>
    <col min="9504" max="9504" width="7.85546875" style="277" bestFit="1" customWidth="1"/>
    <col min="9505" max="9505" width="11.28515625" style="277" bestFit="1" customWidth="1"/>
    <col min="9506" max="9506" width="7.85546875" style="277" bestFit="1" customWidth="1"/>
    <col min="9507" max="9507" width="3.85546875" style="277" customWidth="1"/>
    <col min="9508" max="9508" width="12.28515625" style="277" bestFit="1" customWidth="1"/>
    <col min="9509" max="9509" width="8.85546875" style="277" bestFit="1" customWidth="1"/>
    <col min="9510" max="9510" width="12.28515625" style="277" bestFit="1" customWidth="1"/>
    <col min="9511" max="9511" width="8.85546875" style="277" bestFit="1" customWidth="1"/>
    <col min="9512" max="9512" width="12.28515625" style="277" bestFit="1" customWidth="1"/>
    <col min="9513" max="9513" width="8.7109375" style="277" bestFit="1" customWidth="1"/>
    <col min="9514" max="9514" width="3.85546875" style="277" customWidth="1"/>
    <col min="9515" max="9718" width="9.140625" style="277"/>
    <col min="9719" max="9719" width="8" style="277" customWidth="1"/>
    <col min="9720" max="9720" width="34.28515625" style="277" customWidth="1"/>
    <col min="9721" max="9721" width="13.140625" style="277" customWidth="1"/>
    <col min="9722" max="9722" width="15.28515625" style="277" customWidth="1"/>
    <col min="9723" max="9723" width="14.140625" style="277" customWidth="1"/>
    <col min="9724" max="9724" width="14" style="277" customWidth="1"/>
    <col min="9725" max="9725" width="15.140625" style="277" customWidth="1"/>
    <col min="9726" max="9726" width="14.42578125" style="277" customWidth="1"/>
    <col min="9727" max="9727" width="13.7109375" style="277" customWidth="1"/>
    <col min="9728" max="9728" width="3.85546875" style="277" customWidth="1"/>
    <col min="9729" max="9729" width="14.42578125" style="277" customWidth="1"/>
    <col min="9730" max="9730" width="12.7109375" style="277" customWidth="1"/>
    <col min="9731" max="9731" width="14.140625" style="277" customWidth="1"/>
    <col min="9732" max="9732" width="13.85546875" style="277" customWidth="1"/>
    <col min="9733" max="9733" width="16" style="277" customWidth="1"/>
    <col min="9734" max="9734" width="13.85546875" style="277" customWidth="1"/>
    <col min="9735" max="9735" width="3.85546875" style="277" customWidth="1"/>
    <col min="9736" max="9736" width="15.5703125" style="277" customWidth="1"/>
    <col min="9737" max="9737" width="14.7109375" style="277" customWidth="1"/>
    <col min="9738" max="9738" width="15.140625" style="277" customWidth="1"/>
    <col min="9739" max="9739" width="13.7109375" style="277" customWidth="1"/>
    <col min="9740" max="9740" width="14.42578125" style="277" customWidth="1"/>
    <col min="9741" max="9741" width="14" style="277" customWidth="1"/>
    <col min="9742" max="9742" width="3.85546875" style="277" customWidth="1"/>
    <col min="9743" max="9743" width="12.28515625" style="277" bestFit="1" customWidth="1"/>
    <col min="9744" max="9744" width="9.85546875" style="277" bestFit="1" customWidth="1"/>
    <col min="9745" max="9745" width="12.140625" style="277" bestFit="1" customWidth="1"/>
    <col min="9746" max="9746" width="9.5703125" style="277" bestFit="1" customWidth="1"/>
    <col min="9747" max="9747" width="11.28515625" style="277" bestFit="1" customWidth="1"/>
    <col min="9748" max="9748" width="9.5703125" style="277" bestFit="1" customWidth="1"/>
    <col min="9749" max="9749" width="3.85546875" style="277" customWidth="1"/>
    <col min="9750" max="9750" width="11.28515625" style="277" bestFit="1" customWidth="1"/>
    <col min="9751" max="9751" width="9.5703125" style="277" bestFit="1" customWidth="1"/>
    <col min="9752" max="9752" width="11.28515625" style="277" bestFit="1" customWidth="1"/>
    <col min="9753" max="9753" width="9.5703125" style="277" bestFit="1" customWidth="1"/>
    <col min="9754" max="9754" width="11.28515625" style="277" bestFit="1" customWidth="1"/>
    <col min="9755" max="9755" width="9.5703125" style="277" bestFit="1" customWidth="1"/>
    <col min="9756" max="9756" width="3.85546875" style="277" customWidth="1"/>
    <col min="9757" max="9757" width="11.28515625" style="277" bestFit="1" customWidth="1"/>
    <col min="9758" max="9758" width="7.85546875" style="277" bestFit="1" customWidth="1"/>
    <col min="9759" max="9759" width="11.28515625" style="277" bestFit="1" customWidth="1"/>
    <col min="9760" max="9760" width="7.85546875" style="277" bestFit="1" customWidth="1"/>
    <col min="9761" max="9761" width="11.28515625" style="277" bestFit="1" customWidth="1"/>
    <col min="9762" max="9762" width="7.85546875" style="277" bestFit="1" customWidth="1"/>
    <col min="9763" max="9763" width="3.85546875" style="277" customWidth="1"/>
    <col min="9764" max="9764" width="12.28515625" style="277" bestFit="1" customWidth="1"/>
    <col min="9765" max="9765" width="8.85546875" style="277" bestFit="1" customWidth="1"/>
    <col min="9766" max="9766" width="12.28515625" style="277" bestFit="1" customWidth="1"/>
    <col min="9767" max="9767" width="8.85546875" style="277" bestFit="1" customWidth="1"/>
    <col min="9768" max="9768" width="12.28515625" style="277" bestFit="1" customWidth="1"/>
    <col min="9769" max="9769" width="8.7109375" style="277" bestFit="1" customWidth="1"/>
    <col min="9770" max="9770" width="3.85546875" style="277" customWidth="1"/>
    <col min="9771" max="9974" width="9.140625" style="277"/>
    <col min="9975" max="9975" width="8" style="277" customWidth="1"/>
    <col min="9976" max="9976" width="34.28515625" style="277" customWidth="1"/>
    <col min="9977" max="9977" width="13.140625" style="277" customWidth="1"/>
    <col min="9978" max="9978" width="15.28515625" style="277" customWidth="1"/>
    <col min="9979" max="9979" width="14.140625" style="277" customWidth="1"/>
    <col min="9980" max="9980" width="14" style="277" customWidth="1"/>
    <col min="9981" max="9981" width="15.140625" style="277" customWidth="1"/>
    <col min="9982" max="9982" width="14.42578125" style="277" customWidth="1"/>
    <col min="9983" max="9983" width="13.7109375" style="277" customWidth="1"/>
    <col min="9984" max="9984" width="3.85546875" style="277" customWidth="1"/>
    <col min="9985" max="9985" width="14.42578125" style="277" customWidth="1"/>
    <col min="9986" max="9986" width="12.7109375" style="277" customWidth="1"/>
    <col min="9987" max="9987" width="14.140625" style="277" customWidth="1"/>
    <col min="9988" max="9988" width="13.85546875" style="277" customWidth="1"/>
    <col min="9989" max="9989" width="16" style="277" customWidth="1"/>
    <col min="9990" max="9990" width="13.85546875" style="277" customWidth="1"/>
    <col min="9991" max="9991" width="3.85546875" style="277" customWidth="1"/>
    <col min="9992" max="9992" width="15.5703125" style="277" customWidth="1"/>
    <col min="9993" max="9993" width="14.7109375" style="277" customWidth="1"/>
    <col min="9994" max="9994" width="15.140625" style="277" customWidth="1"/>
    <col min="9995" max="9995" width="13.7109375" style="277" customWidth="1"/>
    <col min="9996" max="9996" width="14.42578125" style="277" customWidth="1"/>
    <col min="9997" max="9997" width="14" style="277" customWidth="1"/>
    <col min="9998" max="9998" width="3.85546875" style="277" customWidth="1"/>
    <col min="9999" max="9999" width="12.28515625" style="277" bestFit="1" customWidth="1"/>
    <col min="10000" max="10000" width="9.85546875" style="277" bestFit="1" customWidth="1"/>
    <col min="10001" max="10001" width="12.140625" style="277" bestFit="1" customWidth="1"/>
    <col min="10002" max="10002" width="9.5703125" style="277" bestFit="1" customWidth="1"/>
    <col min="10003" max="10003" width="11.28515625" style="277" bestFit="1" customWidth="1"/>
    <col min="10004" max="10004" width="9.5703125" style="277" bestFit="1" customWidth="1"/>
    <col min="10005" max="10005" width="3.85546875" style="277" customWidth="1"/>
    <col min="10006" max="10006" width="11.28515625" style="277" bestFit="1" customWidth="1"/>
    <col min="10007" max="10007" width="9.5703125" style="277" bestFit="1" customWidth="1"/>
    <col min="10008" max="10008" width="11.28515625" style="277" bestFit="1" customWidth="1"/>
    <col min="10009" max="10009" width="9.5703125" style="277" bestFit="1" customWidth="1"/>
    <col min="10010" max="10010" width="11.28515625" style="277" bestFit="1" customWidth="1"/>
    <col min="10011" max="10011" width="9.5703125" style="277" bestFit="1" customWidth="1"/>
    <col min="10012" max="10012" width="3.85546875" style="277" customWidth="1"/>
    <col min="10013" max="10013" width="11.28515625" style="277" bestFit="1" customWidth="1"/>
    <col min="10014" max="10014" width="7.85546875" style="277" bestFit="1" customWidth="1"/>
    <col min="10015" max="10015" width="11.28515625" style="277" bestFit="1" customWidth="1"/>
    <col min="10016" max="10016" width="7.85546875" style="277" bestFit="1" customWidth="1"/>
    <col min="10017" max="10017" width="11.28515625" style="277" bestFit="1" customWidth="1"/>
    <col min="10018" max="10018" width="7.85546875" style="277" bestFit="1" customWidth="1"/>
    <col min="10019" max="10019" width="3.85546875" style="277" customWidth="1"/>
    <col min="10020" max="10020" width="12.28515625" style="277" bestFit="1" customWidth="1"/>
    <col min="10021" max="10021" width="8.85546875" style="277" bestFit="1" customWidth="1"/>
    <col min="10022" max="10022" width="12.28515625" style="277" bestFit="1" customWidth="1"/>
    <col min="10023" max="10023" width="8.85546875" style="277" bestFit="1" customWidth="1"/>
    <col min="10024" max="10024" width="12.28515625" style="277" bestFit="1" customWidth="1"/>
    <col min="10025" max="10025" width="8.7109375" style="277" bestFit="1" customWidth="1"/>
    <col min="10026" max="10026" width="3.85546875" style="277" customWidth="1"/>
    <col min="10027" max="10230" width="9.140625" style="277"/>
    <col min="10231" max="10231" width="8" style="277" customWidth="1"/>
    <col min="10232" max="10232" width="34.28515625" style="277" customWidth="1"/>
    <col min="10233" max="10233" width="13.140625" style="277" customWidth="1"/>
    <col min="10234" max="10234" width="15.28515625" style="277" customWidth="1"/>
    <col min="10235" max="10235" width="14.140625" style="277" customWidth="1"/>
    <col min="10236" max="10236" width="14" style="277" customWidth="1"/>
    <col min="10237" max="10237" width="15.140625" style="277" customWidth="1"/>
    <col min="10238" max="10238" width="14.42578125" style="277" customWidth="1"/>
    <col min="10239" max="10239" width="13.7109375" style="277" customWidth="1"/>
    <col min="10240" max="10240" width="3.85546875" style="277" customWidth="1"/>
    <col min="10241" max="10241" width="14.42578125" style="277" customWidth="1"/>
    <col min="10242" max="10242" width="12.7109375" style="277" customWidth="1"/>
    <col min="10243" max="10243" width="14.140625" style="277" customWidth="1"/>
    <col min="10244" max="10244" width="13.85546875" style="277" customWidth="1"/>
    <col min="10245" max="10245" width="16" style="277" customWidth="1"/>
    <col min="10246" max="10246" width="13.85546875" style="277" customWidth="1"/>
    <col min="10247" max="10247" width="3.85546875" style="277" customWidth="1"/>
    <col min="10248" max="10248" width="15.5703125" style="277" customWidth="1"/>
    <col min="10249" max="10249" width="14.7109375" style="277" customWidth="1"/>
    <col min="10250" max="10250" width="15.140625" style="277" customWidth="1"/>
    <col min="10251" max="10251" width="13.7109375" style="277" customWidth="1"/>
    <col min="10252" max="10252" width="14.42578125" style="277" customWidth="1"/>
    <col min="10253" max="10253" width="14" style="277" customWidth="1"/>
    <col min="10254" max="10254" width="3.85546875" style="277" customWidth="1"/>
    <col min="10255" max="10255" width="12.28515625" style="277" bestFit="1" customWidth="1"/>
    <col min="10256" max="10256" width="9.85546875" style="277" bestFit="1" customWidth="1"/>
    <col min="10257" max="10257" width="12.140625" style="277" bestFit="1" customWidth="1"/>
    <col min="10258" max="10258" width="9.5703125" style="277" bestFit="1" customWidth="1"/>
    <col min="10259" max="10259" width="11.28515625" style="277" bestFit="1" customWidth="1"/>
    <col min="10260" max="10260" width="9.5703125" style="277" bestFit="1" customWidth="1"/>
    <col min="10261" max="10261" width="3.85546875" style="277" customWidth="1"/>
    <col min="10262" max="10262" width="11.28515625" style="277" bestFit="1" customWidth="1"/>
    <col min="10263" max="10263" width="9.5703125" style="277" bestFit="1" customWidth="1"/>
    <col min="10264" max="10264" width="11.28515625" style="277" bestFit="1" customWidth="1"/>
    <col min="10265" max="10265" width="9.5703125" style="277" bestFit="1" customWidth="1"/>
    <col min="10266" max="10266" width="11.28515625" style="277" bestFit="1" customWidth="1"/>
    <col min="10267" max="10267" width="9.5703125" style="277" bestFit="1" customWidth="1"/>
    <col min="10268" max="10268" width="3.85546875" style="277" customWidth="1"/>
    <col min="10269" max="10269" width="11.28515625" style="277" bestFit="1" customWidth="1"/>
    <col min="10270" max="10270" width="7.85546875" style="277" bestFit="1" customWidth="1"/>
    <col min="10271" max="10271" width="11.28515625" style="277" bestFit="1" customWidth="1"/>
    <col min="10272" max="10272" width="7.85546875" style="277" bestFit="1" customWidth="1"/>
    <col min="10273" max="10273" width="11.28515625" style="277" bestFit="1" customWidth="1"/>
    <col min="10274" max="10274" width="7.85546875" style="277" bestFit="1" customWidth="1"/>
    <col min="10275" max="10275" width="3.85546875" style="277" customWidth="1"/>
    <col min="10276" max="10276" width="12.28515625" style="277" bestFit="1" customWidth="1"/>
    <col min="10277" max="10277" width="8.85546875" style="277" bestFit="1" customWidth="1"/>
    <col min="10278" max="10278" width="12.28515625" style="277" bestFit="1" customWidth="1"/>
    <col min="10279" max="10279" width="8.85546875" style="277" bestFit="1" customWidth="1"/>
    <col min="10280" max="10280" width="12.28515625" style="277" bestFit="1" customWidth="1"/>
    <col min="10281" max="10281" width="8.7109375" style="277" bestFit="1" customWidth="1"/>
    <col min="10282" max="10282" width="3.85546875" style="277" customWidth="1"/>
    <col min="10283" max="10486" width="9.140625" style="277"/>
    <col min="10487" max="10487" width="8" style="277" customWidth="1"/>
    <col min="10488" max="10488" width="34.28515625" style="277" customWidth="1"/>
    <col min="10489" max="10489" width="13.140625" style="277" customWidth="1"/>
    <col min="10490" max="10490" width="15.28515625" style="277" customWidth="1"/>
    <col min="10491" max="10491" width="14.140625" style="277" customWidth="1"/>
    <col min="10492" max="10492" width="14" style="277" customWidth="1"/>
    <col min="10493" max="10493" width="15.140625" style="277" customWidth="1"/>
    <col min="10494" max="10494" width="14.42578125" style="277" customWidth="1"/>
    <col min="10495" max="10495" width="13.7109375" style="277" customWidth="1"/>
    <col min="10496" max="10496" width="3.85546875" style="277" customWidth="1"/>
    <col min="10497" max="10497" width="14.42578125" style="277" customWidth="1"/>
    <col min="10498" max="10498" width="12.7109375" style="277" customWidth="1"/>
    <col min="10499" max="10499" width="14.140625" style="277" customWidth="1"/>
    <col min="10500" max="10500" width="13.85546875" style="277" customWidth="1"/>
    <col min="10501" max="10501" width="16" style="277" customWidth="1"/>
    <col min="10502" max="10502" width="13.85546875" style="277" customWidth="1"/>
    <col min="10503" max="10503" width="3.85546875" style="277" customWidth="1"/>
    <col min="10504" max="10504" width="15.5703125" style="277" customWidth="1"/>
    <col min="10505" max="10505" width="14.7109375" style="277" customWidth="1"/>
    <col min="10506" max="10506" width="15.140625" style="277" customWidth="1"/>
    <col min="10507" max="10507" width="13.7109375" style="277" customWidth="1"/>
    <col min="10508" max="10508" width="14.42578125" style="277" customWidth="1"/>
    <col min="10509" max="10509" width="14" style="277" customWidth="1"/>
    <col min="10510" max="10510" width="3.85546875" style="277" customWidth="1"/>
    <col min="10511" max="10511" width="12.28515625" style="277" bestFit="1" customWidth="1"/>
    <col min="10512" max="10512" width="9.85546875" style="277" bestFit="1" customWidth="1"/>
    <col min="10513" max="10513" width="12.140625" style="277" bestFit="1" customWidth="1"/>
    <col min="10514" max="10514" width="9.5703125" style="277" bestFit="1" customWidth="1"/>
    <col min="10515" max="10515" width="11.28515625" style="277" bestFit="1" customWidth="1"/>
    <col min="10516" max="10516" width="9.5703125" style="277" bestFit="1" customWidth="1"/>
    <col min="10517" max="10517" width="3.85546875" style="277" customWidth="1"/>
    <col min="10518" max="10518" width="11.28515625" style="277" bestFit="1" customWidth="1"/>
    <col min="10519" max="10519" width="9.5703125" style="277" bestFit="1" customWidth="1"/>
    <col min="10520" max="10520" width="11.28515625" style="277" bestFit="1" customWidth="1"/>
    <col min="10521" max="10521" width="9.5703125" style="277" bestFit="1" customWidth="1"/>
    <col min="10522" max="10522" width="11.28515625" style="277" bestFit="1" customWidth="1"/>
    <col min="10523" max="10523" width="9.5703125" style="277" bestFit="1" customWidth="1"/>
    <col min="10524" max="10524" width="3.85546875" style="277" customWidth="1"/>
    <col min="10525" max="10525" width="11.28515625" style="277" bestFit="1" customWidth="1"/>
    <col min="10526" max="10526" width="7.85546875" style="277" bestFit="1" customWidth="1"/>
    <col min="10527" max="10527" width="11.28515625" style="277" bestFit="1" customWidth="1"/>
    <col min="10528" max="10528" width="7.85546875" style="277" bestFit="1" customWidth="1"/>
    <col min="10529" max="10529" width="11.28515625" style="277" bestFit="1" customWidth="1"/>
    <col min="10530" max="10530" width="7.85546875" style="277" bestFit="1" customWidth="1"/>
    <col min="10531" max="10531" width="3.85546875" style="277" customWidth="1"/>
    <col min="10532" max="10532" width="12.28515625" style="277" bestFit="1" customWidth="1"/>
    <col min="10533" max="10533" width="8.85546875" style="277" bestFit="1" customWidth="1"/>
    <col min="10534" max="10534" width="12.28515625" style="277" bestFit="1" customWidth="1"/>
    <col min="10535" max="10535" width="8.85546875" style="277" bestFit="1" customWidth="1"/>
    <col min="10536" max="10536" width="12.28515625" style="277" bestFit="1" customWidth="1"/>
    <col min="10537" max="10537" width="8.7109375" style="277" bestFit="1" customWidth="1"/>
    <col min="10538" max="10538" width="3.85546875" style="277" customWidth="1"/>
    <col min="10539" max="10742" width="9.140625" style="277"/>
    <col min="10743" max="10743" width="8" style="277" customWidth="1"/>
    <col min="10744" max="10744" width="34.28515625" style="277" customWidth="1"/>
    <col min="10745" max="10745" width="13.140625" style="277" customWidth="1"/>
    <col min="10746" max="10746" width="15.28515625" style="277" customWidth="1"/>
    <col min="10747" max="10747" width="14.140625" style="277" customWidth="1"/>
    <col min="10748" max="10748" width="14" style="277" customWidth="1"/>
    <col min="10749" max="10749" width="15.140625" style="277" customWidth="1"/>
    <col min="10750" max="10750" width="14.42578125" style="277" customWidth="1"/>
    <col min="10751" max="10751" width="13.7109375" style="277" customWidth="1"/>
    <col min="10752" max="10752" width="3.85546875" style="277" customWidth="1"/>
    <col min="10753" max="10753" width="14.42578125" style="277" customWidth="1"/>
    <col min="10754" max="10754" width="12.7109375" style="277" customWidth="1"/>
    <col min="10755" max="10755" width="14.140625" style="277" customWidth="1"/>
    <col min="10756" max="10756" width="13.85546875" style="277" customWidth="1"/>
    <col min="10757" max="10757" width="16" style="277" customWidth="1"/>
    <col min="10758" max="10758" width="13.85546875" style="277" customWidth="1"/>
    <col min="10759" max="10759" width="3.85546875" style="277" customWidth="1"/>
    <col min="10760" max="10760" width="15.5703125" style="277" customWidth="1"/>
    <col min="10761" max="10761" width="14.7109375" style="277" customWidth="1"/>
    <col min="10762" max="10762" width="15.140625" style="277" customWidth="1"/>
    <col min="10763" max="10763" width="13.7109375" style="277" customWidth="1"/>
    <col min="10764" max="10764" width="14.42578125" style="277" customWidth="1"/>
    <col min="10765" max="10765" width="14" style="277" customWidth="1"/>
    <col min="10766" max="10766" width="3.85546875" style="277" customWidth="1"/>
    <col min="10767" max="10767" width="12.28515625" style="277" bestFit="1" customWidth="1"/>
    <col min="10768" max="10768" width="9.85546875" style="277" bestFit="1" customWidth="1"/>
    <col min="10769" max="10769" width="12.140625" style="277" bestFit="1" customWidth="1"/>
    <col min="10770" max="10770" width="9.5703125" style="277" bestFit="1" customWidth="1"/>
    <col min="10771" max="10771" width="11.28515625" style="277" bestFit="1" customWidth="1"/>
    <col min="10772" max="10772" width="9.5703125" style="277" bestFit="1" customWidth="1"/>
    <col min="10773" max="10773" width="3.85546875" style="277" customWidth="1"/>
    <col min="10774" max="10774" width="11.28515625" style="277" bestFit="1" customWidth="1"/>
    <col min="10775" max="10775" width="9.5703125" style="277" bestFit="1" customWidth="1"/>
    <col min="10776" max="10776" width="11.28515625" style="277" bestFit="1" customWidth="1"/>
    <col min="10777" max="10777" width="9.5703125" style="277" bestFit="1" customWidth="1"/>
    <col min="10778" max="10778" width="11.28515625" style="277" bestFit="1" customWidth="1"/>
    <col min="10779" max="10779" width="9.5703125" style="277" bestFit="1" customWidth="1"/>
    <col min="10780" max="10780" width="3.85546875" style="277" customWidth="1"/>
    <col min="10781" max="10781" width="11.28515625" style="277" bestFit="1" customWidth="1"/>
    <col min="10782" max="10782" width="7.85546875" style="277" bestFit="1" customWidth="1"/>
    <col min="10783" max="10783" width="11.28515625" style="277" bestFit="1" customWidth="1"/>
    <col min="10784" max="10784" width="7.85546875" style="277" bestFit="1" customWidth="1"/>
    <col min="10785" max="10785" width="11.28515625" style="277" bestFit="1" customWidth="1"/>
    <col min="10786" max="10786" width="7.85546875" style="277" bestFit="1" customWidth="1"/>
    <col min="10787" max="10787" width="3.85546875" style="277" customWidth="1"/>
    <col min="10788" max="10788" width="12.28515625" style="277" bestFit="1" customWidth="1"/>
    <col min="10789" max="10789" width="8.85546875" style="277" bestFit="1" customWidth="1"/>
    <col min="10790" max="10790" width="12.28515625" style="277" bestFit="1" customWidth="1"/>
    <col min="10791" max="10791" width="8.85546875" style="277" bestFit="1" customWidth="1"/>
    <col min="10792" max="10792" width="12.28515625" style="277" bestFit="1" customWidth="1"/>
    <col min="10793" max="10793" width="8.7109375" style="277" bestFit="1" customWidth="1"/>
    <col min="10794" max="10794" width="3.85546875" style="277" customWidth="1"/>
    <col min="10795" max="10998" width="9.140625" style="277"/>
    <col min="10999" max="10999" width="8" style="277" customWidth="1"/>
    <col min="11000" max="11000" width="34.28515625" style="277" customWidth="1"/>
    <col min="11001" max="11001" width="13.140625" style="277" customWidth="1"/>
    <col min="11002" max="11002" width="15.28515625" style="277" customWidth="1"/>
    <col min="11003" max="11003" width="14.140625" style="277" customWidth="1"/>
    <col min="11004" max="11004" width="14" style="277" customWidth="1"/>
    <col min="11005" max="11005" width="15.140625" style="277" customWidth="1"/>
    <col min="11006" max="11006" width="14.42578125" style="277" customWidth="1"/>
    <col min="11007" max="11007" width="13.7109375" style="277" customWidth="1"/>
    <col min="11008" max="11008" width="3.85546875" style="277" customWidth="1"/>
    <col min="11009" max="11009" width="14.42578125" style="277" customWidth="1"/>
    <col min="11010" max="11010" width="12.7109375" style="277" customWidth="1"/>
    <col min="11011" max="11011" width="14.140625" style="277" customWidth="1"/>
    <col min="11012" max="11012" width="13.85546875" style="277" customWidth="1"/>
    <col min="11013" max="11013" width="16" style="277" customWidth="1"/>
    <col min="11014" max="11014" width="13.85546875" style="277" customWidth="1"/>
    <col min="11015" max="11015" width="3.85546875" style="277" customWidth="1"/>
    <col min="11016" max="11016" width="15.5703125" style="277" customWidth="1"/>
    <col min="11017" max="11017" width="14.7109375" style="277" customWidth="1"/>
    <col min="11018" max="11018" width="15.140625" style="277" customWidth="1"/>
    <col min="11019" max="11019" width="13.7109375" style="277" customWidth="1"/>
    <col min="11020" max="11020" width="14.42578125" style="277" customWidth="1"/>
    <col min="11021" max="11021" width="14" style="277" customWidth="1"/>
    <col min="11022" max="11022" width="3.85546875" style="277" customWidth="1"/>
    <col min="11023" max="11023" width="12.28515625" style="277" bestFit="1" customWidth="1"/>
    <col min="11024" max="11024" width="9.85546875" style="277" bestFit="1" customWidth="1"/>
    <col min="11025" max="11025" width="12.140625" style="277" bestFit="1" customWidth="1"/>
    <col min="11026" max="11026" width="9.5703125" style="277" bestFit="1" customWidth="1"/>
    <col min="11027" max="11027" width="11.28515625" style="277" bestFit="1" customWidth="1"/>
    <col min="11028" max="11028" width="9.5703125" style="277" bestFit="1" customWidth="1"/>
    <col min="11029" max="11029" width="3.85546875" style="277" customWidth="1"/>
    <col min="11030" max="11030" width="11.28515625" style="277" bestFit="1" customWidth="1"/>
    <col min="11031" max="11031" width="9.5703125" style="277" bestFit="1" customWidth="1"/>
    <col min="11032" max="11032" width="11.28515625" style="277" bestFit="1" customWidth="1"/>
    <col min="11033" max="11033" width="9.5703125" style="277" bestFit="1" customWidth="1"/>
    <col min="11034" max="11034" width="11.28515625" style="277" bestFit="1" customWidth="1"/>
    <col min="11035" max="11035" width="9.5703125" style="277" bestFit="1" customWidth="1"/>
    <col min="11036" max="11036" width="3.85546875" style="277" customWidth="1"/>
    <col min="11037" max="11037" width="11.28515625" style="277" bestFit="1" customWidth="1"/>
    <col min="11038" max="11038" width="7.85546875" style="277" bestFit="1" customWidth="1"/>
    <col min="11039" max="11039" width="11.28515625" style="277" bestFit="1" customWidth="1"/>
    <col min="11040" max="11040" width="7.85546875" style="277" bestFit="1" customWidth="1"/>
    <col min="11041" max="11041" width="11.28515625" style="277" bestFit="1" customWidth="1"/>
    <col min="11042" max="11042" width="7.85546875" style="277" bestFit="1" customWidth="1"/>
    <col min="11043" max="11043" width="3.85546875" style="277" customWidth="1"/>
    <col min="11044" max="11044" width="12.28515625" style="277" bestFit="1" customWidth="1"/>
    <col min="11045" max="11045" width="8.85546875" style="277" bestFit="1" customWidth="1"/>
    <col min="11046" max="11046" width="12.28515625" style="277" bestFit="1" customWidth="1"/>
    <col min="11047" max="11047" width="8.85546875" style="277" bestFit="1" customWidth="1"/>
    <col min="11048" max="11048" width="12.28515625" style="277" bestFit="1" customWidth="1"/>
    <col min="11049" max="11049" width="8.7109375" style="277" bestFit="1" customWidth="1"/>
    <col min="11050" max="11050" width="3.85546875" style="277" customWidth="1"/>
    <col min="11051" max="11254" width="9.140625" style="277"/>
    <col min="11255" max="11255" width="8" style="277" customWidth="1"/>
    <col min="11256" max="11256" width="34.28515625" style="277" customWidth="1"/>
    <col min="11257" max="11257" width="13.140625" style="277" customWidth="1"/>
    <col min="11258" max="11258" width="15.28515625" style="277" customWidth="1"/>
    <col min="11259" max="11259" width="14.140625" style="277" customWidth="1"/>
    <col min="11260" max="11260" width="14" style="277" customWidth="1"/>
    <col min="11261" max="11261" width="15.140625" style="277" customWidth="1"/>
    <col min="11262" max="11262" width="14.42578125" style="277" customWidth="1"/>
    <col min="11263" max="11263" width="13.7109375" style="277" customWidth="1"/>
    <col min="11264" max="11264" width="3.85546875" style="277" customWidth="1"/>
    <col min="11265" max="11265" width="14.42578125" style="277" customWidth="1"/>
    <col min="11266" max="11266" width="12.7109375" style="277" customWidth="1"/>
    <col min="11267" max="11267" width="14.140625" style="277" customWidth="1"/>
    <col min="11268" max="11268" width="13.85546875" style="277" customWidth="1"/>
    <col min="11269" max="11269" width="16" style="277" customWidth="1"/>
    <col min="11270" max="11270" width="13.85546875" style="277" customWidth="1"/>
    <col min="11271" max="11271" width="3.85546875" style="277" customWidth="1"/>
    <col min="11272" max="11272" width="15.5703125" style="277" customWidth="1"/>
    <col min="11273" max="11273" width="14.7109375" style="277" customWidth="1"/>
    <col min="11274" max="11274" width="15.140625" style="277" customWidth="1"/>
    <col min="11275" max="11275" width="13.7109375" style="277" customWidth="1"/>
    <col min="11276" max="11276" width="14.42578125" style="277" customWidth="1"/>
    <col min="11277" max="11277" width="14" style="277" customWidth="1"/>
    <col min="11278" max="11278" width="3.85546875" style="277" customWidth="1"/>
    <col min="11279" max="11279" width="12.28515625" style="277" bestFit="1" customWidth="1"/>
    <col min="11280" max="11280" width="9.85546875" style="277" bestFit="1" customWidth="1"/>
    <col min="11281" max="11281" width="12.140625" style="277" bestFit="1" customWidth="1"/>
    <col min="11282" max="11282" width="9.5703125" style="277" bestFit="1" customWidth="1"/>
    <col min="11283" max="11283" width="11.28515625" style="277" bestFit="1" customWidth="1"/>
    <col min="11284" max="11284" width="9.5703125" style="277" bestFit="1" customWidth="1"/>
    <col min="11285" max="11285" width="3.85546875" style="277" customWidth="1"/>
    <col min="11286" max="11286" width="11.28515625" style="277" bestFit="1" customWidth="1"/>
    <col min="11287" max="11287" width="9.5703125" style="277" bestFit="1" customWidth="1"/>
    <col min="11288" max="11288" width="11.28515625" style="277" bestFit="1" customWidth="1"/>
    <col min="11289" max="11289" width="9.5703125" style="277" bestFit="1" customWidth="1"/>
    <col min="11290" max="11290" width="11.28515625" style="277" bestFit="1" customWidth="1"/>
    <col min="11291" max="11291" width="9.5703125" style="277" bestFit="1" customWidth="1"/>
    <col min="11292" max="11292" width="3.85546875" style="277" customWidth="1"/>
    <col min="11293" max="11293" width="11.28515625" style="277" bestFit="1" customWidth="1"/>
    <col min="11294" max="11294" width="7.85546875" style="277" bestFit="1" customWidth="1"/>
    <col min="11295" max="11295" width="11.28515625" style="277" bestFit="1" customWidth="1"/>
    <col min="11296" max="11296" width="7.85546875" style="277" bestFit="1" customWidth="1"/>
    <col min="11297" max="11297" width="11.28515625" style="277" bestFit="1" customWidth="1"/>
    <col min="11298" max="11298" width="7.85546875" style="277" bestFit="1" customWidth="1"/>
    <col min="11299" max="11299" width="3.85546875" style="277" customWidth="1"/>
    <col min="11300" max="11300" width="12.28515625" style="277" bestFit="1" customWidth="1"/>
    <col min="11301" max="11301" width="8.85546875" style="277" bestFit="1" customWidth="1"/>
    <col min="11302" max="11302" width="12.28515625" style="277" bestFit="1" customWidth="1"/>
    <col min="11303" max="11303" width="8.85546875" style="277" bestFit="1" customWidth="1"/>
    <col min="11304" max="11304" width="12.28515625" style="277" bestFit="1" customWidth="1"/>
    <col min="11305" max="11305" width="8.7109375" style="277" bestFit="1" customWidth="1"/>
    <col min="11306" max="11306" width="3.85546875" style="277" customWidth="1"/>
    <col min="11307" max="11510" width="9.140625" style="277"/>
    <col min="11511" max="11511" width="8" style="277" customWidth="1"/>
    <col min="11512" max="11512" width="34.28515625" style="277" customWidth="1"/>
    <col min="11513" max="11513" width="13.140625" style="277" customWidth="1"/>
    <col min="11514" max="11514" width="15.28515625" style="277" customWidth="1"/>
    <col min="11515" max="11515" width="14.140625" style="277" customWidth="1"/>
    <col min="11516" max="11516" width="14" style="277" customWidth="1"/>
    <col min="11517" max="11517" width="15.140625" style="277" customWidth="1"/>
    <col min="11518" max="11518" width="14.42578125" style="277" customWidth="1"/>
    <col min="11519" max="11519" width="13.7109375" style="277" customWidth="1"/>
    <col min="11520" max="11520" width="3.85546875" style="277" customWidth="1"/>
    <col min="11521" max="11521" width="14.42578125" style="277" customWidth="1"/>
    <col min="11522" max="11522" width="12.7109375" style="277" customWidth="1"/>
    <col min="11523" max="11523" width="14.140625" style="277" customWidth="1"/>
    <col min="11524" max="11524" width="13.85546875" style="277" customWidth="1"/>
    <col min="11525" max="11525" width="16" style="277" customWidth="1"/>
    <col min="11526" max="11526" width="13.85546875" style="277" customWidth="1"/>
    <col min="11527" max="11527" width="3.85546875" style="277" customWidth="1"/>
    <col min="11528" max="11528" width="15.5703125" style="277" customWidth="1"/>
    <col min="11529" max="11529" width="14.7109375" style="277" customWidth="1"/>
    <col min="11530" max="11530" width="15.140625" style="277" customWidth="1"/>
    <col min="11531" max="11531" width="13.7109375" style="277" customWidth="1"/>
    <col min="11532" max="11532" width="14.42578125" style="277" customWidth="1"/>
    <col min="11533" max="11533" width="14" style="277" customWidth="1"/>
    <col min="11534" max="11534" width="3.85546875" style="277" customWidth="1"/>
    <col min="11535" max="11535" width="12.28515625" style="277" bestFit="1" customWidth="1"/>
    <col min="11536" max="11536" width="9.85546875" style="277" bestFit="1" customWidth="1"/>
    <col min="11537" max="11537" width="12.140625" style="277" bestFit="1" customWidth="1"/>
    <col min="11538" max="11538" width="9.5703125" style="277" bestFit="1" customWidth="1"/>
    <col min="11539" max="11539" width="11.28515625" style="277" bestFit="1" customWidth="1"/>
    <col min="11540" max="11540" width="9.5703125" style="277" bestFit="1" customWidth="1"/>
    <col min="11541" max="11541" width="3.85546875" style="277" customWidth="1"/>
    <col min="11542" max="11542" width="11.28515625" style="277" bestFit="1" customWidth="1"/>
    <col min="11543" max="11543" width="9.5703125" style="277" bestFit="1" customWidth="1"/>
    <col min="11544" max="11544" width="11.28515625" style="277" bestFit="1" customWidth="1"/>
    <col min="11545" max="11545" width="9.5703125" style="277" bestFit="1" customWidth="1"/>
    <col min="11546" max="11546" width="11.28515625" style="277" bestFit="1" customWidth="1"/>
    <col min="11547" max="11547" width="9.5703125" style="277" bestFit="1" customWidth="1"/>
    <col min="11548" max="11548" width="3.85546875" style="277" customWidth="1"/>
    <col min="11549" max="11549" width="11.28515625" style="277" bestFit="1" customWidth="1"/>
    <col min="11550" max="11550" width="7.85546875" style="277" bestFit="1" customWidth="1"/>
    <col min="11551" max="11551" width="11.28515625" style="277" bestFit="1" customWidth="1"/>
    <col min="11552" max="11552" width="7.85546875" style="277" bestFit="1" customWidth="1"/>
    <col min="11553" max="11553" width="11.28515625" style="277" bestFit="1" customWidth="1"/>
    <col min="11554" max="11554" width="7.85546875" style="277" bestFit="1" customWidth="1"/>
    <col min="11555" max="11555" width="3.85546875" style="277" customWidth="1"/>
    <col min="11556" max="11556" width="12.28515625" style="277" bestFit="1" customWidth="1"/>
    <col min="11557" max="11557" width="8.85546875" style="277" bestFit="1" customWidth="1"/>
    <col min="11558" max="11558" width="12.28515625" style="277" bestFit="1" customWidth="1"/>
    <col min="11559" max="11559" width="8.85546875" style="277" bestFit="1" customWidth="1"/>
    <col min="11560" max="11560" width="12.28515625" style="277" bestFit="1" customWidth="1"/>
    <col min="11561" max="11561" width="8.7109375" style="277" bestFit="1" customWidth="1"/>
    <col min="11562" max="11562" width="3.85546875" style="277" customWidth="1"/>
    <col min="11563" max="11766" width="9.140625" style="277"/>
    <col min="11767" max="11767" width="8" style="277" customWidth="1"/>
    <col min="11768" max="11768" width="34.28515625" style="277" customWidth="1"/>
    <col min="11769" max="11769" width="13.140625" style="277" customWidth="1"/>
    <col min="11770" max="11770" width="15.28515625" style="277" customWidth="1"/>
    <col min="11771" max="11771" width="14.140625" style="277" customWidth="1"/>
    <col min="11772" max="11772" width="14" style="277" customWidth="1"/>
    <col min="11773" max="11773" width="15.140625" style="277" customWidth="1"/>
    <col min="11774" max="11774" width="14.42578125" style="277" customWidth="1"/>
    <col min="11775" max="11775" width="13.7109375" style="277" customWidth="1"/>
    <col min="11776" max="11776" width="3.85546875" style="277" customWidth="1"/>
    <col min="11777" max="11777" width="14.42578125" style="277" customWidth="1"/>
    <col min="11778" max="11778" width="12.7109375" style="277" customWidth="1"/>
    <col min="11779" max="11779" width="14.140625" style="277" customWidth="1"/>
    <col min="11780" max="11780" width="13.85546875" style="277" customWidth="1"/>
    <col min="11781" max="11781" width="16" style="277" customWidth="1"/>
    <col min="11782" max="11782" width="13.85546875" style="277" customWidth="1"/>
    <col min="11783" max="11783" width="3.85546875" style="277" customWidth="1"/>
    <col min="11784" max="11784" width="15.5703125" style="277" customWidth="1"/>
    <col min="11785" max="11785" width="14.7109375" style="277" customWidth="1"/>
    <col min="11786" max="11786" width="15.140625" style="277" customWidth="1"/>
    <col min="11787" max="11787" width="13.7109375" style="277" customWidth="1"/>
    <col min="11788" max="11788" width="14.42578125" style="277" customWidth="1"/>
    <col min="11789" max="11789" width="14" style="277" customWidth="1"/>
    <col min="11790" max="11790" width="3.85546875" style="277" customWidth="1"/>
    <col min="11791" max="11791" width="12.28515625" style="277" bestFit="1" customWidth="1"/>
    <col min="11792" max="11792" width="9.85546875" style="277" bestFit="1" customWidth="1"/>
    <col min="11793" max="11793" width="12.140625" style="277" bestFit="1" customWidth="1"/>
    <col min="11794" max="11794" width="9.5703125" style="277" bestFit="1" customWidth="1"/>
    <col min="11795" max="11795" width="11.28515625" style="277" bestFit="1" customWidth="1"/>
    <col min="11796" max="11796" width="9.5703125" style="277" bestFit="1" customWidth="1"/>
    <col min="11797" max="11797" width="3.85546875" style="277" customWidth="1"/>
    <col min="11798" max="11798" width="11.28515625" style="277" bestFit="1" customWidth="1"/>
    <col min="11799" max="11799" width="9.5703125" style="277" bestFit="1" customWidth="1"/>
    <col min="11800" max="11800" width="11.28515625" style="277" bestFit="1" customWidth="1"/>
    <col min="11801" max="11801" width="9.5703125" style="277" bestFit="1" customWidth="1"/>
    <col min="11802" max="11802" width="11.28515625" style="277" bestFit="1" customWidth="1"/>
    <col min="11803" max="11803" width="9.5703125" style="277" bestFit="1" customWidth="1"/>
    <col min="11804" max="11804" width="3.85546875" style="277" customWidth="1"/>
    <col min="11805" max="11805" width="11.28515625" style="277" bestFit="1" customWidth="1"/>
    <col min="11806" max="11806" width="7.85546875" style="277" bestFit="1" customWidth="1"/>
    <col min="11807" max="11807" width="11.28515625" style="277" bestFit="1" customWidth="1"/>
    <col min="11808" max="11808" width="7.85546875" style="277" bestFit="1" customWidth="1"/>
    <col min="11809" max="11809" width="11.28515625" style="277" bestFit="1" customWidth="1"/>
    <col min="11810" max="11810" width="7.85546875" style="277" bestFit="1" customWidth="1"/>
    <col min="11811" max="11811" width="3.85546875" style="277" customWidth="1"/>
    <col min="11812" max="11812" width="12.28515625" style="277" bestFit="1" customWidth="1"/>
    <col min="11813" max="11813" width="8.85546875" style="277" bestFit="1" customWidth="1"/>
    <col min="11814" max="11814" width="12.28515625" style="277" bestFit="1" customWidth="1"/>
    <col min="11815" max="11815" width="8.85546875" style="277" bestFit="1" customWidth="1"/>
    <col min="11816" max="11816" width="12.28515625" style="277" bestFit="1" customWidth="1"/>
    <col min="11817" max="11817" width="8.7109375" style="277" bestFit="1" customWidth="1"/>
    <col min="11818" max="11818" width="3.85546875" style="277" customWidth="1"/>
    <col min="11819" max="12022" width="9.140625" style="277"/>
    <col min="12023" max="12023" width="8" style="277" customWidth="1"/>
    <col min="12024" max="12024" width="34.28515625" style="277" customWidth="1"/>
    <col min="12025" max="12025" width="13.140625" style="277" customWidth="1"/>
    <col min="12026" max="12026" width="15.28515625" style="277" customWidth="1"/>
    <col min="12027" max="12027" width="14.140625" style="277" customWidth="1"/>
    <col min="12028" max="12028" width="14" style="277" customWidth="1"/>
    <col min="12029" max="12029" width="15.140625" style="277" customWidth="1"/>
    <col min="12030" max="12030" width="14.42578125" style="277" customWidth="1"/>
    <col min="12031" max="12031" width="13.7109375" style="277" customWidth="1"/>
    <col min="12032" max="12032" width="3.85546875" style="277" customWidth="1"/>
    <col min="12033" max="12033" width="14.42578125" style="277" customWidth="1"/>
    <col min="12034" max="12034" width="12.7109375" style="277" customWidth="1"/>
    <col min="12035" max="12035" width="14.140625" style="277" customWidth="1"/>
    <col min="12036" max="12036" width="13.85546875" style="277" customWidth="1"/>
    <col min="12037" max="12037" width="16" style="277" customWidth="1"/>
    <col min="12038" max="12038" width="13.85546875" style="277" customWidth="1"/>
    <col min="12039" max="12039" width="3.85546875" style="277" customWidth="1"/>
    <col min="12040" max="12040" width="15.5703125" style="277" customWidth="1"/>
    <col min="12041" max="12041" width="14.7109375" style="277" customWidth="1"/>
    <col min="12042" max="12042" width="15.140625" style="277" customWidth="1"/>
    <col min="12043" max="12043" width="13.7109375" style="277" customWidth="1"/>
    <col min="12044" max="12044" width="14.42578125" style="277" customWidth="1"/>
    <col min="12045" max="12045" width="14" style="277" customWidth="1"/>
    <col min="12046" max="12046" width="3.85546875" style="277" customWidth="1"/>
    <col min="12047" max="12047" width="12.28515625" style="277" bestFit="1" customWidth="1"/>
    <col min="12048" max="12048" width="9.85546875" style="277" bestFit="1" customWidth="1"/>
    <col min="12049" max="12049" width="12.140625" style="277" bestFit="1" customWidth="1"/>
    <col min="12050" max="12050" width="9.5703125" style="277" bestFit="1" customWidth="1"/>
    <col min="12051" max="12051" width="11.28515625" style="277" bestFit="1" customWidth="1"/>
    <col min="12052" max="12052" width="9.5703125" style="277" bestFit="1" customWidth="1"/>
    <col min="12053" max="12053" width="3.85546875" style="277" customWidth="1"/>
    <col min="12054" max="12054" width="11.28515625" style="277" bestFit="1" customWidth="1"/>
    <col min="12055" max="12055" width="9.5703125" style="277" bestFit="1" customWidth="1"/>
    <col min="12056" max="12056" width="11.28515625" style="277" bestFit="1" customWidth="1"/>
    <col min="12057" max="12057" width="9.5703125" style="277" bestFit="1" customWidth="1"/>
    <col min="12058" max="12058" width="11.28515625" style="277" bestFit="1" customWidth="1"/>
    <col min="12059" max="12059" width="9.5703125" style="277" bestFit="1" customWidth="1"/>
    <col min="12060" max="12060" width="3.85546875" style="277" customWidth="1"/>
    <col min="12061" max="12061" width="11.28515625" style="277" bestFit="1" customWidth="1"/>
    <col min="12062" max="12062" width="7.85546875" style="277" bestFit="1" customWidth="1"/>
    <col min="12063" max="12063" width="11.28515625" style="277" bestFit="1" customWidth="1"/>
    <col min="12064" max="12064" width="7.85546875" style="277" bestFit="1" customWidth="1"/>
    <col min="12065" max="12065" width="11.28515625" style="277" bestFit="1" customWidth="1"/>
    <col min="12066" max="12066" width="7.85546875" style="277" bestFit="1" customWidth="1"/>
    <col min="12067" max="12067" width="3.85546875" style="277" customWidth="1"/>
    <col min="12068" max="12068" width="12.28515625" style="277" bestFit="1" customWidth="1"/>
    <col min="12069" max="12069" width="8.85546875" style="277" bestFit="1" customWidth="1"/>
    <col min="12070" max="12070" width="12.28515625" style="277" bestFit="1" customWidth="1"/>
    <col min="12071" max="12071" width="8.85546875" style="277" bestFit="1" customWidth="1"/>
    <col min="12072" max="12072" width="12.28515625" style="277" bestFit="1" customWidth="1"/>
    <col min="12073" max="12073" width="8.7109375" style="277" bestFit="1" customWidth="1"/>
    <col min="12074" max="12074" width="3.85546875" style="277" customWidth="1"/>
    <col min="12075" max="12278" width="9.140625" style="277"/>
    <col min="12279" max="12279" width="8" style="277" customWidth="1"/>
    <col min="12280" max="12280" width="34.28515625" style="277" customWidth="1"/>
    <col min="12281" max="12281" width="13.140625" style="277" customWidth="1"/>
    <col min="12282" max="12282" width="15.28515625" style="277" customWidth="1"/>
    <col min="12283" max="12283" width="14.140625" style="277" customWidth="1"/>
    <col min="12284" max="12284" width="14" style="277" customWidth="1"/>
    <col min="12285" max="12285" width="15.140625" style="277" customWidth="1"/>
    <col min="12286" max="12286" width="14.42578125" style="277" customWidth="1"/>
    <col min="12287" max="12287" width="13.7109375" style="277" customWidth="1"/>
    <col min="12288" max="12288" width="3.85546875" style="277" customWidth="1"/>
    <col min="12289" max="12289" width="14.42578125" style="277" customWidth="1"/>
    <col min="12290" max="12290" width="12.7109375" style="277" customWidth="1"/>
    <col min="12291" max="12291" width="14.140625" style="277" customWidth="1"/>
    <col min="12292" max="12292" width="13.85546875" style="277" customWidth="1"/>
    <col min="12293" max="12293" width="16" style="277" customWidth="1"/>
    <col min="12294" max="12294" width="13.85546875" style="277" customWidth="1"/>
    <col min="12295" max="12295" width="3.85546875" style="277" customWidth="1"/>
    <col min="12296" max="12296" width="15.5703125" style="277" customWidth="1"/>
    <col min="12297" max="12297" width="14.7109375" style="277" customWidth="1"/>
    <col min="12298" max="12298" width="15.140625" style="277" customWidth="1"/>
    <col min="12299" max="12299" width="13.7109375" style="277" customWidth="1"/>
    <col min="12300" max="12300" width="14.42578125" style="277" customWidth="1"/>
    <col min="12301" max="12301" width="14" style="277" customWidth="1"/>
    <col min="12302" max="12302" width="3.85546875" style="277" customWidth="1"/>
    <col min="12303" max="12303" width="12.28515625" style="277" bestFit="1" customWidth="1"/>
    <col min="12304" max="12304" width="9.85546875" style="277" bestFit="1" customWidth="1"/>
    <col min="12305" max="12305" width="12.140625" style="277" bestFit="1" customWidth="1"/>
    <col min="12306" max="12306" width="9.5703125" style="277" bestFit="1" customWidth="1"/>
    <col min="12307" max="12307" width="11.28515625" style="277" bestFit="1" customWidth="1"/>
    <col min="12308" max="12308" width="9.5703125" style="277" bestFit="1" customWidth="1"/>
    <col min="12309" max="12309" width="3.85546875" style="277" customWidth="1"/>
    <col min="12310" max="12310" width="11.28515625" style="277" bestFit="1" customWidth="1"/>
    <col min="12311" max="12311" width="9.5703125" style="277" bestFit="1" customWidth="1"/>
    <col min="12312" max="12312" width="11.28515625" style="277" bestFit="1" customWidth="1"/>
    <col min="12313" max="12313" width="9.5703125" style="277" bestFit="1" customWidth="1"/>
    <col min="12314" max="12314" width="11.28515625" style="277" bestFit="1" customWidth="1"/>
    <col min="12315" max="12315" width="9.5703125" style="277" bestFit="1" customWidth="1"/>
    <col min="12316" max="12316" width="3.85546875" style="277" customWidth="1"/>
    <col min="12317" max="12317" width="11.28515625" style="277" bestFit="1" customWidth="1"/>
    <col min="12318" max="12318" width="7.85546875" style="277" bestFit="1" customWidth="1"/>
    <col min="12319" max="12319" width="11.28515625" style="277" bestFit="1" customWidth="1"/>
    <col min="12320" max="12320" width="7.85546875" style="277" bestFit="1" customWidth="1"/>
    <col min="12321" max="12321" width="11.28515625" style="277" bestFit="1" customWidth="1"/>
    <col min="12322" max="12322" width="7.85546875" style="277" bestFit="1" customWidth="1"/>
    <col min="12323" max="12323" width="3.85546875" style="277" customWidth="1"/>
    <col min="12324" max="12324" width="12.28515625" style="277" bestFit="1" customWidth="1"/>
    <col min="12325" max="12325" width="8.85546875" style="277" bestFit="1" customWidth="1"/>
    <col min="12326" max="12326" width="12.28515625" style="277" bestFit="1" customWidth="1"/>
    <col min="12327" max="12327" width="8.85546875" style="277" bestFit="1" customWidth="1"/>
    <col min="12328" max="12328" width="12.28515625" style="277" bestFit="1" customWidth="1"/>
    <col min="12329" max="12329" width="8.7109375" style="277" bestFit="1" customWidth="1"/>
    <col min="12330" max="12330" width="3.85546875" style="277" customWidth="1"/>
    <col min="12331" max="12534" width="9.140625" style="277"/>
    <col min="12535" max="12535" width="8" style="277" customWidth="1"/>
    <col min="12536" max="12536" width="34.28515625" style="277" customWidth="1"/>
    <col min="12537" max="12537" width="13.140625" style="277" customWidth="1"/>
    <col min="12538" max="12538" width="15.28515625" style="277" customWidth="1"/>
    <col min="12539" max="12539" width="14.140625" style="277" customWidth="1"/>
    <col min="12540" max="12540" width="14" style="277" customWidth="1"/>
    <col min="12541" max="12541" width="15.140625" style="277" customWidth="1"/>
    <col min="12542" max="12542" width="14.42578125" style="277" customWidth="1"/>
    <col min="12543" max="12543" width="13.7109375" style="277" customWidth="1"/>
    <col min="12544" max="12544" width="3.85546875" style="277" customWidth="1"/>
    <col min="12545" max="12545" width="14.42578125" style="277" customWidth="1"/>
    <col min="12546" max="12546" width="12.7109375" style="277" customWidth="1"/>
    <col min="12547" max="12547" width="14.140625" style="277" customWidth="1"/>
    <col min="12548" max="12548" width="13.85546875" style="277" customWidth="1"/>
    <col min="12549" max="12549" width="16" style="277" customWidth="1"/>
    <col min="12550" max="12550" width="13.85546875" style="277" customWidth="1"/>
    <col min="12551" max="12551" width="3.85546875" style="277" customWidth="1"/>
    <col min="12552" max="12552" width="15.5703125" style="277" customWidth="1"/>
    <col min="12553" max="12553" width="14.7109375" style="277" customWidth="1"/>
    <col min="12554" max="12554" width="15.140625" style="277" customWidth="1"/>
    <col min="12555" max="12555" width="13.7109375" style="277" customWidth="1"/>
    <col min="12556" max="12556" width="14.42578125" style="277" customWidth="1"/>
    <col min="12557" max="12557" width="14" style="277" customWidth="1"/>
    <col min="12558" max="12558" width="3.85546875" style="277" customWidth="1"/>
    <col min="12559" max="12559" width="12.28515625" style="277" bestFit="1" customWidth="1"/>
    <col min="12560" max="12560" width="9.85546875" style="277" bestFit="1" customWidth="1"/>
    <col min="12561" max="12561" width="12.140625" style="277" bestFit="1" customWidth="1"/>
    <col min="12562" max="12562" width="9.5703125" style="277" bestFit="1" customWidth="1"/>
    <col min="12563" max="12563" width="11.28515625" style="277" bestFit="1" customWidth="1"/>
    <col min="12564" max="12564" width="9.5703125" style="277" bestFit="1" customWidth="1"/>
    <col min="12565" max="12565" width="3.85546875" style="277" customWidth="1"/>
    <col min="12566" max="12566" width="11.28515625" style="277" bestFit="1" customWidth="1"/>
    <col min="12567" max="12567" width="9.5703125" style="277" bestFit="1" customWidth="1"/>
    <col min="12568" max="12568" width="11.28515625" style="277" bestFit="1" customWidth="1"/>
    <col min="12569" max="12569" width="9.5703125" style="277" bestFit="1" customWidth="1"/>
    <col min="12570" max="12570" width="11.28515625" style="277" bestFit="1" customWidth="1"/>
    <col min="12571" max="12571" width="9.5703125" style="277" bestFit="1" customWidth="1"/>
    <col min="12572" max="12572" width="3.85546875" style="277" customWidth="1"/>
    <col min="12573" max="12573" width="11.28515625" style="277" bestFit="1" customWidth="1"/>
    <col min="12574" max="12574" width="7.85546875" style="277" bestFit="1" customWidth="1"/>
    <col min="12575" max="12575" width="11.28515625" style="277" bestFit="1" customWidth="1"/>
    <col min="12576" max="12576" width="7.85546875" style="277" bestFit="1" customWidth="1"/>
    <col min="12577" max="12577" width="11.28515625" style="277" bestFit="1" customWidth="1"/>
    <col min="12578" max="12578" width="7.85546875" style="277" bestFit="1" customWidth="1"/>
    <col min="12579" max="12579" width="3.85546875" style="277" customWidth="1"/>
    <col min="12580" max="12580" width="12.28515625" style="277" bestFit="1" customWidth="1"/>
    <col min="12581" max="12581" width="8.85546875" style="277" bestFit="1" customWidth="1"/>
    <col min="12582" max="12582" width="12.28515625" style="277" bestFit="1" customWidth="1"/>
    <col min="12583" max="12583" width="8.85546875" style="277" bestFit="1" customWidth="1"/>
    <col min="12584" max="12584" width="12.28515625" style="277" bestFit="1" customWidth="1"/>
    <col min="12585" max="12585" width="8.7109375" style="277" bestFit="1" customWidth="1"/>
    <col min="12586" max="12586" width="3.85546875" style="277" customWidth="1"/>
    <col min="12587" max="12790" width="9.140625" style="277"/>
    <col min="12791" max="12791" width="8" style="277" customWidth="1"/>
    <col min="12792" max="12792" width="34.28515625" style="277" customWidth="1"/>
    <col min="12793" max="12793" width="13.140625" style="277" customWidth="1"/>
    <col min="12794" max="12794" width="15.28515625" style="277" customWidth="1"/>
    <col min="12795" max="12795" width="14.140625" style="277" customWidth="1"/>
    <col min="12796" max="12796" width="14" style="277" customWidth="1"/>
    <col min="12797" max="12797" width="15.140625" style="277" customWidth="1"/>
    <col min="12798" max="12798" width="14.42578125" style="277" customWidth="1"/>
    <col min="12799" max="12799" width="13.7109375" style="277" customWidth="1"/>
    <col min="12800" max="12800" width="3.85546875" style="277" customWidth="1"/>
    <col min="12801" max="12801" width="14.42578125" style="277" customWidth="1"/>
    <col min="12802" max="12802" width="12.7109375" style="277" customWidth="1"/>
    <col min="12803" max="12803" width="14.140625" style="277" customWidth="1"/>
    <col min="12804" max="12804" width="13.85546875" style="277" customWidth="1"/>
    <col min="12805" max="12805" width="16" style="277" customWidth="1"/>
    <col min="12806" max="12806" width="13.85546875" style="277" customWidth="1"/>
    <col min="12807" max="12807" width="3.85546875" style="277" customWidth="1"/>
    <col min="12808" max="12808" width="15.5703125" style="277" customWidth="1"/>
    <col min="12809" max="12809" width="14.7109375" style="277" customWidth="1"/>
    <col min="12810" max="12810" width="15.140625" style="277" customWidth="1"/>
    <col min="12811" max="12811" width="13.7109375" style="277" customWidth="1"/>
    <col min="12812" max="12812" width="14.42578125" style="277" customWidth="1"/>
    <col min="12813" max="12813" width="14" style="277" customWidth="1"/>
    <col min="12814" max="12814" width="3.85546875" style="277" customWidth="1"/>
    <col min="12815" max="12815" width="12.28515625" style="277" bestFit="1" customWidth="1"/>
    <col min="12816" max="12816" width="9.85546875" style="277" bestFit="1" customWidth="1"/>
    <col min="12817" max="12817" width="12.140625" style="277" bestFit="1" customWidth="1"/>
    <col min="12818" max="12818" width="9.5703125" style="277" bestFit="1" customWidth="1"/>
    <col min="12819" max="12819" width="11.28515625" style="277" bestFit="1" customWidth="1"/>
    <col min="12820" max="12820" width="9.5703125" style="277" bestFit="1" customWidth="1"/>
    <col min="12821" max="12821" width="3.85546875" style="277" customWidth="1"/>
    <col min="12822" max="12822" width="11.28515625" style="277" bestFit="1" customWidth="1"/>
    <col min="12823" max="12823" width="9.5703125" style="277" bestFit="1" customWidth="1"/>
    <col min="12824" max="12824" width="11.28515625" style="277" bestFit="1" customWidth="1"/>
    <col min="12825" max="12825" width="9.5703125" style="277" bestFit="1" customWidth="1"/>
    <col min="12826" max="12826" width="11.28515625" style="277" bestFit="1" customWidth="1"/>
    <col min="12827" max="12827" width="9.5703125" style="277" bestFit="1" customWidth="1"/>
    <col min="12828" max="12828" width="3.85546875" style="277" customWidth="1"/>
    <col min="12829" max="12829" width="11.28515625" style="277" bestFit="1" customWidth="1"/>
    <col min="12830" max="12830" width="7.85546875" style="277" bestFit="1" customWidth="1"/>
    <col min="12831" max="12831" width="11.28515625" style="277" bestFit="1" customWidth="1"/>
    <col min="12832" max="12832" width="7.85546875" style="277" bestFit="1" customWidth="1"/>
    <col min="12833" max="12833" width="11.28515625" style="277" bestFit="1" customWidth="1"/>
    <col min="12834" max="12834" width="7.85546875" style="277" bestFit="1" customWidth="1"/>
    <col min="12835" max="12835" width="3.85546875" style="277" customWidth="1"/>
    <col min="12836" max="12836" width="12.28515625" style="277" bestFit="1" customWidth="1"/>
    <col min="12837" max="12837" width="8.85546875" style="277" bestFit="1" customWidth="1"/>
    <col min="12838" max="12838" width="12.28515625" style="277" bestFit="1" customWidth="1"/>
    <col min="12839" max="12839" width="8.85546875" style="277" bestFit="1" customWidth="1"/>
    <col min="12840" max="12840" width="12.28515625" style="277" bestFit="1" customWidth="1"/>
    <col min="12841" max="12841" width="8.7109375" style="277" bestFit="1" customWidth="1"/>
    <col min="12842" max="12842" width="3.85546875" style="277" customWidth="1"/>
    <col min="12843" max="13046" width="9.140625" style="277"/>
    <col min="13047" max="13047" width="8" style="277" customWidth="1"/>
    <col min="13048" max="13048" width="34.28515625" style="277" customWidth="1"/>
    <col min="13049" max="13049" width="13.140625" style="277" customWidth="1"/>
    <col min="13050" max="13050" width="15.28515625" style="277" customWidth="1"/>
    <col min="13051" max="13051" width="14.140625" style="277" customWidth="1"/>
    <col min="13052" max="13052" width="14" style="277" customWidth="1"/>
    <col min="13053" max="13053" width="15.140625" style="277" customWidth="1"/>
    <col min="13054" max="13054" width="14.42578125" style="277" customWidth="1"/>
    <col min="13055" max="13055" width="13.7109375" style="277" customWidth="1"/>
    <col min="13056" max="13056" width="3.85546875" style="277" customWidth="1"/>
    <col min="13057" max="13057" width="14.42578125" style="277" customWidth="1"/>
    <col min="13058" max="13058" width="12.7109375" style="277" customWidth="1"/>
    <col min="13059" max="13059" width="14.140625" style="277" customWidth="1"/>
    <col min="13060" max="13060" width="13.85546875" style="277" customWidth="1"/>
    <col min="13061" max="13061" width="16" style="277" customWidth="1"/>
    <col min="13062" max="13062" width="13.85546875" style="277" customWidth="1"/>
    <col min="13063" max="13063" width="3.85546875" style="277" customWidth="1"/>
    <col min="13064" max="13064" width="15.5703125" style="277" customWidth="1"/>
    <col min="13065" max="13065" width="14.7109375" style="277" customWidth="1"/>
    <col min="13066" max="13066" width="15.140625" style="277" customWidth="1"/>
    <col min="13067" max="13067" width="13.7109375" style="277" customWidth="1"/>
    <col min="13068" max="13068" width="14.42578125" style="277" customWidth="1"/>
    <col min="13069" max="13069" width="14" style="277" customWidth="1"/>
    <col min="13070" max="13070" width="3.85546875" style="277" customWidth="1"/>
    <col min="13071" max="13071" width="12.28515625" style="277" bestFit="1" customWidth="1"/>
    <col min="13072" max="13072" width="9.85546875" style="277" bestFit="1" customWidth="1"/>
    <col min="13073" max="13073" width="12.140625" style="277" bestFit="1" customWidth="1"/>
    <col min="13074" max="13074" width="9.5703125" style="277" bestFit="1" customWidth="1"/>
    <col min="13075" max="13075" width="11.28515625" style="277" bestFit="1" customWidth="1"/>
    <col min="13076" max="13076" width="9.5703125" style="277" bestFit="1" customWidth="1"/>
    <col min="13077" max="13077" width="3.85546875" style="277" customWidth="1"/>
    <col min="13078" max="13078" width="11.28515625" style="277" bestFit="1" customWidth="1"/>
    <col min="13079" max="13079" width="9.5703125" style="277" bestFit="1" customWidth="1"/>
    <col min="13080" max="13080" width="11.28515625" style="277" bestFit="1" customWidth="1"/>
    <col min="13081" max="13081" width="9.5703125" style="277" bestFit="1" customWidth="1"/>
    <col min="13082" max="13082" width="11.28515625" style="277" bestFit="1" customWidth="1"/>
    <col min="13083" max="13083" width="9.5703125" style="277" bestFit="1" customWidth="1"/>
    <col min="13084" max="13084" width="3.85546875" style="277" customWidth="1"/>
    <col min="13085" max="13085" width="11.28515625" style="277" bestFit="1" customWidth="1"/>
    <col min="13086" max="13086" width="7.85546875" style="277" bestFit="1" customWidth="1"/>
    <col min="13087" max="13087" width="11.28515625" style="277" bestFit="1" customWidth="1"/>
    <col min="13088" max="13088" width="7.85546875" style="277" bestFit="1" customWidth="1"/>
    <col min="13089" max="13089" width="11.28515625" style="277" bestFit="1" customWidth="1"/>
    <col min="13090" max="13090" width="7.85546875" style="277" bestFit="1" customWidth="1"/>
    <col min="13091" max="13091" width="3.85546875" style="277" customWidth="1"/>
    <col min="13092" max="13092" width="12.28515625" style="277" bestFit="1" customWidth="1"/>
    <col min="13093" max="13093" width="8.85546875" style="277" bestFit="1" customWidth="1"/>
    <col min="13094" max="13094" width="12.28515625" style="277" bestFit="1" customWidth="1"/>
    <col min="13095" max="13095" width="8.85546875" style="277" bestFit="1" customWidth="1"/>
    <col min="13096" max="13096" width="12.28515625" style="277" bestFit="1" customWidth="1"/>
    <col min="13097" max="13097" width="8.7109375" style="277" bestFit="1" customWidth="1"/>
    <col min="13098" max="13098" width="3.85546875" style="277" customWidth="1"/>
    <col min="13099" max="13302" width="9.140625" style="277"/>
    <col min="13303" max="13303" width="8" style="277" customWidth="1"/>
    <col min="13304" max="13304" width="34.28515625" style="277" customWidth="1"/>
    <col min="13305" max="13305" width="13.140625" style="277" customWidth="1"/>
    <col min="13306" max="13306" width="15.28515625" style="277" customWidth="1"/>
    <col min="13307" max="13307" width="14.140625" style="277" customWidth="1"/>
    <col min="13308" max="13308" width="14" style="277" customWidth="1"/>
    <col min="13309" max="13309" width="15.140625" style="277" customWidth="1"/>
    <col min="13310" max="13310" width="14.42578125" style="277" customWidth="1"/>
    <col min="13311" max="13311" width="13.7109375" style="277" customWidth="1"/>
    <col min="13312" max="13312" width="3.85546875" style="277" customWidth="1"/>
    <col min="13313" max="13313" width="14.42578125" style="277" customWidth="1"/>
    <col min="13314" max="13314" width="12.7109375" style="277" customWidth="1"/>
    <col min="13315" max="13315" width="14.140625" style="277" customWidth="1"/>
    <col min="13316" max="13316" width="13.85546875" style="277" customWidth="1"/>
    <col min="13317" max="13317" width="16" style="277" customWidth="1"/>
    <col min="13318" max="13318" width="13.85546875" style="277" customWidth="1"/>
    <col min="13319" max="13319" width="3.85546875" style="277" customWidth="1"/>
    <col min="13320" max="13320" width="15.5703125" style="277" customWidth="1"/>
    <col min="13321" max="13321" width="14.7109375" style="277" customWidth="1"/>
    <col min="13322" max="13322" width="15.140625" style="277" customWidth="1"/>
    <col min="13323" max="13323" width="13.7109375" style="277" customWidth="1"/>
    <col min="13324" max="13324" width="14.42578125" style="277" customWidth="1"/>
    <col min="13325" max="13325" width="14" style="277" customWidth="1"/>
    <col min="13326" max="13326" width="3.85546875" style="277" customWidth="1"/>
    <col min="13327" max="13327" width="12.28515625" style="277" bestFit="1" customWidth="1"/>
    <col min="13328" max="13328" width="9.85546875" style="277" bestFit="1" customWidth="1"/>
    <col min="13329" max="13329" width="12.140625" style="277" bestFit="1" customWidth="1"/>
    <col min="13330" max="13330" width="9.5703125" style="277" bestFit="1" customWidth="1"/>
    <col min="13331" max="13331" width="11.28515625" style="277" bestFit="1" customWidth="1"/>
    <col min="13332" max="13332" width="9.5703125" style="277" bestFit="1" customWidth="1"/>
    <col min="13333" max="13333" width="3.85546875" style="277" customWidth="1"/>
    <col min="13334" max="13334" width="11.28515625" style="277" bestFit="1" customWidth="1"/>
    <col min="13335" max="13335" width="9.5703125" style="277" bestFit="1" customWidth="1"/>
    <col min="13336" max="13336" width="11.28515625" style="277" bestFit="1" customWidth="1"/>
    <col min="13337" max="13337" width="9.5703125" style="277" bestFit="1" customWidth="1"/>
    <col min="13338" max="13338" width="11.28515625" style="277" bestFit="1" customWidth="1"/>
    <col min="13339" max="13339" width="9.5703125" style="277" bestFit="1" customWidth="1"/>
    <col min="13340" max="13340" width="3.85546875" style="277" customWidth="1"/>
    <col min="13341" max="13341" width="11.28515625" style="277" bestFit="1" customWidth="1"/>
    <col min="13342" max="13342" width="7.85546875" style="277" bestFit="1" customWidth="1"/>
    <col min="13343" max="13343" width="11.28515625" style="277" bestFit="1" customWidth="1"/>
    <col min="13344" max="13344" width="7.85546875" style="277" bestFit="1" customWidth="1"/>
    <col min="13345" max="13345" width="11.28515625" style="277" bestFit="1" customWidth="1"/>
    <col min="13346" max="13346" width="7.85546875" style="277" bestFit="1" customWidth="1"/>
    <col min="13347" max="13347" width="3.85546875" style="277" customWidth="1"/>
    <col min="13348" max="13348" width="12.28515625" style="277" bestFit="1" customWidth="1"/>
    <col min="13349" max="13349" width="8.85546875" style="277" bestFit="1" customWidth="1"/>
    <col min="13350" max="13350" width="12.28515625" style="277" bestFit="1" customWidth="1"/>
    <col min="13351" max="13351" width="8.85546875" style="277" bestFit="1" customWidth="1"/>
    <col min="13352" max="13352" width="12.28515625" style="277" bestFit="1" customWidth="1"/>
    <col min="13353" max="13353" width="8.7109375" style="277" bestFit="1" customWidth="1"/>
    <col min="13354" max="13354" width="3.85546875" style="277" customWidth="1"/>
    <col min="13355" max="13558" width="9.140625" style="277"/>
    <col min="13559" max="13559" width="8" style="277" customWidth="1"/>
    <col min="13560" max="13560" width="34.28515625" style="277" customWidth="1"/>
    <col min="13561" max="13561" width="13.140625" style="277" customWidth="1"/>
    <col min="13562" max="13562" width="15.28515625" style="277" customWidth="1"/>
    <col min="13563" max="13563" width="14.140625" style="277" customWidth="1"/>
    <col min="13564" max="13564" width="14" style="277" customWidth="1"/>
    <col min="13565" max="13565" width="15.140625" style="277" customWidth="1"/>
    <col min="13566" max="13566" width="14.42578125" style="277" customWidth="1"/>
    <col min="13567" max="13567" width="13.7109375" style="277" customWidth="1"/>
    <col min="13568" max="13568" width="3.85546875" style="277" customWidth="1"/>
    <col min="13569" max="13569" width="14.42578125" style="277" customWidth="1"/>
    <col min="13570" max="13570" width="12.7109375" style="277" customWidth="1"/>
    <col min="13571" max="13571" width="14.140625" style="277" customWidth="1"/>
    <col min="13572" max="13572" width="13.85546875" style="277" customWidth="1"/>
    <col min="13573" max="13573" width="16" style="277" customWidth="1"/>
    <col min="13574" max="13574" width="13.85546875" style="277" customWidth="1"/>
    <col min="13575" max="13575" width="3.85546875" style="277" customWidth="1"/>
    <col min="13576" max="13576" width="15.5703125" style="277" customWidth="1"/>
    <col min="13577" max="13577" width="14.7109375" style="277" customWidth="1"/>
    <col min="13578" max="13578" width="15.140625" style="277" customWidth="1"/>
    <col min="13579" max="13579" width="13.7109375" style="277" customWidth="1"/>
    <col min="13580" max="13580" width="14.42578125" style="277" customWidth="1"/>
    <col min="13581" max="13581" width="14" style="277" customWidth="1"/>
    <col min="13582" max="13582" width="3.85546875" style="277" customWidth="1"/>
    <col min="13583" max="13583" width="12.28515625" style="277" bestFit="1" customWidth="1"/>
    <col min="13584" max="13584" width="9.85546875" style="277" bestFit="1" customWidth="1"/>
    <col min="13585" max="13585" width="12.140625" style="277" bestFit="1" customWidth="1"/>
    <col min="13586" max="13586" width="9.5703125" style="277" bestFit="1" customWidth="1"/>
    <col min="13587" max="13587" width="11.28515625" style="277" bestFit="1" customWidth="1"/>
    <col min="13588" max="13588" width="9.5703125" style="277" bestFit="1" customWidth="1"/>
    <col min="13589" max="13589" width="3.85546875" style="277" customWidth="1"/>
    <col min="13590" max="13590" width="11.28515625" style="277" bestFit="1" customWidth="1"/>
    <col min="13591" max="13591" width="9.5703125" style="277" bestFit="1" customWidth="1"/>
    <col min="13592" max="13592" width="11.28515625" style="277" bestFit="1" customWidth="1"/>
    <col min="13593" max="13593" width="9.5703125" style="277" bestFit="1" customWidth="1"/>
    <col min="13594" max="13594" width="11.28515625" style="277" bestFit="1" customWidth="1"/>
    <col min="13595" max="13595" width="9.5703125" style="277" bestFit="1" customWidth="1"/>
    <col min="13596" max="13596" width="3.85546875" style="277" customWidth="1"/>
    <col min="13597" max="13597" width="11.28515625" style="277" bestFit="1" customWidth="1"/>
    <col min="13598" max="13598" width="7.85546875" style="277" bestFit="1" customWidth="1"/>
    <col min="13599" max="13599" width="11.28515625" style="277" bestFit="1" customWidth="1"/>
    <col min="13600" max="13600" width="7.85546875" style="277" bestFit="1" customWidth="1"/>
    <col min="13601" max="13601" width="11.28515625" style="277" bestFit="1" customWidth="1"/>
    <col min="13602" max="13602" width="7.85546875" style="277" bestFit="1" customWidth="1"/>
    <col min="13603" max="13603" width="3.85546875" style="277" customWidth="1"/>
    <col min="13604" max="13604" width="12.28515625" style="277" bestFit="1" customWidth="1"/>
    <col min="13605" max="13605" width="8.85546875" style="277" bestFit="1" customWidth="1"/>
    <col min="13606" max="13606" width="12.28515625" style="277" bestFit="1" customWidth="1"/>
    <col min="13607" max="13607" width="8.85546875" style="277" bestFit="1" customWidth="1"/>
    <col min="13608" max="13608" width="12.28515625" style="277" bestFit="1" customWidth="1"/>
    <col min="13609" max="13609" width="8.7109375" style="277" bestFit="1" customWidth="1"/>
    <col min="13610" max="13610" width="3.85546875" style="277" customWidth="1"/>
    <col min="13611" max="13814" width="9.140625" style="277"/>
    <col min="13815" max="13815" width="8" style="277" customWidth="1"/>
    <col min="13816" max="13816" width="34.28515625" style="277" customWidth="1"/>
    <col min="13817" max="13817" width="13.140625" style="277" customWidth="1"/>
    <col min="13818" max="13818" width="15.28515625" style="277" customWidth="1"/>
    <col min="13819" max="13819" width="14.140625" style="277" customWidth="1"/>
    <col min="13820" max="13820" width="14" style="277" customWidth="1"/>
    <col min="13821" max="13821" width="15.140625" style="277" customWidth="1"/>
    <col min="13822" max="13822" width="14.42578125" style="277" customWidth="1"/>
    <col min="13823" max="13823" width="13.7109375" style="277" customWidth="1"/>
    <col min="13824" max="13824" width="3.85546875" style="277" customWidth="1"/>
    <col min="13825" max="13825" width="14.42578125" style="277" customWidth="1"/>
    <col min="13826" max="13826" width="12.7109375" style="277" customWidth="1"/>
    <col min="13827" max="13827" width="14.140625" style="277" customWidth="1"/>
    <col min="13828" max="13828" width="13.85546875" style="277" customWidth="1"/>
    <col min="13829" max="13829" width="16" style="277" customWidth="1"/>
    <col min="13830" max="13830" width="13.85546875" style="277" customWidth="1"/>
    <col min="13831" max="13831" width="3.85546875" style="277" customWidth="1"/>
    <col min="13832" max="13832" width="15.5703125" style="277" customWidth="1"/>
    <col min="13833" max="13833" width="14.7109375" style="277" customWidth="1"/>
    <col min="13834" max="13834" width="15.140625" style="277" customWidth="1"/>
    <col min="13835" max="13835" width="13.7109375" style="277" customWidth="1"/>
    <col min="13836" max="13836" width="14.42578125" style="277" customWidth="1"/>
    <col min="13837" max="13837" width="14" style="277" customWidth="1"/>
    <col min="13838" max="13838" width="3.85546875" style="277" customWidth="1"/>
    <col min="13839" max="13839" width="12.28515625" style="277" bestFit="1" customWidth="1"/>
    <col min="13840" max="13840" width="9.85546875" style="277" bestFit="1" customWidth="1"/>
    <col min="13841" max="13841" width="12.140625" style="277" bestFit="1" customWidth="1"/>
    <col min="13842" max="13842" width="9.5703125" style="277" bestFit="1" customWidth="1"/>
    <col min="13843" max="13843" width="11.28515625" style="277" bestFit="1" customWidth="1"/>
    <col min="13844" max="13844" width="9.5703125" style="277" bestFit="1" customWidth="1"/>
    <col min="13845" max="13845" width="3.85546875" style="277" customWidth="1"/>
    <col min="13846" max="13846" width="11.28515625" style="277" bestFit="1" customWidth="1"/>
    <col min="13847" max="13847" width="9.5703125" style="277" bestFit="1" customWidth="1"/>
    <col min="13848" max="13848" width="11.28515625" style="277" bestFit="1" customWidth="1"/>
    <col min="13849" max="13849" width="9.5703125" style="277" bestFit="1" customWidth="1"/>
    <col min="13850" max="13850" width="11.28515625" style="277" bestFit="1" customWidth="1"/>
    <col min="13851" max="13851" width="9.5703125" style="277" bestFit="1" customWidth="1"/>
    <col min="13852" max="13852" width="3.85546875" style="277" customWidth="1"/>
    <col min="13853" max="13853" width="11.28515625" style="277" bestFit="1" customWidth="1"/>
    <col min="13854" max="13854" width="7.85546875" style="277" bestFit="1" customWidth="1"/>
    <col min="13855" max="13855" width="11.28515625" style="277" bestFit="1" customWidth="1"/>
    <col min="13856" max="13856" width="7.85546875" style="277" bestFit="1" customWidth="1"/>
    <col min="13857" max="13857" width="11.28515625" style="277" bestFit="1" customWidth="1"/>
    <col min="13858" max="13858" width="7.85546875" style="277" bestFit="1" customWidth="1"/>
    <col min="13859" max="13859" width="3.85546875" style="277" customWidth="1"/>
    <col min="13860" max="13860" width="12.28515625" style="277" bestFit="1" customWidth="1"/>
    <col min="13861" max="13861" width="8.85546875" style="277" bestFit="1" customWidth="1"/>
    <col min="13862" max="13862" width="12.28515625" style="277" bestFit="1" customWidth="1"/>
    <col min="13863" max="13863" width="8.85546875" style="277" bestFit="1" customWidth="1"/>
    <col min="13864" max="13864" width="12.28515625" style="277" bestFit="1" customWidth="1"/>
    <col min="13865" max="13865" width="8.7109375" style="277" bestFit="1" customWidth="1"/>
    <col min="13866" max="13866" width="3.85546875" style="277" customWidth="1"/>
    <col min="13867" max="14070" width="9.140625" style="277"/>
    <col min="14071" max="14071" width="8" style="277" customWidth="1"/>
    <col min="14072" max="14072" width="34.28515625" style="277" customWidth="1"/>
    <col min="14073" max="14073" width="13.140625" style="277" customWidth="1"/>
    <col min="14074" max="14074" width="15.28515625" style="277" customWidth="1"/>
    <col min="14075" max="14075" width="14.140625" style="277" customWidth="1"/>
    <col min="14076" max="14076" width="14" style="277" customWidth="1"/>
    <col min="14077" max="14077" width="15.140625" style="277" customWidth="1"/>
    <col min="14078" max="14078" width="14.42578125" style="277" customWidth="1"/>
    <col min="14079" max="14079" width="13.7109375" style="277" customWidth="1"/>
    <col min="14080" max="14080" width="3.85546875" style="277" customWidth="1"/>
    <col min="14081" max="14081" width="14.42578125" style="277" customWidth="1"/>
    <col min="14082" max="14082" width="12.7109375" style="277" customWidth="1"/>
    <col min="14083" max="14083" width="14.140625" style="277" customWidth="1"/>
    <col min="14084" max="14084" width="13.85546875" style="277" customWidth="1"/>
    <col min="14085" max="14085" width="16" style="277" customWidth="1"/>
    <col min="14086" max="14086" width="13.85546875" style="277" customWidth="1"/>
    <col min="14087" max="14087" width="3.85546875" style="277" customWidth="1"/>
    <col min="14088" max="14088" width="15.5703125" style="277" customWidth="1"/>
    <col min="14089" max="14089" width="14.7109375" style="277" customWidth="1"/>
    <col min="14090" max="14090" width="15.140625" style="277" customWidth="1"/>
    <col min="14091" max="14091" width="13.7109375" style="277" customWidth="1"/>
    <col min="14092" max="14092" width="14.42578125" style="277" customWidth="1"/>
    <col min="14093" max="14093" width="14" style="277" customWidth="1"/>
    <col min="14094" max="14094" width="3.85546875" style="277" customWidth="1"/>
    <col min="14095" max="14095" width="12.28515625" style="277" bestFit="1" customWidth="1"/>
    <col min="14096" max="14096" width="9.85546875" style="277" bestFit="1" customWidth="1"/>
    <col min="14097" max="14097" width="12.140625" style="277" bestFit="1" customWidth="1"/>
    <col min="14098" max="14098" width="9.5703125" style="277" bestFit="1" customWidth="1"/>
    <col min="14099" max="14099" width="11.28515625" style="277" bestFit="1" customWidth="1"/>
    <col min="14100" max="14100" width="9.5703125" style="277" bestFit="1" customWidth="1"/>
    <col min="14101" max="14101" width="3.85546875" style="277" customWidth="1"/>
    <col min="14102" max="14102" width="11.28515625" style="277" bestFit="1" customWidth="1"/>
    <col min="14103" max="14103" width="9.5703125" style="277" bestFit="1" customWidth="1"/>
    <col min="14104" max="14104" width="11.28515625" style="277" bestFit="1" customWidth="1"/>
    <col min="14105" max="14105" width="9.5703125" style="277" bestFit="1" customWidth="1"/>
    <col min="14106" max="14106" width="11.28515625" style="277" bestFit="1" customWidth="1"/>
    <col min="14107" max="14107" width="9.5703125" style="277" bestFit="1" customWidth="1"/>
    <col min="14108" max="14108" width="3.85546875" style="277" customWidth="1"/>
    <col min="14109" max="14109" width="11.28515625" style="277" bestFit="1" customWidth="1"/>
    <col min="14110" max="14110" width="7.85546875" style="277" bestFit="1" customWidth="1"/>
    <col min="14111" max="14111" width="11.28515625" style="277" bestFit="1" customWidth="1"/>
    <col min="14112" max="14112" width="7.85546875" style="277" bestFit="1" customWidth="1"/>
    <col min="14113" max="14113" width="11.28515625" style="277" bestFit="1" customWidth="1"/>
    <col min="14114" max="14114" width="7.85546875" style="277" bestFit="1" customWidth="1"/>
    <col min="14115" max="14115" width="3.85546875" style="277" customWidth="1"/>
    <col min="14116" max="14116" width="12.28515625" style="277" bestFit="1" customWidth="1"/>
    <col min="14117" max="14117" width="8.85546875" style="277" bestFit="1" customWidth="1"/>
    <col min="14118" max="14118" width="12.28515625" style="277" bestFit="1" customWidth="1"/>
    <col min="14119" max="14119" width="8.85546875" style="277" bestFit="1" customWidth="1"/>
    <col min="14120" max="14120" width="12.28515625" style="277" bestFit="1" customWidth="1"/>
    <col min="14121" max="14121" width="8.7109375" style="277" bestFit="1" customWidth="1"/>
    <col min="14122" max="14122" width="3.85546875" style="277" customWidth="1"/>
    <col min="14123" max="14326" width="9.140625" style="277"/>
    <col min="14327" max="14327" width="8" style="277" customWidth="1"/>
    <col min="14328" max="14328" width="34.28515625" style="277" customWidth="1"/>
    <col min="14329" max="14329" width="13.140625" style="277" customWidth="1"/>
    <col min="14330" max="14330" width="15.28515625" style="277" customWidth="1"/>
    <col min="14331" max="14331" width="14.140625" style="277" customWidth="1"/>
    <col min="14332" max="14332" width="14" style="277" customWidth="1"/>
    <col min="14333" max="14333" width="15.140625" style="277" customWidth="1"/>
    <col min="14334" max="14334" width="14.42578125" style="277" customWidth="1"/>
    <col min="14335" max="14335" width="13.7109375" style="277" customWidth="1"/>
    <col min="14336" max="14336" width="3.85546875" style="277" customWidth="1"/>
    <col min="14337" max="14337" width="14.42578125" style="277" customWidth="1"/>
    <col min="14338" max="14338" width="12.7109375" style="277" customWidth="1"/>
    <col min="14339" max="14339" width="14.140625" style="277" customWidth="1"/>
    <col min="14340" max="14340" width="13.85546875" style="277" customWidth="1"/>
    <col min="14341" max="14341" width="16" style="277" customWidth="1"/>
    <col min="14342" max="14342" width="13.85546875" style="277" customWidth="1"/>
    <col min="14343" max="14343" width="3.85546875" style="277" customWidth="1"/>
    <col min="14344" max="14344" width="15.5703125" style="277" customWidth="1"/>
    <col min="14345" max="14345" width="14.7109375" style="277" customWidth="1"/>
    <col min="14346" max="14346" width="15.140625" style="277" customWidth="1"/>
    <col min="14347" max="14347" width="13.7109375" style="277" customWidth="1"/>
    <col min="14348" max="14348" width="14.42578125" style="277" customWidth="1"/>
    <col min="14349" max="14349" width="14" style="277" customWidth="1"/>
    <col min="14350" max="14350" width="3.85546875" style="277" customWidth="1"/>
    <col min="14351" max="14351" width="12.28515625" style="277" bestFit="1" customWidth="1"/>
    <col min="14352" max="14352" width="9.85546875" style="277" bestFit="1" customWidth="1"/>
    <col min="14353" max="14353" width="12.140625" style="277" bestFit="1" customWidth="1"/>
    <col min="14354" max="14354" width="9.5703125" style="277" bestFit="1" customWidth="1"/>
    <col min="14355" max="14355" width="11.28515625" style="277" bestFit="1" customWidth="1"/>
    <col min="14356" max="14356" width="9.5703125" style="277" bestFit="1" customWidth="1"/>
    <col min="14357" max="14357" width="3.85546875" style="277" customWidth="1"/>
    <col min="14358" max="14358" width="11.28515625" style="277" bestFit="1" customWidth="1"/>
    <col min="14359" max="14359" width="9.5703125" style="277" bestFit="1" customWidth="1"/>
    <col min="14360" max="14360" width="11.28515625" style="277" bestFit="1" customWidth="1"/>
    <col min="14361" max="14361" width="9.5703125" style="277" bestFit="1" customWidth="1"/>
    <col min="14362" max="14362" width="11.28515625" style="277" bestFit="1" customWidth="1"/>
    <col min="14363" max="14363" width="9.5703125" style="277" bestFit="1" customWidth="1"/>
    <col min="14364" max="14364" width="3.85546875" style="277" customWidth="1"/>
    <col min="14365" max="14365" width="11.28515625" style="277" bestFit="1" customWidth="1"/>
    <col min="14366" max="14366" width="7.85546875" style="277" bestFit="1" customWidth="1"/>
    <col min="14367" max="14367" width="11.28515625" style="277" bestFit="1" customWidth="1"/>
    <col min="14368" max="14368" width="7.85546875" style="277" bestFit="1" customWidth="1"/>
    <col min="14369" max="14369" width="11.28515625" style="277" bestFit="1" customWidth="1"/>
    <col min="14370" max="14370" width="7.85546875" style="277" bestFit="1" customWidth="1"/>
    <col min="14371" max="14371" width="3.85546875" style="277" customWidth="1"/>
    <col min="14372" max="14372" width="12.28515625" style="277" bestFit="1" customWidth="1"/>
    <col min="14373" max="14373" width="8.85546875" style="277" bestFit="1" customWidth="1"/>
    <col min="14374" max="14374" width="12.28515625" style="277" bestFit="1" customWidth="1"/>
    <col min="14375" max="14375" width="8.85546875" style="277" bestFit="1" customWidth="1"/>
    <col min="14376" max="14376" width="12.28515625" style="277" bestFit="1" customWidth="1"/>
    <col min="14377" max="14377" width="8.7109375" style="277" bestFit="1" customWidth="1"/>
    <col min="14378" max="14378" width="3.85546875" style="277" customWidth="1"/>
    <col min="14379" max="14582" width="9.140625" style="277"/>
    <col min="14583" max="14583" width="8" style="277" customWidth="1"/>
    <col min="14584" max="14584" width="34.28515625" style="277" customWidth="1"/>
    <col min="14585" max="14585" width="13.140625" style="277" customWidth="1"/>
    <col min="14586" max="14586" width="15.28515625" style="277" customWidth="1"/>
    <col min="14587" max="14587" width="14.140625" style="277" customWidth="1"/>
    <col min="14588" max="14588" width="14" style="277" customWidth="1"/>
    <col min="14589" max="14589" width="15.140625" style="277" customWidth="1"/>
    <col min="14590" max="14590" width="14.42578125" style="277" customWidth="1"/>
    <col min="14591" max="14591" width="13.7109375" style="277" customWidth="1"/>
    <col min="14592" max="14592" width="3.85546875" style="277" customWidth="1"/>
    <col min="14593" max="14593" width="14.42578125" style="277" customWidth="1"/>
    <col min="14594" max="14594" width="12.7109375" style="277" customWidth="1"/>
    <col min="14595" max="14595" width="14.140625" style="277" customWidth="1"/>
    <col min="14596" max="14596" width="13.85546875" style="277" customWidth="1"/>
    <col min="14597" max="14597" width="16" style="277" customWidth="1"/>
    <col min="14598" max="14598" width="13.85546875" style="277" customWidth="1"/>
    <col min="14599" max="14599" width="3.85546875" style="277" customWidth="1"/>
    <col min="14600" max="14600" width="15.5703125" style="277" customWidth="1"/>
    <col min="14601" max="14601" width="14.7109375" style="277" customWidth="1"/>
    <col min="14602" max="14602" width="15.140625" style="277" customWidth="1"/>
    <col min="14603" max="14603" width="13.7109375" style="277" customWidth="1"/>
    <col min="14604" max="14604" width="14.42578125" style="277" customWidth="1"/>
    <col min="14605" max="14605" width="14" style="277" customWidth="1"/>
    <col min="14606" max="14606" width="3.85546875" style="277" customWidth="1"/>
    <col min="14607" max="14607" width="12.28515625" style="277" bestFit="1" customWidth="1"/>
    <col min="14608" max="14608" width="9.85546875" style="277" bestFit="1" customWidth="1"/>
    <col min="14609" max="14609" width="12.140625" style="277" bestFit="1" customWidth="1"/>
    <col min="14610" max="14610" width="9.5703125" style="277" bestFit="1" customWidth="1"/>
    <col min="14611" max="14611" width="11.28515625" style="277" bestFit="1" customWidth="1"/>
    <col min="14612" max="14612" width="9.5703125" style="277" bestFit="1" customWidth="1"/>
    <col min="14613" max="14613" width="3.85546875" style="277" customWidth="1"/>
    <col min="14614" max="14614" width="11.28515625" style="277" bestFit="1" customWidth="1"/>
    <col min="14615" max="14615" width="9.5703125" style="277" bestFit="1" customWidth="1"/>
    <col min="14616" max="14616" width="11.28515625" style="277" bestFit="1" customWidth="1"/>
    <col min="14617" max="14617" width="9.5703125" style="277" bestFit="1" customWidth="1"/>
    <col min="14618" max="14618" width="11.28515625" style="277" bestFit="1" customWidth="1"/>
    <col min="14619" max="14619" width="9.5703125" style="277" bestFit="1" customWidth="1"/>
    <col min="14620" max="14620" width="3.85546875" style="277" customWidth="1"/>
    <col min="14621" max="14621" width="11.28515625" style="277" bestFit="1" customWidth="1"/>
    <col min="14622" max="14622" width="7.85546875" style="277" bestFit="1" customWidth="1"/>
    <col min="14623" max="14623" width="11.28515625" style="277" bestFit="1" customWidth="1"/>
    <col min="14624" max="14624" width="7.85546875" style="277" bestFit="1" customWidth="1"/>
    <col min="14625" max="14625" width="11.28515625" style="277" bestFit="1" customWidth="1"/>
    <col min="14626" max="14626" width="7.85546875" style="277" bestFit="1" customWidth="1"/>
    <col min="14627" max="14627" width="3.85546875" style="277" customWidth="1"/>
    <col min="14628" max="14628" width="12.28515625" style="277" bestFit="1" customWidth="1"/>
    <col min="14629" max="14629" width="8.85546875" style="277" bestFit="1" customWidth="1"/>
    <col min="14630" max="14630" width="12.28515625" style="277" bestFit="1" customWidth="1"/>
    <col min="14631" max="14631" width="8.85546875" style="277" bestFit="1" customWidth="1"/>
    <col min="14632" max="14632" width="12.28515625" style="277" bestFit="1" customWidth="1"/>
    <col min="14633" max="14633" width="8.7109375" style="277" bestFit="1" customWidth="1"/>
    <col min="14634" max="14634" width="3.85546875" style="277" customWidth="1"/>
    <col min="14635" max="14838" width="9.140625" style="277"/>
    <col min="14839" max="14839" width="8" style="277" customWidth="1"/>
    <col min="14840" max="14840" width="34.28515625" style="277" customWidth="1"/>
    <col min="14841" max="14841" width="13.140625" style="277" customWidth="1"/>
    <col min="14842" max="14842" width="15.28515625" style="277" customWidth="1"/>
    <col min="14843" max="14843" width="14.140625" style="277" customWidth="1"/>
    <col min="14844" max="14844" width="14" style="277" customWidth="1"/>
    <col min="14845" max="14845" width="15.140625" style="277" customWidth="1"/>
    <col min="14846" max="14846" width="14.42578125" style="277" customWidth="1"/>
    <col min="14847" max="14847" width="13.7109375" style="277" customWidth="1"/>
    <col min="14848" max="14848" width="3.85546875" style="277" customWidth="1"/>
    <col min="14849" max="14849" width="14.42578125" style="277" customWidth="1"/>
    <col min="14850" max="14850" width="12.7109375" style="277" customWidth="1"/>
    <col min="14851" max="14851" width="14.140625" style="277" customWidth="1"/>
    <col min="14852" max="14852" width="13.85546875" style="277" customWidth="1"/>
    <col min="14853" max="14853" width="16" style="277" customWidth="1"/>
    <col min="14854" max="14854" width="13.85546875" style="277" customWidth="1"/>
    <col min="14855" max="14855" width="3.85546875" style="277" customWidth="1"/>
    <col min="14856" max="14856" width="15.5703125" style="277" customWidth="1"/>
    <col min="14857" max="14857" width="14.7109375" style="277" customWidth="1"/>
    <col min="14858" max="14858" width="15.140625" style="277" customWidth="1"/>
    <col min="14859" max="14859" width="13.7109375" style="277" customWidth="1"/>
    <col min="14860" max="14860" width="14.42578125" style="277" customWidth="1"/>
    <col min="14861" max="14861" width="14" style="277" customWidth="1"/>
    <col min="14862" max="14862" width="3.85546875" style="277" customWidth="1"/>
    <col min="14863" max="14863" width="12.28515625" style="277" bestFit="1" customWidth="1"/>
    <col min="14864" max="14864" width="9.85546875" style="277" bestFit="1" customWidth="1"/>
    <col min="14865" max="14865" width="12.140625" style="277" bestFit="1" customWidth="1"/>
    <col min="14866" max="14866" width="9.5703125" style="277" bestFit="1" customWidth="1"/>
    <col min="14867" max="14867" width="11.28515625" style="277" bestFit="1" customWidth="1"/>
    <col min="14868" max="14868" width="9.5703125" style="277" bestFit="1" customWidth="1"/>
    <col min="14869" max="14869" width="3.85546875" style="277" customWidth="1"/>
    <col min="14870" max="14870" width="11.28515625" style="277" bestFit="1" customWidth="1"/>
    <col min="14871" max="14871" width="9.5703125" style="277" bestFit="1" customWidth="1"/>
    <col min="14872" max="14872" width="11.28515625" style="277" bestFit="1" customWidth="1"/>
    <col min="14873" max="14873" width="9.5703125" style="277" bestFit="1" customWidth="1"/>
    <col min="14874" max="14874" width="11.28515625" style="277" bestFit="1" customWidth="1"/>
    <col min="14875" max="14875" width="9.5703125" style="277" bestFit="1" customWidth="1"/>
    <col min="14876" max="14876" width="3.85546875" style="277" customWidth="1"/>
    <col min="14877" max="14877" width="11.28515625" style="277" bestFit="1" customWidth="1"/>
    <col min="14878" max="14878" width="7.85546875" style="277" bestFit="1" customWidth="1"/>
    <col min="14879" max="14879" width="11.28515625" style="277" bestFit="1" customWidth="1"/>
    <col min="14880" max="14880" width="7.85546875" style="277" bestFit="1" customWidth="1"/>
    <col min="14881" max="14881" width="11.28515625" style="277" bestFit="1" customWidth="1"/>
    <col min="14882" max="14882" width="7.85546875" style="277" bestFit="1" customWidth="1"/>
    <col min="14883" max="14883" width="3.85546875" style="277" customWidth="1"/>
    <col min="14884" max="14884" width="12.28515625" style="277" bestFit="1" customWidth="1"/>
    <col min="14885" max="14885" width="8.85546875" style="277" bestFit="1" customWidth="1"/>
    <col min="14886" max="14886" width="12.28515625" style="277" bestFit="1" customWidth="1"/>
    <col min="14887" max="14887" width="8.85546875" style="277" bestFit="1" customWidth="1"/>
    <col min="14888" max="14888" width="12.28515625" style="277" bestFit="1" customWidth="1"/>
    <col min="14889" max="14889" width="8.7109375" style="277" bestFit="1" customWidth="1"/>
    <col min="14890" max="14890" width="3.85546875" style="277" customWidth="1"/>
    <col min="14891" max="15094" width="9.140625" style="277"/>
    <col min="15095" max="15095" width="8" style="277" customWidth="1"/>
    <col min="15096" max="15096" width="34.28515625" style="277" customWidth="1"/>
    <col min="15097" max="15097" width="13.140625" style="277" customWidth="1"/>
    <col min="15098" max="15098" width="15.28515625" style="277" customWidth="1"/>
    <col min="15099" max="15099" width="14.140625" style="277" customWidth="1"/>
    <col min="15100" max="15100" width="14" style="277" customWidth="1"/>
    <col min="15101" max="15101" width="15.140625" style="277" customWidth="1"/>
    <col min="15102" max="15102" width="14.42578125" style="277" customWidth="1"/>
    <col min="15103" max="15103" width="13.7109375" style="277" customWidth="1"/>
    <col min="15104" max="15104" width="3.85546875" style="277" customWidth="1"/>
    <col min="15105" max="15105" width="14.42578125" style="277" customWidth="1"/>
    <col min="15106" max="15106" width="12.7109375" style="277" customWidth="1"/>
    <col min="15107" max="15107" width="14.140625" style="277" customWidth="1"/>
    <col min="15108" max="15108" width="13.85546875" style="277" customWidth="1"/>
    <col min="15109" max="15109" width="16" style="277" customWidth="1"/>
    <col min="15110" max="15110" width="13.85546875" style="277" customWidth="1"/>
    <col min="15111" max="15111" width="3.85546875" style="277" customWidth="1"/>
    <col min="15112" max="15112" width="15.5703125" style="277" customWidth="1"/>
    <col min="15113" max="15113" width="14.7109375" style="277" customWidth="1"/>
    <col min="15114" max="15114" width="15.140625" style="277" customWidth="1"/>
    <col min="15115" max="15115" width="13.7109375" style="277" customWidth="1"/>
    <col min="15116" max="15116" width="14.42578125" style="277" customWidth="1"/>
    <col min="15117" max="15117" width="14" style="277" customWidth="1"/>
    <col min="15118" max="15118" width="3.85546875" style="277" customWidth="1"/>
    <col min="15119" max="15119" width="12.28515625" style="277" bestFit="1" customWidth="1"/>
    <col min="15120" max="15120" width="9.85546875" style="277" bestFit="1" customWidth="1"/>
    <col min="15121" max="15121" width="12.140625" style="277" bestFit="1" customWidth="1"/>
    <col min="15122" max="15122" width="9.5703125" style="277" bestFit="1" customWidth="1"/>
    <col min="15123" max="15123" width="11.28515625" style="277" bestFit="1" customWidth="1"/>
    <col min="15124" max="15124" width="9.5703125" style="277" bestFit="1" customWidth="1"/>
    <col min="15125" max="15125" width="3.85546875" style="277" customWidth="1"/>
    <col min="15126" max="15126" width="11.28515625" style="277" bestFit="1" customWidth="1"/>
    <col min="15127" max="15127" width="9.5703125" style="277" bestFit="1" customWidth="1"/>
    <col min="15128" max="15128" width="11.28515625" style="277" bestFit="1" customWidth="1"/>
    <col min="15129" max="15129" width="9.5703125" style="277" bestFit="1" customWidth="1"/>
    <col min="15130" max="15130" width="11.28515625" style="277" bestFit="1" customWidth="1"/>
    <col min="15131" max="15131" width="9.5703125" style="277" bestFit="1" customWidth="1"/>
    <col min="15132" max="15132" width="3.85546875" style="277" customWidth="1"/>
    <col min="15133" max="15133" width="11.28515625" style="277" bestFit="1" customWidth="1"/>
    <col min="15134" max="15134" width="7.85546875" style="277" bestFit="1" customWidth="1"/>
    <col min="15135" max="15135" width="11.28515625" style="277" bestFit="1" customWidth="1"/>
    <col min="15136" max="15136" width="7.85546875" style="277" bestFit="1" customWidth="1"/>
    <col min="15137" max="15137" width="11.28515625" style="277" bestFit="1" customWidth="1"/>
    <col min="15138" max="15138" width="7.85546875" style="277" bestFit="1" customWidth="1"/>
    <col min="15139" max="15139" width="3.85546875" style="277" customWidth="1"/>
    <col min="15140" max="15140" width="12.28515625" style="277" bestFit="1" customWidth="1"/>
    <col min="15141" max="15141" width="8.85546875" style="277" bestFit="1" customWidth="1"/>
    <col min="15142" max="15142" width="12.28515625" style="277" bestFit="1" customWidth="1"/>
    <col min="15143" max="15143" width="8.85546875" style="277" bestFit="1" customWidth="1"/>
    <col min="15144" max="15144" width="12.28515625" style="277" bestFit="1" customWidth="1"/>
    <col min="15145" max="15145" width="8.7109375" style="277" bestFit="1" customWidth="1"/>
    <col min="15146" max="15146" width="3.85546875" style="277" customWidth="1"/>
    <col min="15147" max="15350" width="9.140625" style="277"/>
    <col min="15351" max="15351" width="8" style="277" customWidth="1"/>
    <col min="15352" max="15352" width="34.28515625" style="277" customWidth="1"/>
    <col min="15353" max="15353" width="13.140625" style="277" customWidth="1"/>
    <col min="15354" max="15354" width="15.28515625" style="277" customWidth="1"/>
    <col min="15355" max="15355" width="14.140625" style="277" customWidth="1"/>
    <col min="15356" max="15356" width="14" style="277" customWidth="1"/>
    <col min="15357" max="15357" width="15.140625" style="277" customWidth="1"/>
    <col min="15358" max="15358" width="14.42578125" style="277" customWidth="1"/>
    <col min="15359" max="15359" width="13.7109375" style="277" customWidth="1"/>
    <col min="15360" max="15360" width="3.85546875" style="277" customWidth="1"/>
    <col min="15361" max="15361" width="14.42578125" style="277" customWidth="1"/>
    <col min="15362" max="15362" width="12.7109375" style="277" customWidth="1"/>
    <col min="15363" max="15363" width="14.140625" style="277" customWidth="1"/>
    <col min="15364" max="15364" width="13.85546875" style="277" customWidth="1"/>
    <col min="15365" max="15365" width="16" style="277" customWidth="1"/>
    <col min="15366" max="15366" width="13.85546875" style="277" customWidth="1"/>
    <col min="15367" max="15367" width="3.85546875" style="277" customWidth="1"/>
    <col min="15368" max="15368" width="15.5703125" style="277" customWidth="1"/>
    <col min="15369" max="15369" width="14.7109375" style="277" customWidth="1"/>
    <col min="15370" max="15370" width="15.140625" style="277" customWidth="1"/>
    <col min="15371" max="15371" width="13.7109375" style="277" customWidth="1"/>
    <col min="15372" max="15372" width="14.42578125" style="277" customWidth="1"/>
    <col min="15373" max="15373" width="14" style="277" customWidth="1"/>
    <col min="15374" max="15374" width="3.85546875" style="277" customWidth="1"/>
    <col min="15375" max="15375" width="12.28515625" style="277" bestFit="1" customWidth="1"/>
    <col min="15376" max="15376" width="9.85546875" style="277" bestFit="1" customWidth="1"/>
    <col min="15377" max="15377" width="12.140625" style="277" bestFit="1" customWidth="1"/>
    <col min="15378" max="15378" width="9.5703125" style="277" bestFit="1" customWidth="1"/>
    <col min="15379" max="15379" width="11.28515625" style="277" bestFit="1" customWidth="1"/>
    <col min="15380" max="15380" width="9.5703125" style="277" bestFit="1" customWidth="1"/>
    <col min="15381" max="15381" width="3.85546875" style="277" customWidth="1"/>
    <col min="15382" max="15382" width="11.28515625" style="277" bestFit="1" customWidth="1"/>
    <col min="15383" max="15383" width="9.5703125" style="277" bestFit="1" customWidth="1"/>
    <col min="15384" max="15384" width="11.28515625" style="277" bestFit="1" customWidth="1"/>
    <col min="15385" max="15385" width="9.5703125" style="277" bestFit="1" customWidth="1"/>
    <col min="15386" max="15386" width="11.28515625" style="277" bestFit="1" customWidth="1"/>
    <col min="15387" max="15387" width="9.5703125" style="277" bestFit="1" customWidth="1"/>
    <col min="15388" max="15388" width="3.85546875" style="277" customWidth="1"/>
    <col min="15389" max="15389" width="11.28515625" style="277" bestFit="1" customWidth="1"/>
    <col min="15390" max="15390" width="7.85546875" style="277" bestFit="1" customWidth="1"/>
    <col min="15391" max="15391" width="11.28515625" style="277" bestFit="1" customWidth="1"/>
    <col min="15392" max="15392" width="7.85546875" style="277" bestFit="1" customWidth="1"/>
    <col min="15393" max="15393" width="11.28515625" style="277" bestFit="1" customWidth="1"/>
    <col min="15394" max="15394" width="7.85546875" style="277" bestFit="1" customWidth="1"/>
    <col min="15395" max="15395" width="3.85546875" style="277" customWidth="1"/>
    <col min="15396" max="15396" width="12.28515625" style="277" bestFit="1" customWidth="1"/>
    <col min="15397" max="15397" width="8.85546875" style="277" bestFit="1" customWidth="1"/>
    <col min="15398" max="15398" width="12.28515625" style="277" bestFit="1" customWidth="1"/>
    <col min="15399" max="15399" width="8.85546875" style="277" bestFit="1" customWidth="1"/>
    <col min="15400" max="15400" width="12.28515625" style="277" bestFit="1" customWidth="1"/>
    <col min="15401" max="15401" width="8.7109375" style="277" bestFit="1" customWidth="1"/>
    <col min="15402" max="15402" width="3.85546875" style="277" customWidth="1"/>
    <col min="15403" max="15606" width="9.140625" style="277"/>
    <col min="15607" max="15607" width="8" style="277" customWidth="1"/>
    <col min="15608" max="15608" width="34.28515625" style="277" customWidth="1"/>
    <col min="15609" max="15609" width="13.140625" style="277" customWidth="1"/>
    <col min="15610" max="15610" width="15.28515625" style="277" customWidth="1"/>
    <col min="15611" max="15611" width="14.140625" style="277" customWidth="1"/>
    <col min="15612" max="15612" width="14" style="277" customWidth="1"/>
    <col min="15613" max="15613" width="15.140625" style="277" customWidth="1"/>
    <col min="15614" max="15614" width="14.42578125" style="277" customWidth="1"/>
    <col min="15615" max="15615" width="13.7109375" style="277" customWidth="1"/>
    <col min="15616" max="15616" width="3.85546875" style="277" customWidth="1"/>
    <col min="15617" max="15617" width="14.42578125" style="277" customWidth="1"/>
    <col min="15618" max="15618" width="12.7109375" style="277" customWidth="1"/>
    <col min="15619" max="15619" width="14.140625" style="277" customWidth="1"/>
    <col min="15620" max="15620" width="13.85546875" style="277" customWidth="1"/>
    <col min="15621" max="15621" width="16" style="277" customWidth="1"/>
    <col min="15622" max="15622" width="13.85546875" style="277" customWidth="1"/>
    <col min="15623" max="15623" width="3.85546875" style="277" customWidth="1"/>
    <col min="15624" max="15624" width="15.5703125" style="277" customWidth="1"/>
    <col min="15625" max="15625" width="14.7109375" style="277" customWidth="1"/>
    <col min="15626" max="15626" width="15.140625" style="277" customWidth="1"/>
    <col min="15627" max="15627" width="13.7109375" style="277" customWidth="1"/>
    <col min="15628" max="15628" width="14.42578125" style="277" customWidth="1"/>
    <col min="15629" max="15629" width="14" style="277" customWidth="1"/>
    <col min="15630" max="15630" width="3.85546875" style="277" customWidth="1"/>
    <col min="15631" max="15631" width="12.28515625" style="277" bestFit="1" customWidth="1"/>
    <col min="15632" max="15632" width="9.85546875" style="277" bestFit="1" customWidth="1"/>
    <col min="15633" max="15633" width="12.140625" style="277" bestFit="1" customWidth="1"/>
    <col min="15634" max="15634" width="9.5703125" style="277" bestFit="1" customWidth="1"/>
    <col min="15635" max="15635" width="11.28515625" style="277" bestFit="1" customWidth="1"/>
    <col min="15636" max="15636" width="9.5703125" style="277" bestFit="1" customWidth="1"/>
    <col min="15637" max="15637" width="3.85546875" style="277" customWidth="1"/>
    <col min="15638" max="15638" width="11.28515625" style="277" bestFit="1" customWidth="1"/>
    <col min="15639" max="15639" width="9.5703125" style="277" bestFit="1" customWidth="1"/>
    <col min="15640" max="15640" width="11.28515625" style="277" bestFit="1" customWidth="1"/>
    <col min="15641" max="15641" width="9.5703125" style="277" bestFit="1" customWidth="1"/>
    <col min="15642" max="15642" width="11.28515625" style="277" bestFit="1" customWidth="1"/>
    <col min="15643" max="15643" width="9.5703125" style="277" bestFit="1" customWidth="1"/>
    <col min="15644" max="15644" width="3.85546875" style="277" customWidth="1"/>
    <col min="15645" max="15645" width="11.28515625" style="277" bestFit="1" customWidth="1"/>
    <col min="15646" max="15646" width="7.85546875" style="277" bestFit="1" customWidth="1"/>
    <col min="15647" max="15647" width="11.28515625" style="277" bestFit="1" customWidth="1"/>
    <col min="15648" max="15648" width="7.85546875" style="277" bestFit="1" customWidth="1"/>
    <col min="15649" max="15649" width="11.28515625" style="277" bestFit="1" customWidth="1"/>
    <col min="15650" max="15650" width="7.85546875" style="277" bestFit="1" customWidth="1"/>
    <col min="15651" max="15651" width="3.85546875" style="277" customWidth="1"/>
    <col min="15652" max="15652" width="12.28515625" style="277" bestFit="1" customWidth="1"/>
    <col min="15653" max="15653" width="8.85546875" style="277" bestFit="1" customWidth="1"/>
    <col min="15654" max="15654" width="12.28515625" style="277" bestFit="1" customWidth="1"/>
    <col min="15655" max="15655" width="8.85546875" style="277" bestFit="1" customWidth="1"/>
    <col min="15656" max="15656" width="12.28515625" style="277" bestFit="1" customWidth="1"/>
    <col min="15657" max="15657" width="8.7109375" style="277" bestFit="1" customWidth="1"/>
    <col min="15658" max="15658" width="3.85546875" style="277" customWidth="1"/>
    <col min="15659" max="15862" width="9.140625" style="277"/>
    <col min="15863" max="15863" width="8" style="277" customWidth="1"/>
    <col min="15864" max="15864" width="34.28515625" style="277" customWidth="1"/>
    <col min="15865" max="15865" width="13.140625" style="277" customWidth="1"/>
    <col min="15866" max="15866" width="15.28515625" style="277" customWidth="1"/>
    <col min="15867" max="15867" width="14.140625" style="277" customWidth="1"/>
    <col min="15868" max="15868" width="14" style="277" customWidth="1"/>
    <col min="15869" max="15869" width="15.140625" style="277" customWidth="1"/>
    <col min="15870" max="15870" width="14.42578125" style="277" customWidth="1"/>
    <col min="15871" max="15871" width="13.7109375" style="277" customWidth="1"/>
    <col min="15872" max="15872" width="3.85546875" style="277" customWidth="1"/>
    <col min="15873" max="15873" width="14.42578125" style="277" customWidth="1"/>
    <col min="15874" max="15874" width="12.7109375" style="277" customWidth="1"/>
    <col min="15875" max="15875" width="14.140625" style="277" customWidth="1"/>
    <col min="15876" max="15876" width="13.85546875" style="277" customWidth="1"/>
    <col min="15877" max="15877" width="16" style="277" customWidth="1"/>
    <col min="15878" max="15878" width="13.85546875" style="277" customWidth="1"/>
    <col min="15879" max="15879" width="3.85546875" style="277" customWidth="1"/>
    <col min="15880" max="15880" width="15.5703125" style="277" customWidth="1"/>
    <col min="15881" max="15881" width="14.7109375" style="277" customWidth="1"/>
    <col min="15882" max="15882" width="15.140625" style="277" customWidth="1"/>
    <col min="15883" max="15883" width="13.7109375" style="277" customWidth="1"/>
    <col min="15884" max="15884" width="14.42578125" style="277" customWidth="1"/>
    <col min="15885" max="15885" width="14" style="277" customWidth="1"/>
    <col min="15886" max="15886" width="3.85546875" style="277" customWidth="1"/>
    <col min="15887" max="15887" width="12.28515625" style="277" bestFit="1" customWidth="1"/>
    <col min="15888" max="15888" width="9.85546875" style="277" bestFit="1" customWidth="1"/>
    <col min="15889" max="15889" width="12.140625" style="277" bestFit="1" customWidth="1"/>
    <col min="15890" max="15890" width="9.5703125" style="277" bestFit="1" customWidth="1"/>
    <col min="15891" max="15891" width="11.28515625" style="277" bestFit="1" customWidth="1"/>
    <col min="15892" max="15892" width="9.5703125" style="277" bestFit="1" customWidth="1"/>
    <col min="15893" max="15893" width="3.85546875" style="277" customWidth="1"/>
    <col min="15894" max="15894" width="11.28515625" style="277" bestFit="1" customWidth="1"/>
    <col min="15895" max="15895" width="9.5703125" style="277" bestFit="1" customWidth="1"/>
    <col min="15896" max="15896" width="11.28515625" style="277" bestFit="1" customWidth="1"/>
    <col min="15897" max="15897" width="9.5703125" style="277" bestFit="1" customWidth="1"/>
    <col min="15898" max="15898" width="11.28515625" style="277" bestFit="1" customWidth="1"/>
    <col min="15899" max="15899" width="9.5703125" style="277" bestFit="1" customWidth="1"/>
    <col min="15900" max="15900" width="3.85546875" style="277" customWidth="1"/>
    <col min="15901" max="15901" width="11.28515625" style="277" bestFit="1" customWidth="1"/>
    <col min="15902" max="15902" width="7.85546875" style="277" bestFit="1" customWidth="1"/>
    <col min="15903" max="15903" width="11.28515625" style="277" bestFit="1" customWidth="1"/>
    <col min="15904" max="15904" width="7.85546875" style="277" bestFit="1" customWidth="1"/>
    <col min="15905" max="15905" width="11.28515625" style="277" bestFit="1" customWidth="1"/>
    <col min="15906" max="15906" width="7.85546875" style="277" bestFit="1" customWidth="1"/>
    <col min="15907" max="15907" width="3.85546875" style="277" customWidth="1"/>
    <col min="15908" max="15908" width="12.28515625" style="277" bestFit="1" customWidth="1"/>
    <col min="15909" max="15909" width="8.85546875" style="277" bestFit="1" customWidth="1"/>
    <col min="15910" max="15910" width="12.28515625" style="277" bestFit="1" customWidth="1"/>
    <col min="15911" max="15911" width="8.85546875" style="277" bestFit="1" customWidth="1"/>
    <col min="15912" max="15912" width="12.28515625" style="277" bestFit="1" customWidth="1"/>
    <col min="15913" max="15913" width="8.7109375" style="277" bestFit="1" customWidth="1"/>
    <col min="15914" max="15914" width="3.85546875" style="277" customWidth="1"/>
    <col min="15915" max="16118" width="9.140625" style="277"/>
    <col min="16119" max="16119" width="8" style="277" customWidth="1"/>
    <col min="16120" max="16120" width="34.28515625" style="277" customWidth="1"/>
    <col min="16121" max="16121" width="13.140625" style="277" customWidth="1"/>
    <col min="16122" max="16122" width="15.28515625" style="277" customWidth="1"/>
    <col min="16123" max="16123" width="14.140625" style="277" customWidth="1"/>
    <col min="16124" max="16124" width="14" style="277" customWidth="1"/>
    <col min="16125" max="16125" width="15.140625" style="277" customWidth="1"/>
    <col min="16126" max="16126" width="14.42578125" style="277" customWidth="1"/>
    <col min="16127" max="16127" width="13.7109375" style="277" customWidth="1"/>
    <col min="16128" max="16128" width="3.85546875" style="277" customWidth="1"/>
    <col min="16129" max="16129" width="14.42578125" style="277" customWidth="1"/>
    <col min="16130" max="16130" width="12.7109375" style="277" customWidth="1"/>
    <col min="16131" max="16131" width="14.140625" style="277" customWidth="1"/>
    <col min="16132" max="16132" width="13.85546875" style="277" customWidth="1"/>
    <col min="16133" max="16133" width="16" style="277" customWidth="1"/>
    <col min="16134" max="16134" width="13.85546875" style="277" customWidth="1"/>
    <col min="16135" max="16135" width="3.85546875" style="277" customWidth="1"/>
    <col min="16136" max="16136" width="15.5703125" style="277" customWidth="1"/>
    <col min="16137" max="16137" width="14.7109375" style="277" customWidth="1"/>
    <col min="16138" max="16138" width="15.140625" style="277" customWidth="1"/>
    <col min="16139" max="16139" width="13.7109375" style="277" customWidth="1"/>
    <col min="16140" max="16140" width="14.42578125" style="277" customWidth="1"/>
    <col min="16141" max="16141" width="14" style="277" customWidth="1"/>
    <col min="16142" max="16142" width="3.85546875" style="277" customWidth="1"/>
    <col min="16143" max="16143" width="12.28515625" style="277" bestFit="1" customWidth="1"/>
    <col min="16144" max="16144" width="9.85546875" style="277" bestFit="1" customWidth="1"/>
    <col min="16145" max="16145" width="12.140625" style="277" bestFit="1" customWidth="1"/>
    <col min="16146" max="16146" width="9.5703125" style="277" bestFit="1" customWidth="1"/>
    <col min="16147" max="16147" width="11.28515625" style="277" bestFit="1" customWidth="1"/>
    <col min="16148" max="16148" width="9.5703125" style="277" bestFit="1" customWidth="1"/>
    <col min="16149" max="16149" width="3.85546875" style="277" customWidth="1"/>
    <col min="16150" max="16150" width="11.28515625" style="277" bestFit="1" customWidth="1"/>
    <col min="16151" max="16151" width="9.5703125" style="277" bestFit="1" customWidth="1"/>
    <col min="16152" max="16152" width="11.28515625" style="277" bestFit="1" customWidth="1"/>
    <col min="16153" max="16153" width="9.5703125" style="277" bestFit="1" customWidth="1"/>
    <col min="16154" max="16154" width="11.28515625" style="277" bestFit="1" customWidth="1"/>
    <col min="16155" max="16155" width="9.5703125" style="277" bestFit="1" customWidth="1"/>
    <col min="16156" max="16156" width="3.85546875" style="277" customWidth="1"/>
    <col min="16157" max="16157" width="11.28515625" style="277" bestFit="1" customWidth="1"/>
    <col min="16158" max="16158" width="7.85546875" style="277" bestFit="1" customWidth="1"/>
    <col min="16159" max="16159" width="11.28515625" style="277" bestFit="1" customWidth="1"/>
    <col min="16160" max="16160" width="7.85546875" style="277" bestFit="1" customWidth="1"/>
    <col min="16161" max="16161" width="11.28515625" style="277" bestFit="1" customWidth="1"/>
    <col min="16162" max="16162" width="7.85546875" style="277" bestFit="1" customWidth="1"/>
    <col min="16163" max="16163" width="3.85546875" style="277" customWidth="1"/>
    <col min="16164" max="16164" width="12.28515625" style="277" bestFit="1" customWidth="1"/>
    <col min="16165" max="16165" width="8.85546875" style="277" bestFit="1" customWidth="1"/>
    <col min="16166" max="16166" width="12.28515625" style="277" bestFit="1" customWidth="1"/>
    <col min="16167" max="16167" width="8.85546875" style="277" bestFit="1" customWidth="1"/>
    <col min="16168" max="16168" width="12.28515625" style="277" bestFit="1" customWidth="1"/>
    <col min="16169" max="16169" width="8.7109375" style="277" bestFit="1" customWidth="1"/>
    <col min="16170" max="16170" width="3.85546875" style="277" customWidth="1"/>
    <col min="16171" max="16384" width="9.140625" style="277"/>
  </cols>
  <sheetData>
    <row r="1" spans="1:43" ht="18" x14ac:dyDescent="0.25">
      <c r="A1" s="276"/>
      <c r="B1" s="317"/>
      <c r="C1" s="279"/>
      <c r="D1" s="953" t="s">
        <v>1694</v>
      </c>
      <c r="E1" s="954"/>
      <c r="F1" s="959"/>
      <c r="G1" s="954"/>
      <c r="H1" s="954"/>
      <c r="I1" s="955"/>
      <c r="K1" s="953" t="s">
        <v>1695</v>
      </c>
      <c r="L1" s="954"/>
      <c r="M1" s="959"/>
      <c r="N1" s="954"/>
      <c r="O1" s="954"/>
      <c r="P1" s="955"/>
      <c r="R1" s="953" t="s">
        <v>1696</v>
      </c>
      <c r="S1" s="954"/>
      <c r="T1" s="954"/>
      <c r="U1" s="954"/>
      <c r="V1" s="954"/>
      <c r="W1" s="955"/>
      <c r="X1" s="953" t="s">
        <v>1697</v>
      </c>
      <c r="Y1" s="954"/>
      <c r="Z1" s="954"/>
      <c r="AA1" s="954"/>
      <c r="AB1" s="954"/>
      <c r="AC1" s="955"/>
      <c r="AE1" s="961" t="s">
        <v>1821</v>
      </c>
      <c r="AF1" s="954"/>
      <c r="AG1" s="954"/>
      <c r="AH1" s="954"/>
      <c r="AI1" s="954"/>
      <c r="AJ1" s="955"/>
      <c r="AL1" s="953" t="s">
        <v>1698</v>
      </c>
      <c r="AM1" s="954"/>
      <c r="AN1" s="954"/>
      <c r="AO1" s="954"/>
      <c r="AP1" s="954"/>
      <c r="AQ1" s="955"/>
    </row>
    <row r="2" spans="1:43" ht="18.75" thickBot="1" x14ac:dyDescent="0.3">
      <c r="A2" s="280"/>
      <c r="B2" s="27"/>
      <c r="C2"/>
      <c r="D2" s="956"/>
      <c r="E2" s="957"/>
      <c r="F2" s="960"/>
      <c r="G2" s="957"/>
      <c r="H2" s="957"/>
      <c r="I2" s="958"/>
      <c r="K2" s="956"/>
      <c r="L2" s="957"/>
      <c r="M2" s="960"/>
      <c r="N2" s="957"/>
      <c r="O2" s="957"/>
      <c r="P2" s="958"/>
      <c r="R2" s="956"/>
      <c r="S2" s="957"/>
      <c r="T2" s="957"/>
      <c r="U2" s="957"/>
      <c r="V2" s="957"/>
      <c r="W2" s="958"/>
      <c r="X2" s="956"/>
      <c r="Y2" s="957"/>
      <c r="Z2" s="957"/>
      <c r="AA2" s="957"/>
      <c r="AB2" s="957"/>
      <c r="AC2" s="958"/>
      <c r="AE2" s="956"/>
      <c r="AF2" s="957"/>
      <c r="AG2" s="957"/>
      <c r="AH2" s="957"/>
      <c r="AI2" s="957"/>
      <c r="AJ2" s="958"/>
      <c r="AL2" s="956"/>
      <c r="AM2" s="957"/>
      <c r="AN2" s="957"/>
      <c r="AO2" s="957"/>
      <c r="AP2" s="957"/>
      <c r="AQ2" s="958"/>
    </row>
    <row r="3" spans="1:43" ht="12.75" thickBot="1" x14ac:dyDescent="0.25">
      <c r="B3" s="318"/>
      <c r="C3" s="281"/>
      <c r="D3" s="282"/>
      <c r="E3" s="283"/>
      <c r="F3" s="282"/>
      <c r="G3" s="283"/>
      <c r="H3" s="282"/>
      <c r="I3" s="283"/>
    </row>
    <row r="4" spans="1:43" s="694" customFormat="1" ht="24" customHeight="1" x14ac:dyDescent="0.25">
      <c r="B4" s="695"/>
      <c r="C4" s="696"/>
      <c r="D4" s="962" t="s">
        <v>1699</v>
      </c>
      <c r="E4" s="963"/>
      <c r="F4" s="962" t="s">
        <v>1699</v>
      </c>
      <c r="G4" s="963"/>
      <c r="H4" s="962" t="s">
        <v>1699</v>
      </c>
      <c r="I4" s="963"/>
      <c r="K4" s="962" t="s">
        <v>1699</v>
      </c>
      <c r="L4" s="963"/>
      <c r="M4" s="962" t="s">
        <v>1699</v>
      </c>
      <c r="N4" s="963"/>
      <c r="O4" s="962" t="s">
        <v>1699</v>
      </c>
      <c r="P4" s="963"/>
      <c r="Q4" s="697"/>
      <c r="R4" s="962" t="s">
        <v>1699</v>
      </c>
      <c r="S4" s="963"/>
      <c r="T4" s="962" t="s">
        <v>1699</v>
      </c>
      <c r="U4" s="963"/>
      <c r="V4" s="962" t="s">
        <v>1699</v>
      </c>
      <c r="W4" s="963"/>
      <c r="X4" s="962" t="s">
        <v>1699</v>
      </c>
      <c r="Y4" s="963"/>
      <c r="Z4" s="962" t="s">
        <v>1699</v>
      </c>
      <c r="AA4" s="963"/>
      <c r="AB4" s="962" t="s">
        <v>1699</v>
      </c>
      <c r="AC4" s="963"/>
      <c r="AD4" s="698"/>
      <c r="AE4" s="962" t="s">
        <v>1699</v>
      </c>
      <c r="AF4" s="963"/>
      <c r="AG4" s="962" t="s">
        <v>1699</v>
      </c>
      <c r="AH4" s="963"/>
      <c r="AI4" s="962" t="s">
        <v>1699</v>
      </c>
      <c r="AJ4" s="963"/>
      <c r="AK4" s="698"/>
      <c r="AL4" s="962" t="s">
        <v>1699</v>
      </c>
      <c r="AM4" s="963"/>
      <c r="AN4" s="962" t="s">
        <v>1699</v>
      </c>
      <c r="AO4" s="963"/>
      <c r="AP4" s="962" t="s">
        <v>1699</v>
      </c>
      <c r="AQ4" s="963"/>
    </row>
    <row r="5" spans="1:43" s="694" customFormat="1" ht="12.75" thickBot="1" x14ac:dyDescent="0.3">
      <c r="A5" s="699"/>
      <c r="B5" s="700"/>
      <c r="C5" s="701"/>
      <c r="D5" s="964" t="s">
        <v>1700</v>
      </c>
      <c r="E5" s="965"/>
      <c r="F5" s="964" t="s">
        <v>1701</v>
      </c>
      <c r="G5" s="965"/>
      <c r="H5" s="964" t="s">
        <v>1702</v>
      </c>
      <c r="I5" s="965"/>
      <c r="K5" s="964" t="s">
        <v>1700</v>
      </c>
      <c r="L5" s="965"/>
      <c r="M5" s="964" t="s">
        <v>1701</v>
      </c>
      <c r="N5" s="965"/>
      <c r="O5" s="964" t="s">
        <v>1702</v>
      </c>
      <c r="P5" s="965"/>
      <c r="Q5" s="697"/>
      <c r="R5" s="964" t="s">
        <v>1700</v>
      </c>
      <c r="S5" s="965"/>
      <c r="T5" s="964" t="s">
        <v>1701</v>
      </c>
      <c r="U5" s="965"/>
      <c r="V5" s="964" t="s">
        <v>1702</v>
      </c>
      <c r="W5" s="965"/>
      <c r="X5" s="964" t="s">
        <v>1700</v>
      </c>
      <c r="Y5" s="965"/>
      <c r="Z5" s="964" t="s">
        <v>1701</v>
      </c>
      <c r="AA5" s="965"/>
      <c r="AB5" s="964" t="s">
        <v>1702</v>
      </c>
      <c r="AC5" s="965"/>
      <c r="AD5" s="698"/>
      <c r="AE5" s="964" t="s">
        <v>1700</v>
      </c>
      <c r="AF5" s="965"/>
      <c r="AG5" s="964" t="s">
        <v>1701</v>
      </c>
      <c r="AH5" s="965"/>
      <c r="AI5" s="964" t="s">
        <v>1702</v>
      </c>
      <c r="AJ5" s="965"/>
      <c r="AK5" s="698"/>
      <c r="AL5" s="964" t="s">
        <v>1700</v>
      </c>
      <c r="AM5" s="965"/>
      <c r="AN5" s="964" t="s">
        <v>1701</v>
      </c>
      <c r="AO5" s="965"/>
      <c r="AP5" s="964" t="s">
        <v>1702</v>
      </c>
      <c r="AQ5" s="965"/>
    </row>
    <row r="6" spans="1:43" s="708" customFormat="1" ht="48" x14ac:dyDescent="0.25">
      <c r="A6" s="702" t="s">
        <v>1703</v>
      </c>
      <c r="B6" s="703" t="s">
        <v>1704</v>
      </c>
      <c r="C6" s="704" t="s">
        <v>1705</v>
      </c>
      <c r="D6" s="705" t="s">
        <v>1706</v>
      </c>
      <c r="E6" s="706" t="s">
        <v>1707</v>
      </c>
      <c r="F6" s="705" t="s">
        <v>1706</v>
      </c>
      <c r="G6" s="706" t="s">
        <v>1707</v>
      </c>
      <c r="H6" s="705" t="s">
        <v>1706</v>
      </c>
      <c r="I6" s="707" t="s">
        <v>1707</v>
      </c>
      <c r="K6" s="709" t="s">
        <v>1706</v>
      </c>
      <c r="L6" s="710" t="s">
        <v>1707</v>
      </c>
      <c r="M6" s="709" t="s">
        <v>1706</v>
      </c>
      <c r="N6" s="710" t="s">
        <v>1707</v>
      </c>
      <c r="O6" s="709" t="s">
        <v>1706</v>
      </c>
      <c r="P6" s="711" t="s">
        <v>1707</v>
      </c>
      <c r="Q6" s="697"/>
      <c r="R6" s="709" t="s">
        <v>1706</v>
      </c>
      <c r="S6" s="710" t="s">
        <v>1707</v>
      </c>
      <c r="T6" s="709" t="s">
        <v>1706</v>
      </c>
      <c r="U6" s="710" t="s">
        <v>1707</v>
      </c>
      <c r="V6" s="709" t="s">
        <v>1706</v>
      </c>
      <c r="W6" s="711" t="s">
        <v>1707</v>
      </c>
      <c r="X6" s="709" t="s">
        <v>1706</v>
      </c>
      <c r="Y6" s="710" t="s">
        <v>1707</v>
      </c>
      <c r="Z6" s="709" t="s">
        <v>1706</v>
      </c>
      <c r="AA6" s="710" t="s">
        <v>1707</v>
      </c>
      <c r="AB6" s="709" t="s">
        <v>1706</v>
      </c>
      <c r="AC6" s="711" t="s">
        <v>1707</v>
      </c>
      <c r="AD6" s="697"/>
      <c r="AE6" s="709" t="s">
        <v>1706</v>
      </c>
      <c r="AF6" s="710" t="s">
        <v>1707</v>
      </c>
      <c r="AG6" s="709" t="s">
        <v>1706</v>
      </c>
      <c r="AH6" s="710" t="s">
        <v>1707</v>
      </c>
      <c r="AI6" s="709" t="s">
        <v>1706</v>
      </c>
      <c r="AJ6" s="711" t="s">
        <v>1707</v>
      </c>
      <c r="AK6" s="697"/>
      <c r="AL6" s="709" t="s">
        <v>1706</v>
      </c>
      <c r="AM6" s="710" t="s">
        <v>1707</v>
      </c>
      <c r="AN6" s="709" t="s">
        <v>1706</v>
      </c>
      <c r="AO6" s="710" t="s">
        <v>1707</v>
      </c>
      <c r="AP6" s="709" t="s">
        <v>1706</v>
      </c>
      <c r="AQ6" s="711" t="s">
        <v>1707</v>
      </c>
    </row>
    <row r="7" spans="1:43" ht="12" x14ac:dyDescent="0.2">
      <c r="A7" s="284"/>
      <c r="B7" s="285"/>
      <c r="C7" s="286"/>
      <c r="D7" s="287"/>
      <c r="E7" s="288"/>
      <c r="F7" s="287"/>
      <c r="G7" s="288"/>
      <c r="H7" s="287"/>
      <c r="I7" s="289"/>
      <c r="K7" s="290"/>
      <c r="L7" s="291"/>
      <c r="M7" s="290"/>
      <c r="N7" s="291"/>
      <c r="O7" s="290"/>
      <c r="P7" s="292"/>
      <c r="R7" s="290"/>
      <c r="S7" s="291"/>
      <c r="T7" s="290"/>
      <c r="U7" s="291"/>
      <c r="V7" s="290"/>
      <c r="W7" s="292"/>
      <c r="X7" s="290"/>
      <c r="Y7" s="291"/>
      <c r="Z7" s="290"/>
      <c r="AA7" s="291"/>
      <c r="AB7" s="290"/>
      <c r="AC7" s="292"/>
      <c r="AE7" s="290"/>
      <c r="AF7" s="291"/>
      <c r="AG7" s="290"/>
      <c r="AH7" s="291"/>
      <c r="AI7" s="290"/>
      <c r="AJ7" s="292"/>
      <c r="AL7" s="290"/>
      <c r="AM7" s="291"/>
      <c r="AN7" s="290"/>
      <c r="AO7" s="291"/>
      <c r="AP7" s="290"/>
      <c r="AQ7" s="292"/>
    </row>
    <row r="8" spans="1:43" ht="12" x14ac:dyDescent="0.2">
      <c r="A8" s="293" t="s">
        <v>1708</v>
      </c>
      <c r="B8" s="319" t="s">
        <v>1709</v>
      </c>
      <c r="C8" s="294">
        <v>2000</v>
      </c>
      <c r="D8" s="295">
        <v>2845</v>
      </c>
      <c r="E8" s="296">
        <v>22</v>
      </c>
      <c r="F8" s="295">
        <v>2371</v>
      </c>
      <c r="G8" s="296">
        <v>19</v>
      </c>
      <c r="H8" s="295">
        <v>1897</v>
      </c>
      <c r="I8" s="296">
        <v>15</v>
      </c>
      <c r="K8" s="295">
        <v>1138</v>
      </c>
      <c r="L8" s="296">
        <v>8.8000000000000007</v>
      </c>
      <c r="M8" s="295">
        <v>948.40000000000009</v>
      </c>
      <c r="N8" s="296">
        <v>7.6000000000000005</v>
      </c>
      <c r="O8" s="295">
        <v>758.80000000000007</v>
      </c>
      <c r="P8" s="296">
        <v>6</v>
      </c>
      <c r="R8" s="295">
        <v>1707</v>
      </c>
      <c r="S8" s="296">
        <v>13.2</v>
      </c>
      <c r="T8" s="295">
        <v>1422.6</v>
      </c>
      <c r="U8" s="296">
        <v>11.4</v>
      </c>
      <c r="V8" s="295">
        <v>1138.2</v>
      </c>
      <c r="W8" s="296">
        <v>9</v>
      </c>
      <c r="X8" s="295">
        <v>2276</v>
      </c>
      <c r="Y8" s="296">
        <v>17.600000000000001</v>
      </c>
      <c r="Z8" s="295">
        <v>1896.8000000000002</v>
      </c>
      <c r="AA8" s="296">
        <v>15.200000000000001</v>
      </c>
      <c r="AB8" s="295">
        <v>1517.6000000000001</v>
      </c>
      <c r="AC8" s="296">
        <v>12</v>
      </c>
      <c r="AE8" s="295">
        <v>1138</v>
      </c>
      <c r="AF8" s="296">
        <v>8.8000000000000007</v>
      </c>
      <c r="AG8" s="295">
        <v>948.40000000000009</v>
      </c>
      <c r="AH8" s="296">
        <v>7.6000000000000005</v>
      </c>
      <c r="AI8" s="295">
        <v>758.80000000000007</v>
      </c>
      <c r="AJ8" s="296">
        <v>6</v>
      </c>
      <c r="AL8" s="295">
        <v>3271.7499999999995</v>
      </c>
      <c r="AM8" s="295">
        <v>25.299999999999997</v>
      </c>
      <c r="AN8" s="295">
        <v>2726.6499999999996</v>
      </c>
      <c r="AO8" s="295">
        <v>21.849999999999998</v>
      </c>
      <c r="AP8" s="295">
        <v>2181.5499999999997</v>
      </c>
      <c r="AQ8" s="295">
        <v>17.25</v>
      </c>
    </row>
    <row r="9" spans="1:43" ht="12" x14ac:dyDescent="0.2">
      <c r="A9" s="297">
        <v>0</v>
      </c>
      <c r="B9" s="320" t="s">
        <v>1710</v>
      </c>
      <c r="C9" s="298">
        <v>10000</v>
      </c>
      <c r="D9" s="299">
        <v>4604</v>
      </c>
      <c r="E9" s="300">
        <v>8</v>
      </c>
      <c r="F9" s="299">
        <v>3837</v>
      </c>
      <c r="G9" s="300">
        <v>7</v>
      </c>
      <c r="H9" s="299">
        <v>3070</v>
      </c>
      <c r="I9" s="300">
        <v>6</v>
      </c>
      <c r="K9" s="299">
        <v>1841.6000000000001</v>
      </c>
      <c r="L9" s="300">
        <v>3.2</v>
      </c>
      <c r="M9" s="299">
        <v>1534.8000000000002</v>
      </c>
      <c r="N9" s="300">
        <v>2.8000000000000003</v>
      </c>
      <c r="O9" s="299">
        <v>1228</v>
      </c>
      <c r="P9" s="300">
        <v>2.4000000000000004</v>
      </c>
      <c r="R9" s="299">
        <v>2762.4</v>
      </c>
      <c r="S9" s="300">
        <v>4.8</v>
      </c>
      <c r="T9" s="299">
        <v>2302.1999999999998</v>
      </c>
      <c r="U9" s="300">
        <v>4.2</v>
      </c>
      <c r="V9" s="299">
        <v>1842</v>
      </c>
      <c r="W9" s="300">
        <v>3.5999999999999996</v>
      </c>
      <c r="X9" s="299">
        <v>3683.2000000000003</v>
      </c>
      <c r="Y9" s="300">
        <v>6.4</v>
      </c>
      <c r="Z9" s="299">
        <v>3069.6000000000004</v>
      </c>
      <c r="AA9" s="300">
        <v>5.6000000000000005</v>
      </c>
      <c r="AB9" s="299">
        <v>2456</v>
      </c>
      <c r="AC9" s="300">
        <v>4.8000000000000007</v>
      </c>
      <c r="AE9" s="299">
        <v>1841.6000000000001</v>
      </c>
      <c r="AF9" s="300">
        <v>3.2</v>
      </c>
      <c r="AG9" s="299">
        <v>1534.8000000000002</v>
      </c>
      <c r="AH9" s="300">
        <v>2.8000000000000003</v>
      </c>
      <c r="AI9" s="299">
        <v>1228</v>
      </c>
      <c r="AJ9" s="300">
        <v>2.4000000000000004</v>
      </c>
      <c r="AL9" s="299">
        <v>5294.5999999999995</v>
      </c>
      <c r="AM9" s="299">
        <v>9.1999999999999993</v>
      </c>
      <c r="AN9" s="299">
        <v>4412.5499999999993</v>
      </c>
      <c r="AO9" s="299">
        <v>8.0499999999999989</v>
      </c>
      <c r="AP9" s="299">
        <v>3530.4999999999995</v>
      </c>
      <c r="AQ9" s="299">
        <v>6.8999999999999995</v>
      </c>
    </row>
    <row r="10" spans="1:43" ht="12" x14ac:dyDescent="0.2">
      <c r="A10" s="297">
        <v>0</v>
      </c>
      <c r="B10" s="320">
        <v>0</v>
      </c>
      <c r="C10" s="298">
        <v>20000</v>
      </c>
      <c r="D10" s="299">
        <v>5343</v>
      </c>
      <c r="E10" s="300">
        <v>10</v>
      </c>
      <c r="F10" s="299">
        <v>4453</v>
      </c>
      <c r="G10" s="300">
        <v>8</v>
      </c>
      <c r="H10" s="299">
        <v>3562</v>
      </c>
      <c r="I10" s="300">
        <v>7</v>
      </c>
      <c r="K10" s="299">
        <v>2137.2000000000003</v>
      </c>
      <c r="L10" s="300">
        <v>4</v>
      </c>
      <c r="M10" s="299">
        <v>1781.2</v>
      </c>
      <c r="N10" s="300">
        <v>3.2</v>
      </c>
      <c r="O10" s="299">
        <v>1424.8000000000002</v>
      </c>
      <c r="P10" s="300">
        <v>2.8000000000000003</v>
      </c>
      <c r="R10" s="299">
        <v>3205.7999999999997</v>
      </c>
      <c r="S10" s="300">
        <v>6</v>
      </c>
      <c r="T10" s="299">
        <v>2671.7999999999997</v>
      </c>
      <c r="U10" s="300">
        <v>4.8</v>
      </c>
      <c r="V10" s="299">
        <v>2137.1999999999998</v>
      </c>
      <c r="W10" s="300">
        <v>4.2</v>
      </c>
      <c r="X10" s="299">
        <v>4274.4000000000005</v>
      </c>
      <c r="Y10" s="300">
        <v>8</v>
      </c>
      <c r="Z10" s="299">
        <v>3562.4</v>
      </c>
      <c r="AA10" s="300">
        <v>6.4</v>
      </c>
      <c r="AB10" s="299">
        <v>2849.6000000000004</v>
      </c>
      <c r="AC10" s="300">
        <v>5.6000000000000005</v>
      </c>
      <c r="AE10" s="299">
        <v>2137.2000000000003</v>
      </c>
      <c r="AF10" s="300">
        <v>4</v>
      </c>
      <c r="AG10" s="299">
        <v>1781.2</v>
      </c>
      <c r="AH10" s="300">
        <v>3.2</v>
      </c>
      <c r="AI10" s="299">
        <v>1424.8000000000002</v>
      </c>
      <c r="AJ10" s="300">
        <v>2.8000000000000003</v>
      </c>
      <c r="AL10" s="299">
        <v>6144.45</v>
      </c>
      <c r="AM10" s="299">
        <v>11.5</v>
      </c>
      <c r="AN10" s="299">
        <v>5120.95</v>
      </c>
      <c r="AO10" s="299">
        <v>9.1999999999999993</v>
      </c>
      <c r="AP10" s="299">
        <v>4096.2999999999993</v>
      </c>
      <c r="AQ10" s="299">
        <v>8.0499999999999989</v>
      </c>
    </row>
    <row r="11" spans="1:43" ht="12" x14ac:dyDescent="0.2">
      <c r="A11" s="297">
        <v>0</v>
      </c>
      <c r="B11" s="320">
        <v>0</v>
      </c>
      <c r="C11" s="298">
        <v>40000</v>
      </c>
      <c r="D11" s="299">
        <v>7154</v>
      </c>
      <c r="E11" s="300">
        <v>6</v>
      </c>
      <c r="F11" s="299">
        <v>5961</v>
      </c>
      <c r="G11" s="300">
        <v>6</v>
      </c>
      <c r="H11" s="299">
        <v>4770</v>
      </c>
      <c r="I11" s="300">
        <v>5</v>
      </c>
      <c r="K11" s="299">
        <v>2861.6000000000004</v>
      </c>
      <c r="L11" s="300">
        <v>2.4000000000000004</v>
      </c>
      <c r="M11" s="299">
        <v>2384.4</v>
      </c>
      <c r="N11" s="300">
        <v>2.4000000000000004</v>
      </c>
      <c r="O11" s="299">
        <v>1908</v>
      </c>
      <c r="P11" s="300">
        <v>2</v>
      </c>
      <c r="R11" s="299">
        <v>4292.3999999999996</v>
      </c>
      <c r="S11" s="300">
        <v>3.5999999999999996</v>
      </c>
      <c r="T11" s="299">
        <v>3576.6</v>
      </c>
      <c r="U11" s="300">
        <v>3.5999999999999996</v>
      </c>
      <c r="V11" s="299">
        <v>2862</v>
      </c>
      <c r="W11" s="300">
        <v>3</v>
      </c>
      <c r="X11" s="299">
        <v>5723.2000000000007</v>
      </c>
      <c r="Y11" s="300">
        <v>4.8000000000000007</v>
      </c>
      <c r="Z11" s="299">
        <v>4768.8</v>
      </c>
      <c r="AA11" s="300">
        <v>4.8000000000000007</v>
      </c>
      <c r="AB11" s="299">
        <v>3816</v>
      </c>
      <c r="AC11" s="300">
        <v>4</v>
      </c>
      <c r="AE11" s="299">
        <v>2861.6000000000004</v>
      </c>
      <c r="AF11" s="300">
        <v>2.4000000000000004</v>
      </c>
      <c r="AG11" s="299">
        <v>2384.4</v>
      </c>
      <c r="AH11" s="300">
        <v>2.4000000000000004</v>
      </c>
      <c r="AI11" s="299">
        <v>1908</v>
      </c>
      <c r="AJ11" s="300">
        <v>2</v>
      </c>
      <c r="AL11" s="299">
        <v>8227.0999999999985</v>
      </c>
      <c r="AM11" s="299">
        <v>6.8999999999999995</v>
      </c>
      <c r="AN11" s="299">
        <v>6855.15</v>
      </c>
      <c r="AO11" s="299">
        <v>6.8999999999999995</v>
      </c>
      <c r="AP11" s="299">
        <v>5485.5</v>
      </c>
      <c r="AQ11" s="299">
        <v>5.75</v>
      </c>
    </row>
    <row r="12" spans="1:43" ht="12" x14ac:dyDescent="0.2">
      <c r="A12" s="297">
        <v>0</v>
      </c>
      <c r="B12" s="320">
        <v>0</v>
      </c>
      <c r="C12" s="298">
        <v>100000</v>
      </c>
      <c r="D12" s="299">
        <v>10496</v>
      </c>
      <c r="E12" s="300">
        <v>4</v>
      </c>
      <c r="F12" s="299">
        <v>8747</v>
      </c>
      <c r="G12" s="300">
        <v>3</v>
      </c>
      <c r="H12" s="299">
        <v>6998</v>
      </c>
      <c r="I12" s="300">
        <v>3</v>
      </c>
      <c r="K12" s="299">
        <v>4198.4000000000005</v>
      </c>
      <c r="L12" s="300">
        <v>1.6</v>
      </c>
      <c r="M12" s="299">
        <v>3498.8</v>
      </c>
      <c r="N12" s="300">
        <v>1.2000000000000002</v>
      </c>
      <c r="O12" s="299">
        <v>2799.2000000000003</v>
      </c>
      <c r="P12" s="300">
        <v>1.2000000000000002</v>
      </c>
      <c r="R12" s="299">
        <v>6297.5999999999995</v>
      </c>
      <c r="S12" s="300">
        <v>2.4</v>
      </c>
      <c r="T12" s="299">
        <v>5248.2</v>
      </c>
      <c r="U12" s="300">
        <v>1.7999999999999998</v>
      </c>
      <c r="V12" s="299">
        <v>4198.8</v>
      </c>
      <c r="W12" s="300">
        <v>1.7999999999999998</v>
      </c>
      <c r="X12" s="299">
        <v>8396.8000000000011</v>
      </c>
      <c r="Y12" s="300">
        <v>3.2</v>
      </c>
      <c r="Z12" s="299">
        <v>6997.6</v>
      </c>
      <c r="AA12" s="300">
        <v>2.4000000000000004</v>
      </c>
      <c r="AB12" s="299">
        <v>5598.4000000000005</v>
      </c>
      <c r="AC12" s="300">
        <v>2.4000000000000004</v>
      </c>
      <c r="AE12" s="299">
        <v>4198.4000000000005</v>
      </c>
      <c r="AF12" s="300">
        <v>1.6</v>
      </c>
      <c r="AG12" s="299">
        <v>3498.8</v>
      </c>
      <c r="AH12" s="300">
        <v>1.2000000000000002</v>
      </c>
      <c r="AI12" s="299">
        <v>2799.2000000000003</v>
      </c>
      <c r="AJ12" s="300">
        <v>1.2000000000000002</v>
      </c>
      <c r="AL12" s="299">
        <v>12070.4</v>
      </c>
      <c r="AM12" s="299">
        <v>4.5999999999999996</v>
      </c>
      <c r="AN12" s="299">
        <v>10059.049999999999</v>
      </c>
      <c r="AO12" s="299">
        <v>3.4499999999999997</v>
      </c>
      <c r="AP12" s="299">
        <v>8047.7</v>
      </c>
      <c r="AQ12" s="299">
        <v>3.4499999999999997</v>
      </c>
    </row>
    <row r="13" spans="1:43" ht="12" x14ac:dyDescent="0.2">
      <c r="A13" s="301">
        <v>0</v>
      </c>
      <c r="B13" s="321">
        <v>0</v>
      </c>
      <c r="C13" s="302">
        <v>200000</v>
      </c>
      <c r="D13" s="303">
        <v>13439</v>
      </c>
      <c r="E13" s="304">
        <v>8</v>
      </c>
      <c r="F13" s="303">
        <v>11199</v>
      </c>
      <c r="G13" s="304">
        <v>6</v>
      </c>
      <c r="H13" s="303">
        <v>8960</v>
      </c>
      <c r="I13" s="304">
        <v>5</v>
      </c>
      <c r="K13" s="303">
        <v>5375.6</v>
      </c>
      <c r="L13" s="304">
        <v>3.2</v>
      </c>
      <c r="M13" s="303">
        <v>4479.6000000000004</v>
      </c>
      <c r="N13" s="304">
        <v>2.4000000000000004</v>
      </c>
      <c r="O13" s="303">
        <v>3584</v>
      </c>
      <c r="P13" s="304">
        <v>2</v>
      </c>
      <c r="R13" s="303">
        <v>8063.4</v>
      </c>
      <c r="S13" s="304">
        <v>4.8</v>
      </c>
      <c r="T13" s="303">
        <v>6719.4</v>
      </c>
      <c r="U13" s="304">
        <v>3.5999999999999996</v>
      </c>
      <c r="V13" s="303">
        <v>5376</v>
      </c>
      <c r="W13" s="304">
        <v>3</v>
      </c>
      <c r="X13" s="303">
        <v>10751.2</v>
      </c>
      <c r="Y13" s="304">
        <v>6.4</v>
      </c>
      <c r="Z13" s="303">
        <v>8959.2000000000007</v>
      </c>
      <c r="AA13" s="304">
        <v>4.8000000000000007</v>
      </c>
      <c r="AB13" s="303">
        <v>7168</v>
      </c>
      <c r="AC13" s="304">
        <v>4</v>
      </c>
      <c r="AE13" s="303">
        <v>5375.6</v>
      </c>
      <c r="AF13" s="304">
        <v>3.2</v>
      </c>
      <c r="AG13" s="303">
        <v>4479.6000000000004</v>
      </c>
      <c r="AH13" s="304">
        <v>2.4000000000000004</v>
      </c>
      <c r="AI13" s="303">
        <v>3584</v>
      </c>
      <c r="AJ13" s="304">
        <v>2</v>
      </c>
      <c r="AL13" s="303">
        <v>15454.849999999999</v>
      </c>
      <c r="AM13" s="303">
        <v>9.1999999999999993</v>
      </c>
      <c r="AN13" s="303">
        <v>12878.849999999999</v>
      </c>
      <c r="AO13" s="303">
        <v>6.8999999999999995</v>
      </c>
      <c r="AP13" s="303">
        <v>10304</v>
      </c>
      <c r="AQ13" s="303">
        <v>5.75</v>
      </c>
    </row>
    <row r="14" spans="1:43" ht="12" x14ac:dyDescent="0.2">
      <c r="A14" s="293" t="s">
        <v>1711</v>
      </c>
      <c r="B14" s="319" t="s">
        <v>1712</v>
      </c>
      <c r="C14" s="294">
        <v>600</v>
      </c>
      <c r="D14" s="295">
        <v>2999</v>
      </c>
      <c r="E14" s="296">
        <v>78</v>
      </c>
      <c r="F14" s="295">
        <v>2499</v>
      </c>
      <c r="G14" s="296">
        <v>64</v>
      </c>
      <c r="H14" s="295">
        <v>2000</v>
      </c>
      <c r="I14" s="296">
        <v>52</v>
      </c>
      <c r="K14" s="295">
        <v>1199.6000000000001</v>
      </c>
      <c r="L14" s="296">
        <v>31.200000000000003</v>
      </c>
      <c r="M14" s="295">
        <v>999.6</v>
      </c>
      <c r="N14" s="296">
        <v>25.6</v>
      </c>
      <c r="O14" s="295">
        <v>800</v>
      </c>
      <c r="P14" s="296">
        <v>20.8</v>
      </c>
      <c r="R14" s="295">
        <v>1799.3999999999999</v>
      </c>
      <c r="S14" s="296">
        <v>46.8</v>
      </c>
      <c r="T14" s="295">
        <v>1499.3999999999999</v>
      </c>
      <c r="U14" s="296">
        <v>38.4</v>
      </c>
      <c r="V14" s="295">
        <v>1200</v>
      </c>
      <c r="W14" s="296">
        <v>31.2</v>
      </c>
      <c r="X14" s="295">
        <v>2399.2000000000003</v>
      </c>
      <c r="Y14" s="296">
        <v>62.400000000000006</v>
      </c>
      <c r="Z14" s="295">
        <v>1999.2</v>
      </c>
      <c r="AA14" s="296">
        <v>51.2</v>
      </c>
      <c r="AB14" s="295">
        <v>1600</v>
      </c>
      <c r="AC14" s="296">
        <v>41.6</v>
      </c>
      <c r="AE14" s="295">
        <v>1199.6000000000001</v>
      </c>
      <c r="AF14" s="296">
        <v>31.200000000000003</v>
      </c>
      <c r="AG14" s="295">
        <v>999.6</v>
      </c>
      <c r="AH14" s="296">
        <v>25.6</v>
      </c>
      <c r="AI14" s="295">
        <v>800</v>
      </c>
      <c r="AJ14" s="296">
        <v>20.8</v>
      </c>
      <c r="AL14" s="295">
        <v>3448.85</v>
      </c>
      <c r="AM14" s="295">
        <v>89.699999999999989</v>
      </c>
      <c r="AN14" s="295">
        <v>2873.85</v>
      </c>
      <c r="AO14" s="295">
        <v>73.599999999999994</v>
      </c>
      <c r="AP14" s="295">
        <v>2300</v>
      </c>
      <c r="AQ14" s="295">
        <v>59.8</v>
      </c>
    </row>
    <row r="15" spans="1:43" ht="12" x14ac:dyDescent="0.2">
      <c r="A15" s="297">
        <v>0</v>
      </c>
      <c r="B15" s="320" t="s">
        <v>1713</v>
      </c>
      <c r="C15" s="298">
        <v>3000</v>
      </c>
      <c r="D15" s="299">
        <v>4846</v>
      </c>
      <c r="E15" s="300">
        <v>27</v>
      </c>
      <c r="F15" s="299">
        <v>4038</v>
      </c>
      <c r="G15" s="300">
        <v>23</v>
      </c>
      <c r="H15" s="299">
        <v>3231</v>
      </c>
      <c r="I15" s="300">
        <v>19</v>
      </c>
      <c r="K15" s="299">
        <v>1938.4</v>
      </c>
      <c r="L15" s="300">
        <v>10.8</v>
      </c>
      <c r="M15" s="299">
        <v>1615.2</v>
      </c>
      <c r="N15" s="300">
        <v>9.2000000000000011</v>
      </c>
      <c r="O15" s="299">
        <v>1292.4000000000001</v>
      </c>
      <c r="P15" s="300">
        <v>7.6000000000000005</v>
      </c>
      <c r="R15" s="299">
        <v>2907.6</v>
      </c>
      <c r="S15" s="300">
        <v>16.2</v>
      </c>
      <c r="T15" s="299">
        <v>2422.7999999999997</v>
      </c>
      <c r="U15" s="300">
        <v>13.799999999999999</v>
      </c>
      <c r="V15" s="299">
        <v>1938.6</v>
      </c>
      <c r="W15" s="300">
        <v>11.4</v>
      </c>
      <c r="X15" s="299">
        <v>3876.8</v>
      </c>
      <c r="Y15" s="300">
        <v>21.6</v>
      </c>
      <c r="Z15" s="299">
        <v>3230.4</v>
      </c>
      <c r="AA15" s="300">
        <v>18.400000000000002</v>
      </c>
      <c r="AB15" s="299">
        <v>2584.8000000000002</v>
      </c>
      <c r="AC15" s="300">
        <v>15.200000000000001</v>
      </c>
      <c r="AE15" s="299">
        <v>1938.4</v>
      </c>
      <c r="AF15" s="300">
        <v>10.8</v>
      </c>
      <c r="AG15" s="299">
        <v>1615.2</v>
      </c>
      <c r="AH15" s="300">
        <v>9.2000000000000011</v>
      </c>
      <c r="AI15" s="299">
        <v>1292.4000000000001</v>
      </c>
      <c r="AJ15" s="300">
        <v>7.6000000000000005</v>
      </c>
      <c r="AL15" s="299">
        <v>5572.9</v>
      </c>
      <c r="AM15" s="299">
        <v>31.049999999999997</v>
      </c>
      <c r="AN15" s="299">
        <v>4643.7</v>
      </c>
      <c r="AO15" s="299">
        <v>26.45</v>
      </c>
      <c r="AP15" s="299">
        <v>3715.6499999999996</v>
      </c>
      <c r="AQ15" s="299">
        <v>21.849999999999998</v>
      </c>
    </row>
    <row r="16" spans="1:43" ht="12" x14ac:dyDescent="0.2">
      <c r="A16" s="297">
        <v>0</v>
      </c>
      <c r="B16" s="320">
        <v>0</v>
      </c>
      <c r="C16" s="298">
        <v>6000</v>
      </c>
      <c r="D16" s="299">
        <v>5661</v>
      </c>
      <c r="E16" s="300">
        <v>33</v>
      </c>
      <c r="F16" s="299">
        <v>4717</v>
      </c>
      <c r="G16" s="300">
        <v>27</v>
      </c>
      <c r="H16" s="299">
        <v>3774</v>
      </c>
      <c r="I16" s="300">
        <v>22</v>
      </c>
      <c r="K16" s="299">
        <v>2264.4</v>
      </c>
      <c r="L16" s="300">
        <v>13.200000000000001</v>
      </c>
      <c r="M16" s="299">
        <v>1886.8000000000002</v>
      </c>
      <c r="N16" s="300">
        <v>10.8</v>
      </c>
      <c r="O16" s="299">
        <v>1509.6000000000001</v>
      </c>
      <c r="P16" s="300">
        <v>8.8000000000000007</v>
      </c>
      <c r="R16" s="299">
        <v>3396.6</v>
      </c>
      <c r="S16" s="300">
        <v>19.8</v>
      </c>
      <c r="T16" s="299">
        <v>2830.2</v>
      </c>
      <c r="U16" s="300">
        <v>16.2</v>
      </c>
      <c r="V16" s="299">
        <v>2264.4</v>
      </c>
      <c r="W16" s="300">
        <v>13.2</v>
      </c>
      <c r="X16" s="299">
        <v>4528.8</v>
      </c>
      <c r="Y16" s="300">
        <v>26.400000000000002</v>
      </c>
      <c r="Z16" s="299">
        <v>3773.6000000000004</v>
      </c>
      <c r="AA16" s="300">
        <v>21.6</v>
      </c>
      <c r="AB16" s="299">
        <v>3019.2000000000003</v>
      </c>
      <c r="AC16" s="300">
        <v>17.600000000000001</v>
      </c>
      <c r="AE16" s="299">
        <v>2264.4</v>
      </c>
      <c r="AF16" s="300">
        <v>13.200000000000001</v>
      </c>
      <c r="AG16" s="299">
        <v>1886.8000000000002</v>
      </c>
      <c r="AH16" s="300">
        <v>10.8</v>
      </c>
      <c r="AI16" s="299">
        <v>1509.6000000000001</v>
      </c>
      <c r="AJ16" s="300">
        <v>8.8000000000000007</v>
      </c>
      <c r="AL16" s="299">
        <v>6510.15</v>
      </c>
      <c r="AM16" s="299">
        <v>37.949999999999996</v>
      </c>
      <c r="AN16" s="299">
        <v>5424.5499999999993</v>
      </c>
      <c r="AO16" s="299">
        <v>31.049999999999997</v>
      </c>
      <c r="AP16" s="299">
        <v>4340.0999999999995</v>
      </c>
      <c r="AQ16" s="299">
        <v>25.299999999999997</v>
      </c>
    </row>
    <row r="17" spans="1:43" ht="12" x14ac:dyDescent="0.2">
      <c r="A17" s="297">
        <v>0</v>
      </c>
      <c r="B17" s="320">
        <v>0</v>
      </c>
      <c r="C17" s="298">
        <v>12000</v>
      </c>
      <c r="D17" s="299">
        <v>7619</v>
      </c>
      <c r="E17" s="300">
        <v>21</v>
      </c>
      <c r="F17" s="299">
        <v>6349</v>
      </c>
      <c r="G17" s="300">
        <v>18</v>
      </c>
      <c r="H17" s="299">
        <v>5080</v>
      </c>
      <c r="I17" s="300">
        <v>14</v>
      </c>
      <c r="K17" s="299">
        <v>3047.6000000000004</v>
      </c>
      <c r="L17" s="300">
        <v>8.4</v>
      </c>
      <c r="M17" s="299">
        <v>2539.6000000000004</v>
      </c>
      <c r="N17" s="300">
        <v>7.2</v>
      </c>
      <c r="O17" s="299">
        <v>2032</v>
      </c>
      <c r="P17" s="300">
        <v>5.6000000000000005</v>
      </c>
      <c r="R17" s="299">
        <v>4571.3999999999996</v>
      </c>
      <c r="S17" s="300">
        <v>12.6</v>
      </c>
      <c r="T17" s="299">
        <v>3809.3999999999996</v>
      </c>
      <c r="U17" s="300">
        <v>10.799999999999999</v>
      </c>
      <c r="V17" s="299">
        <v>3048</v>
      </c>
      <c r="W17" s="300">
        <v>8.4</v>
      </c>
      <c r="X17" s="299">
        <v>6095.2000000000007</v>
      </c>
      <c r="Y17" s="300">
        <v>16.8</v>
      </c>
      <c r="Z17" s="299">
        <v>5079.2000000000007</v>
      </c>
      <c r="AA17" s="300">
        <v>14.4</v>
      </c>
      <c r="AB17" s="299">
        <v>4064</v>
      </c>
      <c r="AC17" s="300">
        <v>11.200000000000001</v>
      </c>
      <c r="AE17" s="299">
        <v>3047.6000000000004</v>
      </c>
      <c r="AF17" s="300">
        <v>8.4</v>
      </c>
      <c r="AG17" s="299">
        <v>2539.6000000000004</v>
      </c>
      <c r="AH17" s="300">
        <v>7.2</v>
      </c>
      <c r="AI17" s="299">
        <v>2032</v>
      </c>
      <c r="AJ17" s="300">
        <v>5.6000000000000005</v>
      </c>
      <c r="AL17" s="299">
        <v>8761.8499999999985</v>
      </c>
      <c r="AM17" s="299">
        <v>24.15</v>
      </c>
      <c r="AN17" s="299">
        <v>7301.3499999999995</v>
      </c>
      <c r="AO17" s="299">
        <v>20.7</v>
      </c>
      <c r="AP17" s="299">
        <v>5842</v>
      </c>
      <c r="AQ17" s="299">
        <v>16.099999999999998</v>
      </c>
    </row>
    <row r="18" spans="1:43" ht="12" x14ac:dyDescent="0.2">
      <c r="A18" s="297">
        <v>0</v>
      </c>
      <c r="B18" s="320">
        <v>0</v>
      </c>
      <c r="C18" s="298">
        <v>30000</v>
      </c>
      <c r="D18" s="299">
        <v>11310</v>
      </c>
      <c r="E18" s="300">
        <v>12</v>
      </c>
      <c r="F18" s="299">
        <v>9425</v>
      </c>
      <c r="G18" s="300">
        <v>10</v>
      </c>
      <c r="H18" s="299">
        <v>7540</v>
      </c>
      <c r="I18" s="300">
        <v>8</v>
      </c>
      <c r="K18" s="299">
        <v>4524</v>
      </c>
      <c r="L18" s="300">
        <v>4.8000000000000007</v>
      </c>
      <c r="M18" s="299">
        <v>3770</v>
      </c>
      <c r="N18" s="300">
        <v>4</v>
      </c>
      <c r="O18" s="299">
        <v>3016</v>
      </c>
      <c r="P18" s="300">
        <v>3.2</v>
      </c>
      <c r="R18" s="299">
        <v>6786</v>
      </c>
      <c r="S18" s="300">
        <v>7.1999999999999993</v>
      </c>
      <c r="T18" s="299">
        <v>5655</v>
      </c>
      <c r="U18" s="300">
        <v>6</v>
      </c>
      <c r="V18" s="299">
        <v>4524</v>
      </c>
      <c r="W18" s="300">
        <v>4.8</v>
      </c>
      <c r="X18" s="299">
        <v>9048</v>
      </c>
      <c r="Y18" s="300">
        <v>9.6000000000000014</v>
      </c>
      <c r="Z18" s="299">
        <v>7540</v>
      </c>
      <c r="AA18" s="300">
        <v>8</v>
      </c>
      <c r="AB18" s="299">
        <v>6032</v>
      </c>
      <c r="AC18" s="300">
        <v>6.4</v>
      </c>
      <c r="AE18" s="299">
        <v>4524</v>
      </c>
      <c r="AF18" s="300">
        <v>4.8000000000000007</v>
      </c>
      <c r="AG18" s="299">
        <v>3770</v>
      </c>
      <c r="AH18" s="300">
        <v>4</v>
      </c>
      <c r="AI18" s="299">
        <v>3016</v>
      </c>
      <c r="AJ18" s="300">
        <v>3.2</v>
      </c>
      <c r="AL18" s="299">
        <v>13006.499999999998</v>
      </c>
      <c r="AM18" s="299">
        <v>13.799999999999999</v>
      </c>
      <c r="AN18" s="299">
        <v>10838.75</v>
      </c>
      <c r="AO18" s="299">
        <v>11.5</v>
      </c>
      <c r="AP18" s="299">
        <v>8671</v>
      </c>
      <c r="AQ18" s="299">
        <v>9.1999999999999993</v>
      </c>
    </row>
    <row r="19" spans="1:43" ht="12" x14ac:dyDescent="0.2">
      <c r="A19" s="301">
        <v>0</v>
      </c>
      <c r="B19" s="321">
        <v>0</v>
      </c>
      <c r="C19" s="302">
        <v>60000</v>
      </c>
      <c r="D19" s="303">
        <v>14552</v>
      </c>
      <c r="E19" s="304">
        <v>25</v>
      </c>
      <c r="F19" s="303">
        <v>12126</v>
      </c>
      <c r="G19" s="304">
        <v>21</v>
      </c>
      <c r="H19" s="303">
        <v>9701</v>
      </c>
      <c r="I19" s="304">
        <v>17</v>
      </c>
      <c r="K19" s="303">
        <v>5820.8</v>
      </c>
      <c r="L19" s="304">
        <v>10</v>
      </c>
      <c r="M19" s="303">
        <v>4850.4000000000005</v>
      </c>
      <c r="N19" s="304">
        <v>8.4</v>
      </c>
      <c r="O19" s="303">
        <v>3880.4</v>
      </c>
      <c r="P19" s="304">
        <v>6.8000000000000007</v>
      </c>
      <c r="R19" s="303">
        <v>8731.1999999999989</v>
      </c>
      <c r="S19" s="304">
        <v>15</v>
      </c>
      <c r="T19" s="303">
        <v>7275.5999999999995</v>
      </c>
      <c r="U19" s="304">
        <v>12.6</v>
      </c>
      <c r="V19" s="303">
        <v>5820.5999999999995</v>
      </c>
      <c r="W19" s="304">
        <v>10.199999999999999</v>
      </c>
      <c r="X19" s="303">
        <v>11641.6</v>
      </c>
      <c r="Y19" s="304">
        <v>20</v>
      </c>
      <c r="Z19" s="303">
        <v>9700.8000000000011</v>
      </c>
      <c r="AA19" s="304">
        <v>16.8</v>
      </c>
      <c r="AB19" s="303">
        <v>7760.8</v>
      </c>
      <c r="AC19" s="304">
        <v>13.600000000000001</v>
      </c>
      <c r="AE19" s="303">
        <v>5820.8</v>
      </c>
      <c r="AF19" s="304">
        <v>10</v>
      </c>
      <c r="AG19" s="303">
        <v>4850.4000000000005</v>
      </c>
      <c r="AH19" s="304">
        <v>8.4</v>
      </c>
      <c r="AI19" s="303">
        <v>3880.4</v>
      </c>
      <c r="AJ19" s="304">
        <v>6.8000000000000007</v>
      </c>
      <c r="AL19" s="303">
        <v>16734.8</v>
      </c>
      <c r="AM19" s="303">
        <v>28.749999999999996</v>
      </c>
      <c r="AN19" s="303">
        <v>13944.9</v>
      </c>
      <c r="AO19" s="303">
        <v>24.15</v>
      </c>
      <c r="AP19" s="303">
        <v>11156.15</v>
      </c>
      <c r="AQ19" s="303">
        <v>19.549999999999997</v>
      </c>
    </row>
    <row r="20" spans="1:43" ht="24" x14ac:dyDescent="0.2">
      <c r="A20" s="293" t="s">
        <v>1714</v>
      </c>
      <c r="B20" s="319" t="s">
        <v>1715</v>
      </c>
      <c r="C20" s="294">
        <v>1900</v>
      </c>
      <c r="D20" s="295">
        <v>3922</v>
      </c>
      <c r="E20" s="296">
        <v>32</v>
      </c>
      <c r="F20" s="295">
        <v>3269</v>
      </c>
      <c r="G20" s="296">
        <v>27</v>
      </c>
      <c r="H20" s="295">
        <v>2615</v>
      </c>
      <c r="I20" s="296">
        <v>22</v>
      </c>
      <c r="K20" s="295">
        <v>1568.8000000000002</v>
      </c>
      <c r="L20" s="296">
        <v>12.8</v>
      </c>
      <c r="M20" s="295">
        <v>1307.6000000000001</v>
      </c>
      <c r="N20" s="296">
        <v>10.8</v>
      </c>
      <c r="O20" s="295">
        <v>1046</v>
      </c>
      <c r="P20" s="296">
        <v>8.8000000000000007</v>
      </c>
      <c r="R20" s="295">
        <v>2353.1999999999998</v>
      </c>
      <c r="S20" s="296">
        <v>19.2</v>
      </c>
      <c r="T20" s="295">
        <v>1961.3999999999999</v>
      </c>
      <c r="U20" s="296">
        <v>16.2</v>
      </c>
      <c r="V20" s="295">
        <v>1569</v>
      </c>
      <c r="W20" s="296">
        <v>13.2</v>
      </c>
      <c r="X20" s="295">
        <v>3137.6000000000004</v>
      </c>
      <c r="Y20" s="296">
        <v>25.6</v>
      </c>
      <c r="Z20" s="295">
        <v>2615.2000000000003</v>
      </c>
      <c r="AA20" s="296">
        <v>21.6</v>
      </c>
      <c r="AB20" s="295">
        <v>2092</v>
      </c>
      <c r="AC20" s="296">
        <v>17.600000000000001</v>
      </c>
      <c r="AE20" s="295">
        <v>1568.8000000000002</v>
      </c>
      <c r="AF20" s="296">
        <v>12.8</v>
      </c>
      <c r="AG20" s="295">
        <v>1307.6000000000001</v>
      </c>
      <c r="AH20" s="296">
        <v>10.8</v>
      </c>
      <c r="AI20" s="295">
        <v>1046</v>
      </c>
      <c r="AJ20" s="296">
        <v>8.8000000000000007</v>
      </c>
      <c r="AL20" s="295">
        <v>4510.2999999999993</v>
      </c>
      <c r="AM20" s="295">
        <v>36.799999999999997</v>
      </c>
      <c r="AN20" s="295">
        <v>3759.35</v>
      </c>
      <c r="AO20" s="295">
        <v>31.049999999999997</v>
      </c>
      <c r="AP20" s="295">
        <v>3007.2499999999995</v>
      </c>
      <c r="AQ20" s="295">
        <v>25.299999999999997</v>
      </c>
    </row>
    <row r="21" spans="1:43" ht="24" x14ac:dyDescent="0.2">
      <c r="A21" s="297">
        <v>0</v>
      </c>
      <c r="B21" s="320" t="s">
        <v>1716</v>
      </c>
      <c r="C21" s="298">
        <v>9500</v>
      </c>
      <c r="D21" s="299">
        <v>6335</v>
      </c>
      <c r="E21" s="300">
        <v>12</v>
      </c>
      <c r="F21" s="299">
        <v>5279</v>
      </c>
      <c r="G21" s="300">
        <v>10</v>
      </c>
      <c r="H21" s="299">
        <v>4224</v>
      </c>
      <c r="I21" s="300">
        <v>8</v>
      </c>
      <c r="K21" s="299">
        <v>2534</v>
      </c>
      <c r="L21" s="300">
        <v>4.8000000000000007</v>
      </c>
      <c r="M21" s="299">
        <v>2111.6</v>
      </c>
      <c r="N21" s="300">
        <v>4</v>
      </c>
      <c r="O21" s="299">
        <v>1689.6000000000001</v>
      </c>
      <c r="P21" s="300">
        <v>3.2</v>
      </c>
      <c r="R21" s="299">
        <v>3801</v>
      </c>
      <c r="S21" s="300">
        <v>7.1999999999999993</v>
      </c>
      <c r="T21" s="299">
        <v>3167.4</v>
      </c>
      <c r="U21" s="300">
        <v>6</v>
      </c>
      <c r="V21" s="299">
        <v>2534.4</v>
      </c>
      <c r="W21" s="300">
        <v>4.8</v>
      </c>
      <c r="X21" s="299">
        <v>5068</v>
      </c>
      <c r="Y21" s="300">
        <v>9.6000000000000014</v>
      </c>
      <c r="Z21" s="299">
        <v>4223.2</v>
      </c>
      <c r="AA21" s="300">
        <v>8</v>
      </c>
      <c r="AB21" s="299">
        <v>3379.2000000000003</v>
      </c>
      <c r="AC21" s="300">
        <v>6.4</v>
      </c>
      <c r="AE21" s="299">
        <v>2534</v>
      </c>
      <c r="AF21" s="300">
        <v>4.8000000000000007</v>
      </c>
      <c r="AG21" s="299">
        <v>2111.6</v>
      </c>
      <c r="AH21" s="300">
        <v>4</v>
      </c>
      <c r="AI21" s="299">
        <v>1689.6000000000001</v>
      </c>
      <c r="AJ21" s="300">
        <v>3.2</v>
      </c>
      <c r="AL21" s="299">
        <v>7285.2499999999991</v>
      </c>
      <c r="AM21" s="299">
        <v>13.799999999999999</v>
      </c>
      <c r="AN21" s="299">
        <v>6070.8499999999995</v>
      </c>
      <c r="AO21" s="299">
        <v>11.5</v>
      </c>
      <c r="AP21" s="299">
        <v>4857.5999999999995</v>
      </c>
      <c r="AQ21" s="299">
        <v>9.1999999999999993</v>
      </c>
    </row>
    <row r="22" spans="1:43" ht="12" x14ac:dyDescent="0.2">
      <c r="A22" s="297">
        <v>0</v>
      </c>
      <c r="B22" s="320">
        <v>0</v>
      </c>
      <c r="C22" s="298">
        <v>19000</v>
      </c>
      <c r="D22" s="299">
        <v>7422</v>
      </c>
      <c r="E22" s="300">
        <v>14</v>
      </c>
      <c r="F22" s="299">
        <v>6185</v>
      </c>
      <c r="G22" s="300">
        <v>12</v>
      </c>
      <c r="H22" s="299">
        <v>4948</v>
      </c>
      <c r="I22" s="300">
        <v>10</v>
      </c>
      <c r="K22" s="299">
        <v>2968.8</v>
      </c>
      <c r="L22" s="300">
        <v>5.6000000000000005</v>
      </c>
      <c r="M22" s="299">
        <v>2474</v>
      </c>
      <c r="N22" s="300">
        <v>4.8000000000000007</v>
      </c>
      <c r="O22" s="299">
        <v>1979.2</v>
      </c>
      <c r="P22" s="300">
        <v>4</v>
      </c>
      <c r="R22" s="299">
        <v>4453.2</v>
      </c>
      <c r="S22" s="300">
        <v>8.4</v>
      </c>
      <c r="T22" s="299">
        <v>3711</v>
      </c>
      <c r="U22" s="300">
        <v>7.1999999999999993</v>
      </c>
      <c r="V22" s="299">
        <v>2968.7999999999997</v>
      </c>
      <c r="W22" s="300">
        <v>6</v>
      </c>
      <c r="X22" s="299">
        <v>5937.6</v>
      </c>
      <c r="Y22" s="300">
        <v>11.200000000000001</v>
      </c>
      <c r="Z22" s="299">
        <v>4948</v>
      </c>
      <c r="AA22" s="300">
        <v>9.6000000000000014</v>
      </c>
      <c r="AB22" s="299">
        <v>3958.4</v>
      </c>
      <c r="AC22" s="300">
        <v>8</v>
      </c>
      <c r="AE22" s="299">
        <v>2968.8</v>
      </c>
      <c r="AF22" s="300">
        <v>5.6000000000000005</v>
      </c>
      <c r="AG22" s="299">
        <v>2474</v>
      </c>
      <c r="AH22" s="300">
        <v>4.8000000000000007</v>
      </c>
      <c r="AI22" s="299">
        <v>1979.2</v>
      </c>
      <c r="AJ22" s="300">
        <v>4</v>
      </c>
      <c r="AL22" s="299">
        <v>8535.2999999999993</v>
      </c>
      <c r="AM22" s="299">
        <v>16.099999999999998</v>
      </c>
      <c r="AN22" s="299">
        <v>7112.7499999999991</v>
      </c>
      <c r="AO22" s="299">
        <v>13.799999999999999</v>
      </c>
      <c r="AP22" s="299">
        <v>5690.2</v>
      </c>
      <c r="AQ22" s="299">
        <v>11.5</v>
      </c>
    </row>
    <row r="23" spans="1:43" ht="12" x14ac:dyDescent="0.2">
      <c r="A23" s="297">
        <v>0</v>
      </c>
      <c r="B23" s="320">
        <v>0</v>
      </c>
      <c r="C23" s="298">
        <v>38000</v>
      </c>
      <c r="D23" s="299">
        <v>10014</v>
      </c>
      <c r="E23" s="300">
        <v>9</v>
      </c>
      <c r="F23" s="299">
        <v>8345</v>
      </c>
      <c r="G23" s="300">
        <v>8</v>
      </c>
      <c r="H23" s="299">
        <v>6676</v>
      </c>
      <c r="I23" s="300">
        <v>7</v>
      </c>
      <c r="K23" s="299">
        <v>4005.6000000000004</v>
      </c>
      <c r="L23" s="300">
        <v>3.6</v>
      </c>
      <c r="M23" s="299">
        <v>3338</v>
      </c>
      <c r="N23" s="300">
        <v>3.2</v>
      </c>
      <c r="O23" s="299">
        <v>2670.4</v>
      </c>
      <c r="P23" s="300">
        <v>2.8000000000000003</v>
      </c>
      <c r="R23" s="299">
        <v>6008.4</v>
      </c>
      <c r="S23" s="300">
        <v>5.3999999999999995</v>
      </c>
      <c r="T23" s="299">
        <v>5007</v>
      </c>
      <c r="U23" s="300">
        <v>4.8</v>
      </c>
      <c r="V23" s="299">
        <v>4005.6</v>
      </c>
      <c r="W23" s="300">
        <v>4.2</v>
      </c>
      <c r="X23" s="299">
        <v>8011.2000000000007</v>
      </c>
      <c r="Y23" s="300">
        <v>7.2</v>
      </c>
      <c r="Z23" s="299">
        <v>6676</v>
      </c>
      <c r="AA23" s="300">
        <v>6.4</v>
      </c>
      <c r="AB23" s="299">
        <v>5340.8</v>
      </c>
      <c r="AC23" s="300">
        <v>5.6000000000000005</v>
      </c>
      <c r="AE23" s="299">
        <v>4005.6000000000004</v>
      </c>
      <c r="AF23" s="300">
        <v>3.6</v>
      </c>
      <c r="AG23" s="299">
        <v>3338</v>
      </c>
      <c r="AH23" s="300">
        <v>3.2</v>
      </c>
      <c r="AI23" s="299">
        <v>2670.4</v>
      </c>
      <c r="AJ23" s="300">
        <v>2.8000000000000003</v>
      </c>
      <c r="AL23" s="299">
        <v>11516.099999999999</v>
      </c>
      <c r="AM23" s="299">
        <v>10.35</v>
      </c>
      <c r="AN23" s="299">
        <v>9596.75</v>
      </c>
      <c r="AO23" s="299">
        <v>9.1999999999999993</v>
      </c>
      <c r="AP23" s="299">
        <v>7677.4</v>
      </c>
      <c r="AQ23" s="299">
        <v>8.0499999999999989</v>
      </c>
    </row>
    <row r="24" spans="1:43" ht="12" x14ac:dyDescent="0.2">
      <c r="A24" s="297">
        <v>0</v>
      </c>
      <c r="B24" s="320">
        <v>0</v>
      </c>
      <c r="C24" s="298">
        <v>95000</v>
      </c>
      <c r="D24" s="299">
        <v>14933</v>
      </c>
      <c r="E24" s="300">
        <v>5</v>
      </c>
      <c r="F24" s="299">
        <v>12445</v>
      </c>
      <c r="G24" s="300">
        <v>5</v>
      </c>
      <c r="H24" s="299">
        <v>9956</v>
      </c>
      <c r="I24" s="300">
        <v>4</v>
      </c>
      <c r="K24" s="299">
        <v>5973.2000000000007</v>
      </c>
      <c r="L24" s="300">
        <v>2</v>
      </c>
      <c r="M24" s="299">
        <v>4978</v>
      </c>
      <c r="N24" s="300">
        <v>2</v>
      </c>
      <c r="O24" s="299">
        <v>3982.4</v>
      </c>
      <c r="P24" s="300">
        <v>1.6</v>
      </c>
      <c r="R24" s="299">
        <v>8959.7999999999993</v>
      </c>
      <c r="S24" s="300">
        <v>3</v>
      </c>
      <c r="T24" s="299">
        <v>7467</v>
      </c>
      <c r="U24" s="300">
        <v>3</v>
      </c>
      <c r="V24" s="299">
        <v>5973.5999999999995</v>
      </c>
      <c r="W24" s="300">
        <v>2.4</v>
      </c>
      <c r="X24" s="299">
        <v>11946.400000000001</v>
      </c>
      <c r="Y24" s="300">
        <v>4</v>
      </c>
      <c r="Z24" s="299">
        <v>9956</v>
      </c>
      <c r="AA24" s="300">
        <v>4</v>
      </c>
      <c r="AB24" s="299">
        <v>7964.8</v>
      </c>
      <c r="AC24" s="300">
        <v>3.2</v>
      </c>
      <c r="AE24" s="299">
        <v>5973.2000000000007</v>
      </c>
      <c r="AF24" s="300">
        <v>2</v>
      </c>
      <c r="AG24" s="299">
        <v>4978</v>
      </c>
      <c r="AH24" s="300">
        <v>2</v>
      </c>
      <c r="AI24" s="299">
        <v>3982.4</v>
      </c>
      <c r="AJ24" s="300">
        <v>1.6</v>
      </c>
      <c r="AL24" s="299">
        <v>17172.949999999997</v>
      </c>
      <c r="AM24" s="299">
        <v>5.75</v>
      </c>
      <c r="AN24" s="299">
        <v>14311.749999999998</v>
      </c>
      <c r="AO24" s="299">
        <v>5.75</v>
      </c>
      <c r="AP24" s="299">
        <v>11449.4</v>
      </c>
      <c r="AQ24" s="299">
        <v>4.5999999999999996</v>
      </c>
    </row>
    <row r="25" spans="1:43" ht="12" x14ac:dyDescent="0.2">
      <c r="A25" s="301">
        <v>0</v>
      </c>
      <c r="B25" s="321">
        <v>0</v>
      </c>
      <c r="C25" s="302">
        <v>190000</v>
      </c>
      <c r="D25" s="303">
        <v>19239</v>
      </c>
      <c r="E25" s="304">
        <v>11</v>
      </c>
      <c r="F25" s="303">
        <v>16032</v>
      </c>
      <c r="G25" s="304">
        <v>9</v>
      </c>
      <c r="H25" s="303">
        <v>12826</v>
      </c>
      <c r="I25" s="304">
        <v>8</v>
      </c>
      <c r="K25" s="303">
        <v>7695.6</v>
      </c>
      <c r="L25" s="304">
        <v>4.4000000000000004</v>
      </c>
      <c r="M25" s="303">
        <v>6412.8</v>
      </c>
      <c r="N25" s="304">
        <v>3.6</v>
      </c>
      <c r="O25" s="303">
        <v>5130.4000000000005</v>
      </c>
      <c r="P25" s="304">
        <v>3.2</v>
      </c>
      <c r="R25" s="303">
        <v>11543.4</v>
      </c>
      <c r="S25" s="304">
        <v>6.6</v>
      </c>
      <c r="T25" s="303">
        <v>9619.1999999999989</v>
      </c>
      <c r="U25" s="304">
        <v>5.3999999999999995</v>
      </c>
      <c r="V25" s="303">
        <v>7695.5999999999995</v>
      </c>
      <c r="W25" s="304">
        <v>4.8</v>
      </c>
      <c r="X25" s="303">
        <v>15391.2</v>
      </c>
      <c r="Y25" s="304">
        <v>8.8000000000000007</v>
      </c>
      <c r="Z25" s="303">
        <v>12825.6</v>
      </c>
      <c r="AA25" s="304">
        <v>7.2</v>
      </c>
      <c r="AB25" s="303">
        <v>10260.800000000001</v>
      </c>
      <c r="AC25" s="304">
        <v>6.4</v>
      </c>
      <c r="AE25" s="303">
        <v>7695.6</v>
      </c>
      <c r="AF25" s="304">
        <v>4.4000000000000004</v>
      </c>
      <c r="AG25" s="303">
        <v>6412.8</v>
      </c>
      <c r="AH25" s="304">
        <v>3.6</v>
      </c>
      <c r="AI25" s="303">
        <v>5130.4000000000005</v>
      </c>
      <c r="AJ25" s="304">
        <v>3.2</v>
      </c>
      <c r="AL25" s="303">
        <v>22124.85</v>
      </c>
      <c r="AM25" s="303">
        <v>12.649999999999999</v>
      </c>
      <c r="AN25" s="303">
        <v>18436.8</v>
      </c>
      <c r="AO25" s="303">
        <v>10.35</v>
      </c>
      <c r="AP25" s="303">
        <v>14749.9</v>
      </c>
      <c r="AQ25" s="303">
        <v>9.1999999999999993</v>
      </c>
    </row>
    <row r="26" spans="1:43" ht="24" x14ac:dyDescent="0.2">
      <c r="A26" s="293" t="s">
        <v>1717</v>
      </c>
      <c r="B26" s="319" t="s">
        <v>1718</v>
      </c>
      <c r="C26" s="294">
        <v>500</v>
      </c>
      <c r="D26" s="295">
        <v>4445</v>
      </c>
      <c r="E26" s="296">
        <v>138</v>
      </c>
      <c r="F26" s="295">
        <v>3704</v>
      </c>
      <c r="G26" s="296">
        <v>115</v>
      </c>
      <c r="H26" s="295">
        <v>2963</v>
      </c>
      <c r="I26" s="296">
        <v>92</v>
      </c>
      <c r="K26" s="295">
        <v>1366</v>
      </c>
      <c r="L26" s="296">
        <v>42.4</v>
      </c>
      <c r="M26" s="295">
        <v>1138.4000000000001</v>
      </c>
      <c r="N26" s="296">
        <v>35.6</v>
      </c>
      <c r="O26" s="295">
        <v>910.8</v>
      </c>
      <c r="P26" s="296">
        <v>28.4</v>
      </c>
      <c r="R26" s="295">
        <v>2667</v>
      </c>
      <c r="S26" s="296">
        <v>82.8</v>
      </c>
      <c r="T26" s="295">
        <v>2222.4</v>
      </c>
      <c r="U26" s="296">
        <v>69</v>
      </c>
      <c r="V26" s="295">
        <v>1777.8</v>
      </c>
      <c r="W26" s="296">
        <v>55.199999999999996</v>
      </c>
      <c r="X26" s="295">
        <v>3556</v>
      </c>
      <c r="Y26" s="296">
        <v>110.4</v>
      </c>
      <c r="Z26" s="295">
        <v>2963.2000000000003</v>
      </c>
      <c r="AA26" s="296">
        <v>92</v>
      </c>
      <c r="AB26" s="295">
        <v>2370.4</v>
      </c>
      <c r="AC26" s="296">
        <v>73.600000000000009</v>
      </c>
      <c r="AE26" s="295">
        <v>1778</v>
      </c>
      <c r="AF26" s="296">
        <v>55.2</v>
      </c>
      <c r="AG26" s="295">
        <v>1481.6000000000001</v>
      </c>
      <c r="AH26" s="296">
        <v>46</v>
      </c>
      <c r="AI26" s="295">
        <v>1185.2</v>
      </c>
      <c r="AJ26" s="296">
        <v>36.800000000000004</v>
      </c>
      <c r="AL26" s="295">
        <v>3646</v>
      </c>
      <c r="AM26" s="295">
        <v>38</v>
      </c>
      <c r="AN26" s="295">
        <v>3038</v>
      </c>
      <c r="AO26" s="295">
        <v>31</v>
      </c>
      <c r="AP26" s="295">
        <v>2431</v>
      </c>
      <c r="AQ26" s="295">
        <v>25</v>
      </c>
    </row>
    <row r="27" spans="1:43" ht="24" x14ac:dyDescent="0.2">
      <c r="A27" s="297">
        <v>0</v>
      </c>
      <c r="B27" s="320" t="s">
        <v>1719</v>
      </c>
      <c r="C27" s="298">
        <v>2500</v>
      </c>
      <c r="D27" s="299">
        <v>7192</v>
      </c>
      <c r="E27" s="300">
        <v>47</v>
      </c>
      <c r="F27" s="299">
        <v>5994</v>
      </c>
      <c r="G27" s="300">
        <v>39</v>
      </c>
      <c r="H27" s="299">
        <v>4796</v>
      </c>
      <c r="I27" s="300">
        <v>31</v>
      </c>
      <c r="K27" s="299">
        <v>2216.4</v>
      </c>
      <c r="L27" s="300">
        <v>13.2</v>
      </c>
      <c r="M27" s="299">
        <v>1847.2</v>
      </c>
      <c r="N27" s="300">
        <v>10.8</v>
      </c>
      <c r="O27" s="299">
        <v>1477.6</v>
      </c>
      <c r="P27" s="300">
        <v>8.8000000000000007</v>
      </c>
      <c r="R27" s="299">
        <v>4315.2</v>
      </c>
      <c r="S27" s="300">
        <v>28.2</v>
      </c>
      <c r="T27" s="299">
        <v>3596.4</v>
      </c>
      <c r="U27" s="300">
        <v>23.4</v>
      </c>
      <c r="V27" s="299">
        <v>2877.6</v>
      </c>
      <c r="W27" s="300">
        <v>18.599999999999998</v>
      </c>
      <c r="X27" s="299">
        <v>5753.6</v>
      </c>
      <c r="Y27" s="300">
        <v>37.6</v>
      </c>
      <c r="Z27" s="299">
        <v>4795.2</v>
      </c>
      <c r="AA27" s="300">
        <v>31.200000000000003</v>
      </c>
      <c r="AB27" s="299">
        <v>3836.8</v>
      </c>
      <c r="AC27" s="300">
        <v>24.8</v>
      </c>
      <c r="AE27" s="299">
        <v>2876.8</v>
      </c>
      <c r="AF27" s="300">
        <v>18.8</v>
      </c>
      <c r="AG27" s="299">
        <v>2397.6</v>
      </c>
      <c r="AH27" s="300">
        <v>15.600000000000001</v>
      </c>
      <c r="AI27" s="299">
        <v>1918.4</v>
      </c>
      <c r="AJ27" s="300">
        <v>12.4</v>
      </c>
      <c r="AL27" s="299">
        <v>5906</v>
      </c>
      <c r="AM27" s="299">
        <v>13</v>
      </c>
      <c r="AN27" s="299">
        <v>4922</v>
      </c>
      <c r="AO27" s="299">
        <v>10</v>
      </c>
      <c r="AP27" s="299">
        <v>3938</v>
      </c>
      <c r="AQ27" s="299">
        <v>8</v>
      </c>
    </row>
    <row r="28" spans="1:43" ht="12" x14ac:dyDescent="0.2">
      <c r="A28" s="297">
        <v>0</v>
      </c>
      <c r="B28" s="320">
        <v>0</v>
      </c>
      <c r="C28" s="298">
        <v>5000</v>
      </c>
      <c r="D28" s="299">
        <v>8349</v>
      </c>
      <c r="E28" s="300">
        <v>57</v>
      </c>
      <c r="F28" s="299">
        <v>6958</v>
      </c>
      <c r="G28" s="300">
        <v>48</v>
      </c>
      <c r="H28" s="299">
        <v>5566</v>
      </c>
      <c r="I28" s="300">
        <v>39</v>
      </c>
      <c r="K28" s="299">
        <v>2542.4</v>
      </c>
      <c r="L28" s="300">
        <v>16.399999999999999</v>
      </c>
      <c r="M28" s="299">
        <v>2118.8000000000002</v>
      </c>
      <c r="N28" s="300">
        <v>14</v>
      </c>
      <c r="O28" s="299">
        <v>1694.8</v>
      </c>
      <c r="P28" s="300">
        <v>11.2</v>
      </c>
      <c r="R28" s="299">
        <v>5009.3999999999996</v>
      </c>
      <c r="S28" s="300">
        <v>34.199999999999996</v>
      </c>
      <c r="T28" s="299">
        <v>4174.8</v>
      </c>
      <c r="U28" s="300">
        <v>28.799999999999997</v>
      </c>
      <c r="V28" s="299">
        <v>3339.6</v>
      </c>
      <c r="W28" s="300">
        <v>23.4</v>
      </c>
      <c r="X28" s="299">
        <v>6679.2000000000007</v>
      </c>
      <c r="Y28" s="300">
        <v>45.6</v>
      </c>
      <c r="Z28" s="299">
        <v>5566.4000000000005</v>
      </c>
      <c r="AA28" s="300">
        <v>38.400000000000006</v>
      </c>
      <c r="AB28" s="299">
        <v>4452.8</v>
      </c>
      <c r="AC28" s="300">
        <v>31.200000000000003</v>
      </c>
      <c r="AE28" s="299">
        <v>3339.6000000000004</v>
      </c>
      <c r="AF28" s="300">
        <v>22.8</v>
      </c>
      <c r="AG28" s="299">
        <v>2783.2000000000003</v>
      </c>
      <c r="AH28" s="300">
        <v>19.200000000000003</v>
      </c>
      <c r="AI28" s="299">
        <v>2226.4</v>
      </c>
      <c r="AJ28" s="300">
        <v>15.600000000000001</v>
      </c>
      <c r="AL28" s="299">
        <v>6823</v>
      </c>
      <c r="AM28" s="299">
        <v>15</v>
      </c>
      <c r="AN28" s="299">
        <v>5686</v>
      </c>
      <c r="AO28" s="299">
        <v>13</v>
      </c>
      <c r="AP28" s="299">
        <v>4549</v>
      </c>
      <c r="AQ28" s="299">
        <v>10</v>
      </c>
    </row>
    <row r="29" spans="1:43" ht="12" x14ac:dyDescent="0.2">
      <c r="A29" s="297">
        <v>0</v>
      </c>
      <c r="B29" s="320">
        <v>0</v>
      </c>
      <c r="C29" s="298">
        <v>10000</v>
      </c>
      <c r="D29" s="299">
        <v>11181</v>
      </c>
      <c r="E29" s="300">
        <v>35</v>
      </c>
      <c r="F29" s="299">
        <v>9317</v>
      </c>
      <c r="G29" s="300">
        <v>29</v>
      </c>
      <c r="H29" s="299">
        <v>7454</v>
      </c>
      <c r="I29" s="300">
        <v>24</v>
      </c>
      <c r="K29" s="299">
        <v>3371.2</v>
      </c>
      <c r="L29" s="300">
        <v>10</v>
      </c>
      <c r="M29" s="299">
        <v>2809.2</v>
      </c>
      <c r="N29" s="300">
        <v>8</v>
      </c>
      <c r="O29" s="299">
        <v>2247.1999999999998</v>
      </c>
      <c r="P29" s="300">
        <v>6.4</v>
      </c>
      <c r="R29" s="299">
        <v>6708.5999999999995</v>
      </c>
      <c r="S29" s="300">
        <v>21</v>
      </c>
      <c r="T29" s="299">
        <v>5590.2</v>
      </c>
      <c r="U29" s="300">
        <v>17.399999999999999</v>
      </c>
      <c r="V29" s="299">
        <v>4472.3999999999996</v>
      </c>
      <c r="W29" s="300">
        <v>14.399999999999999</v>
      </c>
      <c r="X29" s="299">
        <v>8944.8000000000011</v>
      </c>
      <c r="Y29" s="300">
        <v>28</v>
      </c>
      <c r="Z29" s="299">
        <v>7453.6</v>
      </c>
      <c r="AA29" s="300">
        <v>23.200000000000003</v>
      </c>
      <c r="AB29" s="299">
        <v>5963.2000000000007</v>
      </c>
      <c r="AC29" s="300">
        <v>19.200000000000003</v>
      </c>
      <c r="AE29" s="299">
        <v>4472.4000000000005</v>
      </c>
      <c r="AF29" s="300">
        <v>14</v>
      </c>
      <c r="AG29" s="299">
        <v>3726.8</v>
      </c>
      <c r="AH29" s="300">
        <v>11.600000000000001</v>
      </c>
      <c r="AI29" s="299">
        <v>2981.6000000000004</v>
      </c>
      <c r="AJ29" s="300">
        <v>9.6000000000000014</v>
      </c>
      <c r="AL29" s="299">
        <v>9103</v>
      </c>
      <c r="AM29" s="299">
        <v>9</v>
      </c>
      <c r="AN29" s="299">
        <v>7585</v>
      </c>
      <c r="AO29" s="299">
        <v>8</v>
      </c>
      <c r="AP29" s="299">
        <v>6069</v>
      </c>
      <c r="AQ29" s="299">
        <v>6</v>
      </c>
    </row>
    <row r="30" spans="1:43" ht="12" x14ac:dyDescent="0.2">
      <c r="A30" s="297">
        <v>0</v>
      </c>
      <c r="B30" s="320">
        <v>0</v>
      </c>
      <c r="C30" s="298">
        <v>25000</v>
      </c>
      <c r="D30" s="299">
        <v>16417</v>
      </c>
      <c r="E30" s="300">
        <v>19</v>
      </c>
      <c r="F30" s="299">
        <v>13681</v>
      </c>
      <c r="G30" s="300">
        <v>16</v>
      </c>
      <c r="H30" s="299">
        <v>10945</v>
      </c>
      <c r="I30" s="300">
        <v>13</v>
      </c>
      <c r="K30" s="299">
        <v>4845.6000000000004</v>
      </c>
      <c r="L30" s="300">
        <v>5.2</v>
      </c>
      <c r="M30" s="299">
        <v>4038</v>
      </c>
      <c r="N30" s="300">
        <v>4.4000000000000004</v>
      </c>
      <c r="O30" s="299">
        <v>3230.4</v>
      </c>
      <c r="P30" s="300">
        <v>3.6</v>
      </c>
      <c r="R30" s="299">
        <v>9850.1999999999989</v>
      </c>
      <c r="S30" s="300">
        <v>11.4</v>
      </c>
      <c r="T30" s="299">
        <v>8208.6</v>
      </c>
      <c r="U30" s="300">
        <v>9.6</v>
      </c>
      <c r="V30" s="299">
        <v>6567</v>
      </c>
      <c r="W30" s="300">
        <v>7.8</v>
      </c>
      <c r="X30" s="299">
        <v>13133.6</v>
      </c>
      <c r="Y30" s="300">
        <v>15.200000000000001</v>
      </c>
      <c r="Z30" s="299">
        <v>10944.800000000001</v>
      </c>
      <c r="AA30" s="300">
        <v>12.8</v>
      </c>
      <c r="AB30" s="299">
        <v>8756</v>
      </c>
      <c r="AC30" s="300">
        <v>10.4</v>
      </c>
      <c r="AE30" s="299">
        <v>6566.8</v>
      </c>
      <c r="AF30" s="300">
        <v>7.6000000000000005</v>
      </c>
      <c r="AG30" s="299">
        <v>5472.4000000000005</v>
      </c>
      <c r="AH30" s="300">
        <v>6.4</v>
      </c>
      <c r="AI30" s="299">
        <v>4378</v>
      </c>
      <c r="AJ30" s="300">
        <v>5.2</v>
      </c>
      <c r="AL30" s="299">
        <v>13248</v>
      </c>
      <c r="AM30" s="299">
        <v>5</v>
      </c>
      <c r="AN30" s="299">
        <v>11040</v>
      </c>
      <c r="AO30" s="299">
        <v>5</v>
      </c>
      <c r="AP30" s="299">
        <v>8832</v>
      </c>
      <c r="AQ30" s="299">
        <v>3</v>
      </c>
    </row>
    <row r="31" spans="1:43" ht="12" x14ac:dyDescent="0.2">
      <c r="A31" s="301">
        <v>0</v>
      </c>
      <c r="B31" s="321">
        <v>0</v>
      </c>
      <c r="C31" s="302">
        <v>50000</v>
      </c>
      <c r="D31" s="303">
        <v>21041</v>
      </c>
      <c r="E31" s="304">
        <v>43</v>
      </c>
      <c r="F31" s="303">
        <v>17535</v>
      </c>
      <c r="G31" s="304">
        <v>35</v>
      </c>
      <c r="H31" s="303">
        <v>14028</v>
      </c>
      <c r="I31" s="304">
        <v>28</v>
      </c>
      <c r="K31" s="303">
        <v>6160.8</v>
      </c>
      <c r="L31" s="304">
        <v>12.4</v>
      </c>
      <c r="M31" s="303">
        <v>5134</v>
      </c>
      <c r="N31" s="304">
        <v>10.4</v>
      </c>
      <c r="O31" s="303">
        <v>4107.2</v>
      </c>
      <c r="P31" s="304">
        <v>8.4</v>
      </c>
      <c r="R31" s="303">
        <v>12624.6</v>
      </c>
      <c r="S31" s="304">
        <v>25.8</v>
      </c>
      <c r="T31" s="303">
        <v>10521</v>
      </c>
      <c r="U31" s="304">
        <v>21</v>
      </c>
      <c r="V31" s="303">
        <v>8416.7999999999993</v>
      </c>
      <c r="W31" s="304">
        <v>16.8</v>
      </c>
      <c r="X31" s="303">
        <v>16832.8</v>
      </c>
      <c r="Y31" s="304">
        <v>34.4</v>
      </c>
      <c r="Z31" s="303">
        <v>14028</v>
      </c>
      <c r="AA31" s="304">
        <v>28</v>
      </c>
      <c r="AB31" s="303">
        <v>11222.400000000001</v>
      </c>
      <c r="AC31" s="304">
        <v>22.400000000000002</v>
      </c>
      <c r="AE31" s="303">
        <v>8416.4</v>
      </c>
      <c r="AF31" s="304">
        <v>17.2</v>
      </c>
      <c r="AG31" s="303">
        <v>7014</v>
      </c>
      <c r="AH31" s="304">
        <v>14</v>
      </c>
      <c r="AI31" s="303">
        <v>5611.2000000000007</v>
      </c>
      <c r="AJ31" s="304">
        <v>11.200000000000001</v>
      </c>
      <c r="AL31" s="303">
        <v>16922</v>
      </c>
      <c r="AM31" s="303">
        <v>12</v>
      </c>
      <c r="AN31" s="303">
        <v>14102</v>
      </c>
      <c r="AO31" s="303">
        <v>9</v>
      </c>
      <c r="AP31" s="303">
        <v>11282</v>
      </c>
      <c r="AQ31" s="303">
        <v>8</v>
      </c>
    </row>
    <row r="32" spans="1:43" ht="24" x14ac:dyDescent="0.2">
      <c r="A32" s="293" t="s">
        <v>1720</v>
      </c>
      <c r="B32" s="319" t="s">
        <v>1721</v>
      </c>
      <c r="C32" s="294">
        <v>3000</v>
      </c>
      <c r="D32" s="295">
        <v>6584</v>
      </c>
      <c r="E32" s="296">
        <v>34</v>
      </c>
      <c r="F32" s="295">
        <v>5486</v>
      </c>
      <c r="G32" s="296">
        <v>28</v>
      </c>
      <c r="H32" s="295">
        <v>4389</v>
      </c>
      <c r="I32" s="296">
        <v>23</v>
      </c>
      <c r="K32" s="295">
        <v>2633.6000000000004</v>
      </c>
      <c r="L32" s="296">
        <v>13.600000000000001</v>
      </c>
      <c r="M32" s="295">
        <v>2194.4</v>
      </c>
      <c r="N32" s="296">
        <v>11.200000000000001</v>
      </c>
      <c r="O32" s="295">
        <v>1755.6000000000001</v>
      </c>
      <c r="P32" s="296">
        <v>9.2000000000000011</v>
      </c>
      <c r="R32" s="295">
        <v>3950.3999999999996</v>
      </c>
      <c r="S32" s="296">
        <v>20.399999999999999</v>
      </c>
      <c r="T32" s="295">
        <v>3291.6</v>
      </c>
      <c r="U32" s="296">
        <v>16.8</v>
      </c>
      <c r="V32" s="295">
        <v>2633.4</v>
      </c>
      <c r="W32" s="296">
        <v>13.799999999999999</v>
      </c>
      <c r="X32" s="295">
        <v>5267.2000000000007</v>
      </c>
      <c r="Y32" s="296">
        <v>27.200000000000003</v>
      </c>
      <c r="Z32" s="295">
        <v>4388.8</v>
      </c>
      <c r="AA32" s="296">
        <v>22.400000000000002</v>
      </c>
      <c r="AB32" s="295">
        <v>3511.2000000000003</v>
      </c>
      <c r="AC32" s="296">
        <v>18.400000000000002</v>
      </c>
      <c r="AE32" s="295">
        <v>2633.6000000000004</v>
      </c>
      <c r="AF32" s="296">
        <v>13.600000000000001</v>
      </c>
      <c r="AG32" s="295">
        <v>2194.4</v>
      </c>
      <c r="AH32" s="296">
        <v>11.200000000000001</v>
      </c>
      <c r="AI32" s="295">
        <v>1755.6000000000001</v>
      </c>
      <c r="AJ32" s="296">
        <v>9.2000000000000011</v>
      </c>
      <c r="AL32" s="295">
        <v>7571.5999999999995</v>
      </c>
      <c r="AM32" s="295">
        <v>39.099999999999994</v>
      </c>
      <c r="AN32" s="295">
        <v>6308.9</v>
      </c>
      <c r="AO32" s="295">
        <v>32.199999999999996</v>
      </c>
      <c r="AP32" s="295">
        <v>5047.3499999999995</v>
      </c>
      <c r="AQ32" s="295">
        <v>26.45</v>
      </c>
    </row>
    <row r="33" spans="1:43" ht="24" x14ac:dyDescent="0.2">
      <c r="A33" s="297">
        <v>0</v>
      </c>
      <c r="B33" s="320" t="s">
        <v>1722</v>
      </c>
      <c r="C33" s="298">
        <v>15000</v>
      </c>
      <c r="D33" s="299">
        <v>10612</v>
      </c>
      <c r="E33" s="300">
        <v>14</v>
      </c>
      <c r="F33" s="299">
        <v>8843</v>
      </c>
      <c r="G33" s="300">
        <v>11</v>
      </c>
      <c r="H33" s="299">
        <v>7075</v>
      </c>
      <c r="I33" s="300">
        <v>9</v>
      </c>
      <c r="K33" s="299">
        <v>4244.8</v>
      </c>
      <c r="L33" s="300">
        <v>5.6000000000000005</v>
      </c>
      <c r="M33" s="299">
        <v>3537.2000000000003</v>
      </c>
      <c r="N33" s="300">
        <v>4.4000000000000004</v>
      </c>
      <c r="O33" s="299">
        <v>2830</v>
      </c>
      <c r="P33" s="300">
        <v>3.6</v>
      </c>
      <c r="R33" s="299">
        <v>6367.2</v>
      </c>
      <c r="S33" s="300">
        <v>8.4</v>
      </c>
      <c r="T33" s="299">
        <v>5305.8</v>
      </c>
      <c r="U33" s="300">
        <v>6.6</v>
      </c>
      <c r="V33" s="299">
        <v>4245</v>
      </c>
      <c r="W33" s="300">
        <v>5.3999999999999995</v>
      </c>
      <c r="X33" s="299">
        <v>8489.6</v>
      </c>
      <c r="Y33" s="300">
        <v>11.200000000000001</v>
      </c>
      <c r="Z33" s="299">
        <v>7074.4000000000005</v>
      </c>
      <c r="AA33" s="300">
        <v>8.8000000000000007</v>
      </c>
      <c r="AB33" s="299">
        <v>5660</v>
      </c>
      <c r="AC33" s="300">
        <v>7.2</v>
      </c>
      <c r="AE33" s="299">
        <v>4244.8</v>
      </c>
      <c r="AF33" s="300">
        <v>5.6000000000000005</v>
      </c>
      <c r="AG33" s="299">
        <v>3537.2000000000003</v>
      </c>
      <c r="AH33" s="300">
        <v>4.4000000000000004</v>
      </c>
      <c r="AI33" s="299">
        <v>2830</v>
      </c>
      <c r="AJ33" s="300">
        <v>3.6</v>
      </c>
      <c r="AL33" s="299">
        <v>12203.8</v>
      </c>
      <c r="AM33" s="299">
        <v>16.099999999999998</v>
      </c>
      <c r="AN33" s="299">
        <v>10169.449999999999</v>
      </c>
      <c r="AO33" s="299">
        <v>12.649999999999999</v>
      </c>
      <c r="AP33" s="299">
        <v>8136.2499999999991</v>
      </c>
      <c r="AQ33" s="299">
        <v>10.35</v>
      </c>
    </row>
    <row r="34" spans="1:43" ht="12" x14ac:dyDescent="0.2">
      <c r="A34" s="297">
        <v>0</v>
      </c>
      <c r="B34" s="320">
        <v>0</v>
      </c>
      <c r="C34" s="298">
        <v>30000</v>
      </c>
      <c r="D34" s="299">
        <v>12549</v>
      </c>
      <c r="E34" s="300">
        <v>16</v>
      </c>
      <c r="F34" s="299">
        <v>10458</v>
      </c>
      <c r="G34" s="300">
        <v>13</v>
      </c>
      <c r="H34" s="299">
        <v>8366</v>
      </c>
      <c r="I34" s="300">
        <v>11</v>
      </c>
      <c r="K34" s="299">
        <v>5019.6000000000004</v>
      </c>
      <c r="L34" s="300">
        <v>6.4</v>
      </c>
      <c r="M34" s="299">
        <v>4183.2</v>
      </c>
      <c r="N34" s="300">
        <v>5.2</v>
      </c>
      <c r="O34" s="299">
        <v>3346.4</v>
      </c>
      <c r="P34" s="300">
        <v>4.4000000000000004</v>
      </c>
      <c r="R34" s="299">
        <v>7529.4</v>
      </c>
      <c r="S34" s="300">
        <v>9.6</v>
      </c>
      <c r="T34" s="299">
        <v>6274.8</v>
      </c>
      <c r="U34" s="300">
        <v>7.8</v>
      </c>
      <c r="V34" s="299">
        <v>5019.5999999999995</v>
      </c>
      <c r="W34" s="300">
        <v>6.6</v>
      </c>
      <c r="X34" s="299">
        <v>10039.200000000001</v>
      </c>
      <c r="Y34" s="300">
        <v>12.8</v>
      </c>
      <c r="Z34" s="299">
        <v>8366.4</v>
      </c>
      <c r="AA34" s="300">
        <v>10.4</v>
      </c>
      <c r="AB34" s="299">
        <v>6692.8</v>
      </c>
      <c r="AC34" s="300">
        <v>8.8000000000000007</v>
      </c>
      <c r="AE34" s="299">
        <v>5019.6000000000004</v>
      </c>
      <c r="AF34" s="300">
        <v>6.4</v>
      </c>
      <c r="AG34" s="299">
        <v>4183.2</v>
      </c>
      <c r="AH34" s="300">
        <v>5.2</v>
      </c>
      <c r="AI34" s="299">
        <v>3346.4</v>
      </c>
      <c r="AJ34" s="300">
        <v>4.4000000000000004</v>
      </c>
      <c r="AL34" s="299">
        <v>14431.349999999999</v>
      </c>
      <c r="AM34" s="299">
        <v>18.399999999999999</v>
      </c>
      <c r="AN34" s="299">
        <v>12026.699999999999</v>
      </c>
      <c r="AO34" s="299">
        <v>14.95</v>
      </c>
      <c r="AP34" s="299">
        <v>9620.9</v>
      </c>
      <c r="AQ34" s="299">
        <v>12.649999999999999</v>
      </c>
    </row>
    <row r="35" spans="1:43" ht="12" x14ac:dyDescent="0.2">
      <c r="A35" s="297">
        <v>0</v>
      </c>
      <c r="B35" s="320">
        <v>0</v>
      </c>
      <c r="C35" s="298">
        <v>60000</v>
      </c>
      <c r="D35" s="299">
        <v>17059</v>
      </c>
      <c r="E35" s="300">
        <v>10</v>
      </c>
      <c r="F35" s="299">
        <v>14216</v>
      </c>
      <c r="G35" s="300">
        <v>9</v>
      </c>
      <c r="H35" s="299">
        <v>11373</v>
      </c>
      <c r="I35" s="300">
        <v>7</v>
      </c>
      <c r="K35" s="299">
        <v>6823.6</v>
      </c>
      <c r="L35" s="300">
        <v>4</v>
      </c>
      <c r="M35" s="299">
        <v>5686.4000000000005</v>
      </c>
      <c r="N35" s="300">
        <v>3.6</v>
      </c>
      <c r="O35" s="299">
        <v>4549.2</v>
      </c>
      <c r="P35" s="300">
        <v>2.8000000000000003</v>
      </c>
      <c r="R35" s="299">
        <v>10235.4</v>
      </c>
      <c r="S35" s="300">
        <v>6</v>
      </c>
      <c r="T35" s="299">
        <v>8529.6</v>
      </c>
      <c r="U35" s="300">
        <v>5.3999999999999995</v>
      </c>
      <c r="V35" s="299">
        <v>6823.8</v>
      </c>
      <c r="W35" s="300">
        <v>4.2</v>
      </c>
      <c r="X35" s="299">
        <v>13647.2</v>
      </c>
      <c r="Y35" s="300">
        <v>8</v>
      </c>
      <c r="Z35" s="299">
        <v>11372.800000000001</v>
      </c>
      <c r="AA35" s="300">
        <v>7.2</v>
      </c>
      <c r="AB35" s="299">
        <v>9098.4</v>
      </c>
      <c r="AC35" s="300">
        <v>5.6000000000000005</v>
      </c>
      <c r="AE35" s="299">
        <v>6823.6</v>
      </c>
      <c r="AF35" s="300">
        <v>4</v>
      </c>
      <c r="AG35" s="299">
        <v>5686.4000000000005</v>
      </c>
      <c r="AH35" s="300">
        <v>3.6</v>
      </c>
      <c r="AI35" s="299">
        <v>4549.2</v>
      </c>
      <c r="AJ35" s="300">
        <v>2.8000000000000003</v>
      </c>
      <c r="AL35" s="299">
        <v>19617.849999999999</v>
      </c>
      <c r="AM35" s="299">
        <v>11.5</v>
      </c>
      <c r="AN35" s="299">
        <v>16348.4</v>
      </c>
      <c r="AO35" s="299">
        <v>10.35</v>
      </c>
      <c r="AP35" s="299">
        <v>13078.949999999999</v>
      </c>
      <c r="AQ35" s="299">
        <v>8.0499999999999989</v>
      </c>
    </row>
    <row r="36" spans="1:43" ht="12" x14ac:dyDescent="0.2">
      <c r="A36" s="297">
        <v>0</v>
      </c>
      <c r="B36" s="320">
        <v>0</v>
      </c>
      <c r="C36" s="298">
        <v>150000</v>
      </c>
      <c r="D36" s="299">
        <v>25839</v>
      </c>
      <c r="E36" s="300">
        <v>6</v>
      </c>
      <c r="F36" s="299">
        <v>21532</v>
      </c>
      <c r="G36" s="300">
        <v>5</v>
      </c>
      <c r="H36" s="299">
        <v>17226</v>
      </c>
      <c r="I36" s="300">
        <v>4</v>
      </c>
      <c r="K36" s="299">
        <v>10335.6</v>
      </c>
      <c r="L36" s="300">
        <v>2.4000000000000004</v>
      </c>
      <c r="M36" s="299">
        <v>8612.8000000000011</v>
      </c>
      <c r="N36" s="300">
        <v>2</v>
      </c>
      <c r="O36" s="299">
        <v>6890.4000000000005</v>
      </c>
      <c r="P36" s="300">
        <v>1.6</v>
      </c>
      <c r="R36" s="299">
        <v>15503.4</v>
      </c>
      <c r="S36" s="300">
        <v>3.5999999999999996</v>
      </c>
      <c r="T36" s="299">
        <v>12919.199999999999</v>
      </c>
      <c r="U36" s="300">
        <v>3</v>
      </c>
      <c r="V36" s="299">
        <v>10335.6</v>
      </c>
      <c r="W36" s="300">
        <v>2.4</v>
      </c>
      <c r="X36" s="299">
        <v>20671.2</v>
      </c>
      <c r="Y36" s="300">
        <v>4.8000000000000007</v>
      </c>
      <c r="Z36" s="299">
        <v>17225.600000000002</v>
      </c>
      <c r="AA36" s="300">
        <v>4</v>
      </c>
      <c r="AB36" s="299">
        <v>13780.800000000001</v>
      </c>
      <c r="AC36" s="300">
        <v>3.2</v>
      </c>
      <c r="AE36" s="299">
        <v>10335.6</v>
      </c>
      <c r="AF36" s="300">
        <v>2.4000000000000004</v>
      </c>
      <c r="AG36" s="299">
        <v>8612.8000000000011</v>
      </c>
      <c r="AH36" s="300">
        <v>2</v>
      </c>
      <c r="AI36" s="299">
        <v>6890.4000000000005</v>
      </c>
      <c r="AJ36" s="300">
        <v>1.6</v>
      </c>
      <c r="AL36" s="299">
        <v>29714.85</v>
      </c>
      <c r="AM36" s="299">
        <v>6.8999999999999995</v>
      </c>
      <c r="AN36" s="299">
        <v>24761.8</v>
      </c>
      <c r="AO36" s="299">
        <v>5.75</v>
      </c>
      <c r="AP36" s="299">
        <v>19809.899999999998</v>
      </c>
      <c r="AQ36" s="299">
        <v>4.5999999999999996</v>
      </c>
    </row>
    <row r="37" spans="1:43" ht="12" x14ac:dyDescent="0.2">
      <c r="A37" s="301">
        <v>0</v>
      </c>
      <c r="B37" s="321">
        <v>0</v>
      </c>
      <c r="C37" s="302">
        <v>300000</v>
      </c>
      <c r="D37" s="303">
        <v>33479</v>
      </c>
      <c r="E37" s="304">
        <v>12</v>
      </c>
      <c r="F37" s="303">
        <v>27900</v>
      </c>
      <c r="G37" s="304">
        <v>10</v>
      </c>
      <c r="H37" s="303">
        <v>22320</v>
      </c>
      <c r="I37" s="304">
        <v>8</v>
      </c>
      <c r="K37" s="303">
        <v>13391.6</v>
      </c>
      <c r="L37" s="304">
        <v>4.8000000000000007</v>
      </c>
      <c r="M37" s="303">
        <v>11160</v>
      </c>
      <c r="N37" s="304">
        <v>4</v>
      </c>
      <c r="O37" s="303">
        <v>8928</v>
      </c>
      <c r="P37" s="304">
        <v>3.2</v>
      </c>
      <c r="R37" s="303">
        <v>20087.399999999998</v>
      </c>
      <c r="S37" s="304">
        <v>7.1999999999999993</v>
      </c>
      <c r="T37" s="303">
        <v>16740</v>
      </c>
      <c r="U37" s="304">
        <v>6</v>
      </c>
      <c r="V37" s="303">
        <v>13392</v>
      </c>
      <c r="W37" s="304">
        <v>4.8</v>
      </c>
      <c r="X37" s="303">
        <v>26783.200000000001</v>
      </c>
      <c r="Y37" s="304">
        <v>9.6000000000000014</v>
      </c>
      <c r="Z37" s="303">
        <v>22320</v>
      </c>
      <c r="AA37" s="304">
        <v>8</v>
      </c>
      <c r="AB37" s="303">
        <v>17856</v>
      </c>
      <c r="AC37" s="304">
        <v>6.4</v>
      </c>
      <c r="AE37" s="303">
        <v>13391.6</v>
      </c>
      <c r="AF37" s="304">
        <v>4.8000000000000007</v>
      </c>
      <c r="AG37" s="303">
        <v>11160</v>
      </c>
      <c r="AH37" s="304">
        <v>4</v>
      </c>
      <c r="AI37" s="303">
        <v>8928</v>
      </c>
      <c r="AJ37" s="304">
        <v>3.2</v>
      </c>
      <c r="AL37" s="303">
        <v>38500.85</v>
      </c>
      <c r="AM37" s="303">
        <v>13.799999999999999</v>
      </c>
      <c r="AN37" s="303">
        <v>32084.999999999996</v>
      </c>
      <c r="AO37" s="303">
        <v>11.5</v>
      </c>
      <c r="AP37" s="303">
        <v>25667.999999999996</v>
      </c>
      <c r="AQ37" s="303">
        <v>9.1999999999999993</v>
      </c>
    </row>
    <row r="38" spans="1:43" ht="12" x14ac:dyDescent="0.2">
      <c r="A38" s="293" t="s">
        <v>1723</v>
      </c>
      <c r="B38" s="319" t="s">
        <v>1724</v>
      </c>
      <c r="C38" s="294">
        <v>1500</v>
      </c>
      <c r="D38" s="295">
        <v>3590</v>
      </c>
      <c r="E38" s="296">
        <v>38</v>
      </c>
      <c r="F38" s="295">
        <v>2991</v>
      </c>
      <c r="G38" s="296">
        <v>31</v>
      </c>
      <c r="H38" s="295">
        <v>2393</v>
      </c>
      <c r="I38" s="296">
        <v>25</v>
      </c>
      <c r="K38" s="295">
        <v>1436</v>
      </c>
      <c r="L38" s="296">
        <v>15.200000000000001</v>
      </c>
      <c r="M38" s="295">
        <v>1196.4000000000001</v>
      </c>
      <c r="N38" s="296">
        <v>12.4</v>
      </c>
      <c r="O38" s="295">
        <v>957.2</v>
      </c>
      <c r="P38" s="296">
        <v>10</v>
      </c>
      <c r="R38" s="295">
        <v>2154</v>
      </c>
      <c r="S38" s="296">
        <v>22.8</v>
      </c>
      <c r="T38" s="295">
        <v>1794.6</v>
      </c>
      <c r="U38" s="296">
        <v>18.599999999999998</v>
      </c>
      <c r="V38" s="295">
        <v>1435.8</v>
      </c>
      <c r="W38" s="296">
        <v>15</v>
      </c>
      <c r="X38" s="295">
        <v>2872</v>
      </c>
      <c r="Y38" s="296">
        <v>30.400000000000002</v>
      </c>
      <c r="Z38" s="295">
        <v>2392.8000000000002</v>
      </c>
      <c r="AA38" s="296">
        <v>24.8</v>
      </c>
      <c r="AB38" s="295">
        <v>1914.4</v>
      </c>
      <c r="AC38" s="296">
        <v>20</v>
      </c>
      <c r="AE38" s="295">
        <v>1436</v>
      </c>
      <c r="AF38" s="296">
        <v>15.200000000000001</v>
      </c>
      <c r="AG38" s="295">
        <v>1196.4000000000001</v>
      </c>
      <c r="AH38" s="296">
        <v>12.4</v>
      </c>
      <c r="AI38" s="295">
        <v>957.2</v>
      </c>
      <c r="AJ38" s="296">
        <v>10</v>
      </c>
      <c r="AL38" s="295">
        <v>4128.5</v>
      </c>
      <c r="AM38" s="295">
        <v>43.699999999999996</v>
      </c>
      <c r="AN38" s="295">
        <v>3439.6499999999996</v>
      </c>
      <c r="AO38" s="295">
        <v>35.65</v>
      </c>
      <c r="AP38" s="295">
        <v>2751.95</v>
      </c>
      <c r="AQ38" s="295">
        <v>28.749999999999996</v>
      </c>
    </row>
    <row r="39" spans="1:43" ht="12" x14ac:dyDescent="0.2">
      <c r="A39" s="297">
        <v>0</v>
      </c>
      <c r="B39" s="320">
        <v>0</v>
      </c>
      <c r="C39" s="298">
        <v>7500</v>
      </c>
      <c r="D39" s="299">
        <v>5814</v>
      </c>
      <c r="E39" s="300">
        <v>13</v>
      </c>
      <c r="F39" s="299">
        <v>4845</v>
      </c>
      <c r="G39" s="300">
        <v>11</v>
      </c>
      <c r="H39" s="299">
        <v>3877</v>
      </c>
      <c r="I39" s="300">
        <v>9</v>
      </c>
      <c r="K39" s="299">
        <v>2325.6</v>
      </c>
      <c r="L39" s="300">
        <v>5.2</v>
      </c>
      <c r="M39" s="299">
        <v>1938</v>
      </c>
      <c r="N39" s="300">
        <v>4.4000000000000004</v>
      </c>
      <c r="O39" s="299">
        <v>1550.8000000000002</v>
      </c>
      <c r="P39" s="300">
        <v>3.6</v>
      </c>
      <c r="R39" s="299">
        <v>3488.4</v>
      </c>
      <c r="S39" s="300">
        <v>7.8</v>
      </c>
      <c r="T39" s="299">
        <v>2907</v>
      </c>
      <c r="U39" s="300">
        <v>6.6</v>
      </c>
      <c r="V39" s="299">
        <v>2326.1999999999998</v>
      </c>
      <c r="W39" s="300">
        <v>5.3999999999999995</v>
      </c>
      <c r="X39" s="299">
        <v>4651.2</v>
      </c>
      <c r="Y39" s="300">
        <v>10.4</v>
      </c>
      <c r="Z39" s="299">
        <v>3876</v>
      </c>
      <c r="AA39" s="300">
        <v>8.8000000000000007</v>
      </c>
      <c r="AB39" s="299">
        <v>3101.6000000000004</v>
      </c>
      <c r="AC39" s="300">
        <v>7.2</v>
      </c>
      <c r="AE39" s="299">
        <v>2325.6</v>
      </c>
      <c r="AF39" s="300">
        <v>5.2</v>
      </c>
      <c r="AG39" s="299">
        <v>1938</v>
      </c>
      <c r="AH39" s="300">
        <v>4.4000000000000004</v>
      </c>
      <c r="AI39" s="299">
        <v>1550.8000000000002</v>
      </c>
      <c r="AJ39" s="300">
        <v>3.6</v>
      </c>
      <c r="AL39" s="299">
        <v>6686.0999999999995</v>
      </c>
      <c r="AM39" s="299">
        <v>14.95</v>
      </c>
      <c r="AN39" s="299">
        <v>5571.75</v>
      </c>
      <c r="AO39" s="299">
        <v>12.649999999999999</v>
      </c>
      <c r="AP39" s="299">
        <v>4458.5499999999993</v>
      </c>
      <c r="AQ39" s="299">
        <v>10.35</v>
      </c>
    </row>
    <row r="40" spans="1:43" ht="12" x14ac:dyDescent="0.2">
      <c r="A40" s="297">
        <v>0</v>
      </c>
      <c r="B40" s="320">
        <v>0</v>
      </c>
      <c r="C40" s="298">
        <v>15000</v>
      </c>
      <c r="D40" s="299">
        <v>6717</v>
      </c>
      <c r="E40" s="300">
        <v>16</v>
      </c>
      <c r="F40" s="299">
        <v>5597</v>
      </c>
      <c r="G40" s="300">
        <v>13</v>
      </c>
      <c r="H40" s="299">
        <v>4479</v>
      </c>
      <c r="I40" s="300">
        <v>11</v>
      </c>
      <c r="K40" s="299">
        <v>2686.8</v>
      </c>
      <c r="L40" s="300">
        <v>6.4</v>
      </c>
      <c r="M40" s="299">
        <v>2238.8000000000002</v>
      </c>
      <c r="N40" s="300">
        <v>5.2</v>
      </c>
      <c r="O40" s="299">
        <v>1791.6000000000001</v>
      </c>
      <c r="P40" s="300">
        <v>4.4000000000000004</v>
      </c>
      <c r="R40" s="299">
        <v>4030.2</v>
      </c>
      <c r="S40" s="300">
        <v>9.6</v>
      </c>
      <c r="T40" s="299">
        <v>3358.2</v>
      </c>
      <c r="U40" s="300">
        <v>7.8</v>
      </c>
      <c r="V40" s="299">
        <v>2687.4</v>
      </c>
      <c r="W40" s="300">
        <v>6.6</v>
      </c>
      <c r="X40" s="299">
        <v>5373.6</v>
      </c>
      <c r="Y40" s="300">
        <v>12.8</v>
      </c>
      <c r="Z40" s="299">
        <v>4477.6000000000004</v>
      </c>
      <c r="AA40" s="300">
        <v>10.4</v>
      </c>
      <c r="AB40" s="299">
        <v>3583.2000000000003</v>
      </c>
      <c r="AC40" s="300">
        <v>8.8000000000000007</v>
      </c>
      <c r="AE40" s="299">
        <v>2686.8</v>
      </c>
      <c r="AF40" s="300">
        <v>6.4</v>
      </c>
      <c r="AG40" s="299">
        <v>2238.8000000000002</v>
      </c>
      <c r="AH40" s="300">
        <v>5.2</v>
      </c>
      <c r="AI40" s="299">
        <v>1791.6000000000001</v>
      </c>
      <c r="AJ40" s="300">
        <v>4.4000000000000004</v>
      </c>
      <c r="AL40" s="299">
        <v>7724.5499999999993</v>
      </c>
      <c r="AM40" s="299">
        <v>18.399999999999999</v>
      </c>
      <c r="AN40" s="299">
        <v>6436.5499999999993</v>
      </c>
      <c r="AO40" s="299">
        <v>14.95</v>
      </c>
      <c r="AP40" s="299">
        <v>5150.8499999999995</v>
      </c>
      <c r="AQ40" s="299">
        <v>12.649999999999999</v>
      </c>
    </row>
    <row r="41" spans="1:43" ht="12" x14ac:dyDescent="0.2">
      <c r="A41" s="297">
        <v>0</v>
      </c>
      <c r="B41" s="320">
        <v>0</v>
      </c>
      <c r="C41" s="298">
        <v>30000</v>
      </c>
      <c r="D41" s="299">
        <v>8961</v>
      </c>
      <c r="E41" s="300">
        <v>10</v>
      </c>
      <c r="F41" s="299">
        <v>7467</v>
      </c>
      <c r="G41" s="300">
        <v>8</v>
      </c>
      <c r="H41" s="299">
        <v>5974</v>
      </c>
      <c r="I41" s="300">
        <v>7</v>
      </c>
      <c r="K41" s="299">
        <v>3584.4</v>
      </c>
      <c r="L41" s="300">
        <v>4</v>
      </c>
      <c r="M41" s="299">
        <v>2986.8</v>
      </c>
      <c r="N41" s="300">
        <v>3.2</v>
      </c>
      <c r="O41" s="299">
        <v>2389.6</v>
      </c>
      <c r="P41" s="300">
        <v>2.8000000000000003</v>
      </c>
      <c r="R41" s="299">
        <v>5376.5999999999995</v>
      </c>
      <c r="S41" s="300">
        <v>6</v>
      </c>
      <c r="T41" s="299">
        <v>4480.2</v>
      </c>
      <c r="U41" s="300">
        <v>4.8</v>
      </c>
      <c r="V41" s="299">
        <v>3584.4</v>
      </c>
      <c r="W41" s="300">
        <v>4.2</v>
      </c>
      <c r="X41" s="299">
        <v>7168.8</v>
      </c>
      <c r="Y41" s="300">
        <v>8</v>
      </c>
      <c r="Z41" s="299">
        <v>5973.6</v>
      </c>
      <c r="AA41" s="300">
        <v>6.4</v>
      </c>
      <c r="AB41" s="299">
        <v>4779.2</v>
      </c>
      <c r="AC41" s="300">
        <v>5.6000000000000005</v>
      </c>
      <c r="AE41" s="299">
        <v>3584.4</v>
      </c>
      <c r="AF41" s="300">
        <v>4</v>
      </c>
      <c r="AG41" s="299">
        <v>2986.8</v>
      </c>
      <c r="AH41" s="300">
        <v>3.2</v>
      </c>
      <c r="AI41" s="299">
        <v>2389.6</v>
      </c>
      <c r="AJ41" s="300">
        <v>2.8000000000000003</v>
      </c>
      <c r="AL41" s="299">
        <v>10305.15</v>
      </c>
      <c r="AM41" s="299">
        <v>11.5</v>
      </c>
      <c r="AN41" s="299">
        <v>8587.0499999999993</v>
      </c>
      <c r="AO41" s="299">
        <v>9.1999999999999993</v>
      </c>
      <c r="AP41" s="299">
        <v>6870.0999999999995</v>
      </c>
      <c r="AQ41" s="299">
        <v>8.0499999999999989</v>
      </c>
    </row>
    <row r="42" spans="1:43" ht="12" x14ac:dyDescent="0.2">
      <c r="A42" s="297">
        <v>0</v>
      </c>
      <c r="B42" s="320">
        <v>0</v>
      </c>
      <c r="C42" s="298">
        <v>75000</v>
      </c>
      <c r="D42" s="299">
        <v>13047</v>
      </c>
      <c r="E42" s="300">
        <v>6</v>
      </c>
      <c r="F42" s="299">
        <v>10873</v>
      </c>
      <c r="G42" s="300">
        <v>5</v>
      </c>
      <c r="H42" s="299">
        <v>8699</v>
      </c>
      <c r="I42" s="300">
        <v>4</v>
      </c>
      <c r="K42" s="299">
        <v>5218.8</v>
      </c>
      <c r="L42" s="300">
        <v>2.4000000000000004</v>
      </c>
      <c r="M42" s="299">
        <v>4349.2</v>
      </c>
      <c r="N42" s="300">
        <v>2</v>
      </c>
      <c r="O42" s="299">
        <v>3479.6000000000004</v>
      </c>
      <c r="P42" s="300">
        <v>1.6</v>
      </c>
      <c r="R42" s="299">
        <v>7828.2</v>
      </c>
      <c r="S42" s="300">
        <v>3.5999999999999996</v>
      </c>
      <c r="T42" s="299">
        <v>6523.8</v>
      </c>
      <c r="U42" s="300">
        <v>3</v>
      </c>
      <c r="V42" s="299">
        <v>5219.3999999999996</v>
      </c>
      <c r="W42" s="300">
        <v>2.4</v>
      </c>
      <c r="X42" s="299">
        <v>10437.6</v>
      </c>
      <c r="Y42" s="300">
        <v>4.8000000000000007</v>
      </c>
      <c r="Z42" s="299">
        <v>8698.4</v>
      </c>
      <c r="AA42" s="300">
        <v>4</v>
      </c>
      <c r="AB42" s="299">
        <v>6959.2000000000007</v>
      </c>
      <c r="AC42" s="300">
        <v>3.2</v>
      </c>
      <c r="AE42" s="299">
        <v>5218.8</v>
      </c>
      <c r="AF42" s="300">
        <v>2.4000000000000004</v>
      </c>
      <c r="AG42" s="299">
        <v>4349.2</v>
      </c>
      <c r="AH42" s="300">
        <v>2</v>
      </c>
      <c r="AI42" s="299">
        <v>3479.6000000000004</v>
      </c>
      <c r="AJ42" s="300">
        <v>1.6</v>
      </c>
      <c r="AL42" s="299">
        <v>15004.05</v>
      </c>
      <c r="AM42" s="299">
        <v>6.8999999999999995</v>
      </c>
      <c r="AN42" s="299">
        <v>12503.949999999999</v>
      </c>
      <c r="AO42" s="299">
        <v>5.75</v>
      </c>
      <c r="AP42" s="299">
        <v>10003.849999999999</v>
      </c>
      <c r="AQ42" s="299">
        <v>4.5999999999999996</v>
      </c>
    </row>
    <row r="43" spans="1:43" ht="12" x14ac:dyDescent="0.2">
      <c r="A43" s="301">
        <v>0</v>
      </c>
      <c r="B43" s="321">
        <v>0</v>
      </c>
      <c r="C43" s="302">
        <v>150000</v>
      </c>
      <c r="D43" s="303">
        <v>16670</v>
      </c>
      <c r="E43" s="304">
        <v>12</v>
      </c>
      <c r="F43" s="303">
        <v>13892</v>
      </c>
      <c r="G43" s="304">
        <v>10</v>
      </c>
      <c r="H43" s="303">
        <v>11114</v>
      </c>
      <c r="I43" s="304">
        <v>8</v>
      </c>
      <c r="K43" s="303">
        <v>6668</v>
      </c>
      <c r="L43" s="304">
        <v>4.8000000000000007</v>
      </c>
      <c r="M43" s="303">
        <v>5556.8</v>
      </c>
      <c r="N43" s="304">
        <v>4</v>
      </c>
      <c r="O43" s="303">
        <v>4445.6000000000004</v>
      </c>
      <c r="P43" s="304">
        <v>3.2</v>
      </c>
      <c r="R43" s="303">
        <v>10002</v>
      </c>
      <c r="S43" s="304">
        <v>7.1999999999999993</v>
      </c>
      <c r="T43" s="303">
        <v>8335.1999999999989</v>
      </c>
      <c r="U43" s="304">
        <v>6</v>
      </c>
      <c r="V43" s="303">
        <v>6668.4</v>
      </c>
      <c r="W43" s="304">
        <v>4.8</v>
      </c>
      <c r="X43" s="303">
        <v>13336</v>
      </c>
      <c r="Y43" s="304">
        <v>9.6000000000000014</v>
      </c>
      <c r="Z43" s="303">
        <v>11113.6</v>
      </c>
      <c r="AA43" s="304">
        <v>8</v>
      </c>
      <c r="AB43" s="303">
        <v>8891.2000000000007</v>
      </c>
      <c r="AC43" s="304">
        <v>6.4</v>
      </c>
      <c r="AE43" s="303">
        <v>6668</v>
      </c>
      <c r="AF43" s="304">
        <v>4.8000000000000007</v>
      </c>
      <c r="AG43" s="303">
        <v>5556.8</v>
      </c>
      <c r="AH43" s="304">
        <v>4</v>
      </c>
      <c r="AI43" s="303">
        <v>4445.6000000000004</v>
      </c>
      <c r="AJ43" s="304">
        <v>3.2</v>
      </c>
      <c r="AL43" s="303">
        <v>19170.5</v>
      </c>
      <c r="AM43" s="303">
        <v>13.799999999999999</v>
      </c>
      <c r="AN43" s="303">
        <v>15975.8</v>
      </c>
      <c r="AO43" s="303">
        <v>11.5</v>
      </c>
      <c r="AP43" s="303">
        <v>12781.099999999999</v>
      </c>
      <c r="AQ43" s="303">
        <v>9.1999999999999993</v>
      </c>
    </row>
    <row r="44" spans="1:43" ht="12" x14ac:dyDescent="0.2">
      <c r="A44" s="293" t="s">
        <v>1725</v>
      </c>
      <c r="B44" s="319" t="s">
        <v>1726</v>
      </c>
      <c r="C44" s="294">
        <v>2000</v>
      </c>
      <c r="D44" s="295">
        <v>3372</v>
      </c>
      <c r="E44" s="296">
        <v>26</v>
      </c>
      <c r="F44" s="295">
        <v>2810</v>
      </c>
      <c r="G44" s="296">
        <v>22</v>
      </c>
      <c r="H44" s="295">
        <v>2248</v>
      </c>
      <c r="I44" s="296">
        <v>18</v>
      </c>
      <c r="K44" s="295">
        <v>1348.8000000000002</v>
      </c>
      <c r="L44" s="296">
        <v>10.4</v>
      </c>
      <c r="M44" s="295">
        <v>1124</v>
      </c>
      <c r="N44" s="296">
        <v>8.8000000000000007</v>
      </c>
      <c r="O44" s="295">
        <v>899.2</v>
      </c>
      <c r="P44" s="296">
        <v>7.2</v>
      </c>
      <c r="R44" s="295">
        <v>2023.1999999999998</v>
      </c>
      <c r="S44" s="296">
        <v>15.6</v>
      </c>
      <c r="T44" s="295">
        <v>1686</v>
      </c>
      <c r="U44" s="296">
        <v>13.2</v>
      </c>
      <c r="V44" s="295">
        <v>1348.8</v>
      </c>
      <c r="W44" s="296">
        <v>10.799999999999999</v>
      </c>
      <c r="X44" s="295">
        <v>2697.6000000000004</v>
      </c>
      <c r="Y44" s="296">
        <v>20.8</v>
      </c>
      <c r="Z44" s="295">
        <v>2248</v>
      </c>
      <c r="AA44" s="296">
        <v>17.600000000000001</v>
      </c>
      <c r="AB44" s="295">
        <v>1798.4</v>
      </c>
      <c r="AC44" s="296">
        <v>14.4</v>
      </c>
      <c r="AE44" s="295">
        <v>1348.8000000000002</v>
      </c>
      <c r="AF44" s="296">
        <v>10.4</v>
      </c>
      <c r="AG44" s="295">
        <v>1124</v>
      </c>
      <c r="AH44" s="296">
        <v>8.8000000000000007</v>
      </c>
      <c r="AI44" s="295">
        <v>899.2</v>
      </c>
      <c r="AJ44" s="296">
        <v>7.2</v>
      </c>
      <c r="AL44" s="295">
        <v>3877.7999999999997</v>
      </c>
      <c r="AM44" s="295">
        <v>29.9</v>
      </c>
      <c r="AN44" s="295">
        <v>3231.4999999999995</v>
      </c>
      <c r="AO44" s="295">
        <v>25.299999999999997</v>
      </c>
      <c r="AP44" s="295">
        <v>2585.1999999999998</v>
      </c>
      <c r="AQ44" s="295">
        <v>20.7</v>
      </c>
    </row>
    <row r="45" spans="1:43" ht="12" x14ac:dyDescent="0.2">
      <c r="A45" s="297">
        <v>0</v>
      </c>
      <c r="B45" s="320">
        <v>0</v>
      </c>
      <c r="C45" s="298">
        <v>10000</v>
      </c>
      <c r="D45" s="299">
        <v>5446</v>
      </c>
      <c r="E45" s="300">
        <v>10</v>
      </c>
      <c r="F45" s="299">
        <v>4538</v>
      </c>
      <c r="G45" s="300">
        <v>8</v>
      </c>
      <c r="H45" s="299">
        <v>3631</v>
      </c>
      <c r="I45" s="300">
        <v>7</v>
      </c>
      <c r="K45" s="299">
        <v>2178.4</v>
      </c>
      <c r="L45" s="300">
        <v>4</v>
      </c>
      <c r="M45" s="299">
        <v>1815.2</v>
      </c>
      <c r="N45" s="300">
        <v>3.2</v>
      </c>
      <c r="O45" s="299">
        <v>1452.4</v>
      </c>
      <c r="P45" s="300">
        <v>2.8000000000000003</v>
      </c>
      <c r="R45" s="299">
        <v>3267.6</v>
      </c>
      <c r="S45" s="300">
        <v>6</v>
      </c>
      <c r="T45" s="299">
        <v>2722.7999999999997</v>
      </c>
      <c r="U45" s="300">
        <v>4.8</v>
      </c>
      <c r="V45" s="299">
        <v>2178.6</v>
      </c>
      <c r="W45" s="300">
        <v>4.2</v>
      </c>
      <c r="X45" s="299">
        <v>4356.8</v>
      </c>
      <c r="Y45" s="300">
        <v>8</v>
      </c>
      <c r="Z45" s="299">
        <v>3630.4</v>
      </c>
      <c r="AA45" s="300">
        <v>6.4</v>
      </c>
      <c r="AB45" s="299">
        <v>2904.8</v>
      </c>
      <c r="AC45" s="300">
        <v>5.6000000000000005</v>
      </c>
      <c r="AE45" s="299">
        <v>2178.4</v>
      </c>
      <c r="AF45" s="300">
        <v>4</v>
      </c>
      <c r="AG45" s="299">
        <v>1815.2</v>
      </c>
      <c r="AH45" s="300">
        <v>3.2</v>
      </c>
      <c r="AI45" s="299">
        <v>1452.4</v>
      </c>
      <c r="AJ45" s="300">
        <v>2.8000000000000003</v>
      </c>
      <c r="AL45" s="299">
        <v>6262.9</v>
      </c>
      <c r="AM45" s="299">
        <v>11.5</v>
      </c>
      <c r="AN45" s="299">
        <v>5218.7</v>
      </c>
      <c r="AO45" s="299">
        <v>9.1999999999999993</v>
      </c>
      <c r="AP45" s="299">
        <v>4175.6499999999996</v>
      </c>
      <c r="AQ45" s="299">
        <v>8.0499999999999989</v>
      </c>
    </row>
    <row r="46" spans="1:43" ht="12" x14ac:dyDescent="0.2">
      <c r="A46" s="297">
        <v>0</v>
      </c>
      <c r="B46" s="320">
        <v>0</v>
      </c>
      <c r="C46" s="298">
        <v>20000</v>
      </c>
      <c r="D46" s="299">
        <v>6370</v>
      </c>
      <c r="E46" s="300">
        <v>12</v>
      </c>
      <c r="F46" s="299">
        <v>5308</v>
      </c>
      <c r="G46" s="300">
        <v>10</v>
      </c>
      <c r="H46" s="299">
        <v>4246</v>
      </c>
      <c r="I46" s="300">
        <v>8</v>
      </c>
      <c r="K46" s="299">
        <v>2548</v>
      </c>
      <c r="L46" s="300">
        <v>4.8000000000000007</v>
      </c>
      <c r="M46" s="299">
        <v>2123.2000000000003</v>
      </c>
      <c r="N46" s="300">
        <v>4</v>
      </c>
      <c r="O46" s="299">
        <v>1698.4</v>
      </c>
      <c r="P46" s="300">
        <v>3.2</v>
      </c>
      <c r="R46" s="299">
        <v>3822</v>
      </c>
      <c r="S46" s="300">
        <v>7.1999999999999993</v>
      </c>
      <c r="T46" s="299">
        <v>3184.7999999999997</v>
      </c>
      <c r="U46" s="300">
        <v>6</v>
      </c>
      <c r="V46" s="299">
        <v>2547.6</v>
      </c>
      <c r="W46" s="300">
        <v>4.8</v>
      </c>
      <c r="X46" s="299">
        <v>5096</v>
      </c>
      <c r="Y46" s="300">
        <v>9.6000000000000014</v>
      </c>
      <c r="Z46" s="299">
        <v>4246.4000000000005</v>
      </c>
      <c r="AA46" s="300">
        <v>8</v>
      </c>
      <c r="AB46" s="299">
        <v>3396.8</v>
      </c>
      <c r="AC46" s="300">
        <v>6.4</v>
      </c>
      <c r="AE46" s="299">
        <v>2548</v>
      </c>
      <c r="AF46" s="300">
        <v>4.8000000000000007</v>
      </c>
      <c r="AG46" s="299">
        <v>2123.2000000000003</v>
      </c>
      <c r="AH46" s="300">
        <v>4</v>
      </c>
      <c r="AI46" s="299">
        <v>1698.4</v>
      </c>
      <c r="AJ46" s="300">
        <v>3.2</v>
      </c>
      <c r="AL46" s="299">
        <v>7325.4999999999991</v>
      </c>
      <c r="AM46" s="299">
        <v>13.799999999999999</v>
      </c>
      <c r="AN46" s="299">
        <v>6104.2</v>
      </c>
      <c r="AO46" s="299">
        <v>11.5</v>
      </c>
      <c r="AP46" s="299">
        <v>4882.8999999999996</v>
      </c>
      <c r="AQ46" s="299">
        <v>9.1999999999999993</v>
      </c>
    </row>
    <row r="47" spans="1:43" ht="12" x14ac:dyDescent="0.2">
      <c r="A47" s="297">
        <v>0</v>
      </c>
      <c r="B47" s="320">
        <v>0</v>
      </c>
      <c r="C47" s="298">
        <v>40000</v>
      </c>
      <c r="D47" s="299">
        <v>8584</v>
      </c>
      <c r="E47" s="300">
        <v>8</v>
      </c>
      <c r="F47" s="299">
        <v>7154</v>
      </c>
      <c r="G47" s="300">
        <v>7</v>
      </c>
      <c r="H47" s="299">
        <v>5724</v>
      </c>
      <c r="I47" s="300">
        <v>6</v>
      </c>
      <c r="K47" s="299">
        <v>3433.6000000000004</v>
      </c>
      <c r="L47" s="300">
        <v>3.2</v>
      </c>
      <c r="M47" s="299">
        <v>2861.6000000000004</v>
      </c>
      <c r="N47" s="300">
        <v>2.8000000000000003</v>
      </c>
      <c r="O47" s="299">
        <v>2289.6</v>
      </c>
      <c r="P47" s="300">
        <v>2.4000000000000004</v>
      </c>
      <c r="R47" s="299">
        <v>5150.3999999999996</v>
      </c>
      <c r="S47" s="300">
        <v>4.8</v>
      </c>
      <c r="T47" s="299">
        <v>4292.3999999999996</v>
      </c>
      <c r="U47" s="300">
        <v>4.2</v>
      </c>
      <c r="V47" s="299">
        <v>3434.4</v>
      </c>
      <c r="W47" s="300">
        <v>3.5999999999999996</v>
      </c>
      <c r="X47" s="299">
        <v>6867.2000000000007</v>
      </c>
      <c r="Y47" s="300">
        <v>6.4</v>
      </c>
      <c r="Z47" s="299">
        <v>5723.2000000000007</v>
      </c>
      <c r="AA47" s="300">
        <v>5.6000000000000005</v>
      </c>
      <c r="AB47" s="299">
        <v>4579.2</v>
      </c>
      <c r="AC47" s="300">
        <v>4.8000000000000007</v>
      </c>
      <c r="AE47" s="299">
        <v>3433.6000000000004</v>
      </c>
      <c r="AF47" s="300">
        <v>3.2</v>
      </c>
      <c r="AG47" s="299">
        <v>2861.6000000000004</v>
      </c>
      <c r="AH47" s="300">
        <v>2.8000000000000003</v>
      </c>
      <c r="AI47" s="299">
        <v>2289.6</v>
      </c>
      <c r="AJ47" s="300">
        <v>2.4000000000000004</v>
      </c>
      <c r="AL47" s="299">
        <v>9871.5999999999985</v>
      </c>
      <c r="AM47" s="299">
        <v>9.1999999999999993</v>
      </c>
      <c r="AN47" s="299">
        <v>8227.0999999999985</v>
      </c>
      <c r="AO47" s="299">
        <v>8.0499999999999989</v>
      </c>
      <c r="AP47" s="299">
        <v>6582.5999999999995</v>
      </c>
      <c r="AQ47" s="299">
        <v>6.8999999999999995</v>
      </c>
    </row>
    <row r="48" spans="1:43" ht="12" x14ac:dyDescent="0.2">
      <c r="A48" s="297">
        <v>0</v>
      </c>
      <c r="B48" s="320">
        <v>0</v>
      </c>
      <c r="C48" s="298">
        <v>100000</v>
      </c>
      <c r="D48" s="299">
        <v>12768</v>
      </c>
      <c r="E48" s="300">
        <v>5</v>
      </c>
      <c r="F48" s="299">
        <v>10640</v>
      </c>
      <c r="G48" s="300">
        <v>4</v>
      </c>
      <c r="H48" s="299">
        <v>8512</v>
      </c>
      <c r="I48" s="300">
        <v>3</v>
      </c>
      <c r="K48" s="299">
        <v>5107.2000000000007</v>
      </c>
      <c r="L48" s="300">
        <v>2</v>
      </c>
      <c r="M48" s="299">
        <v>4256</v>
      </c>
      <c r="N48" s="300">
        <v>1.6</v>
      </c>
      <c r="O48" s="299">
        <v>3404.8</v>
      </c>
      <c r="P48" s="300">
        <v>1.2000000000000002</v>
      </c>
      <c r="R48" s="299">
        <v>7660.7999999999993</v>
      </c>
      <c r="S48" s="300">
        <v>3</v>
      </c>
      <c r="T48" s="299">
        <v>6384</v>
      </c>
      <c r="U48" s="300">
        <v>2.4</v>
      </c>
      <c r="V48" s="299">
        <v>5107.2</v>
      </c>
      <c r="W48" s="300">
        <v>1.7999999999999998</v>
      </c>
      <c r="X48" s="299">
        <v>10214.400000000001</v>
      </c>
      <c r="Y48" s="300">
        <v>4</v>
      </c>
      <c r="Z48" s="299">
        <v>8512</v>
      </c>
      <c r="AA48" s="300">
        <v>3.2</v>
      </c>
      <c r="AB48" s="299">
        <v>6809.6</v>
      </c>
      <c r="AC48" s="300">
        <v>2.4000000000000004</v>
      </c>
      <c r="AE48" s="299">
        <v>5107.2000000000007</v>
      </c>
      <c r="AF48" s="300">
        <v>2</v>
      </c>
      <c r="AG48" s="299">
        <v>4256</v>
      </c>
      <c r="AH48" s="300">
        <v>1.6</v>
      </c>
      <c r="AI48" s="299">
        <v>3404.8</v>
      </c>
      <c r="AJ48" s="300">
        <v>1.2000000000000002</v>
      </c>
      <c r="AL48" s="299">
        <v>14683.199999999999</v>
      </c>
      <c r="AM48" s="299">
        <v>5.75</v>
      </c>
      <c r="AN48" s="299">
        <v>12235.999999999998</v>
      </c>
      <c r="AO48" s="299">
        <v>4.5999999999999996</v>
      </c>
      <c r="AP48" s="299">
        <v>9788.7999999999993</v>
      </c>
      <c r="AQ48" s="299">
        <v>3.4499999999999997</v>
      </c>
    </row>
    <row r="49" spans="1:43" ht="12" x14ac:dyDescent="0.2">
      <c r="A49" s="301">
        <v>0</v>
      </c>
      <c r="B49" s="321">
        <v>0</v>
      </c>
      <c r="C49" s="302">
        <v>200000</v>
      </c>
      <c r="D49" s="303">
        <v>16448</v>
      </c>
      <c r="E49" s="304">
        <v>9</v>
      </c>
      <c r="F49" s="303">
        <v>13707</v>
      </c>
      <c r="G49" s="304">
        <v>8</v>
      </c>
      <c r="H49" s="303">
        <v>10966</v>
      </c>
      <c r="I49" s="304">
        <v>6</v>
      </c>
      <c r="K49" s="303">
        <v>6579.2000000000007</v>
      </c>
      <c r="L49" s="304">
        <v>3.6</v>
      </c>
      <c r="M49" s="303">
        <v>5482.8</v>
      </c>
      <c r="N49" s="304">
        <v>3.2</v>
      </c>
      <c r="O49" s="303">
        <v>4386.4000000000005</v>
      </c>
      <c r="P49" s="304">
        <v>2.4000000000000004</v>
      </c>
      <c r="R49" s="303">
        <v>9868.7999999999993</v>
      </c>
      <c r="S49" s="304">
        <v>5.3999999999999995</v>
      </c>
      <c r="T49" s="303">
        <v>8224.1999999999989</v>
      </c>
      <c r="U49" s="304">
        <v>4.8</v>
      </c>
      <c r="V49" s="303">
        <v>6579.5999999999995</v>
      </c>
      <c r="W49" s="304">
        <v>3.5999999999999996</v>
      </c>
      <c r="X49" s="303">
        <v>13158.400000000001</v>
      </c>
      <c r="Y49" s="304">
        <v>7.2</v>
      </c>
      <c r="Z49" s="303">
        <v>10965.6</v>
      </c>
      <c r="AA49" s="304">
        <v>6.4</v>
      </c>
      <c r="AB49" s="303">
        <v>8772.8000000000011</v>
      </c>
      <c r="AC49" s="304">
        <v>4.8000000000000007</v>
      </c>
      <c r="AE49" s="303">
        <v>6579.2000000000007</v>
      </c>
      <c r="AF49" s="304">
        <v>3.6</v>
      </c>
      <c r="AG49" s="303">
        <v>5482.8</v>
      </c>
      <c r="AH49" s="304">
        <v>3.2</v>
      </c>
      <c r="AI49" s="303">
        <v>4386.4000000000005</v>
      </c>
      <c r="AJ49" s="304">
        <v>2.4000000000000004</v>
      </c>
      <c r="AL49" s="303">
        <v>18915.199999999997</v>
      </c>
      <c r="AM49" s="303">
        <v>10.35</v>
      </c>
      <c r="AN49" s="303">
        <v>15763.05</v>
      </c>
      <c r="AO49" s="303">
        <v>9.1999999999999993</v>
      </c>
      <c r="AP49" s="303">
        <v>12610.9</v>
      </c>
      <c r="AQ49" s="303">
        <v>6.8999999999999995</v>
      </c>
    </row>
    <row r="50" spans="1:43" ht="24" x14ac:dyDescent="0.2">
      <c r="A50" s="293" t="s">
        <v>1727</v>
      </c>
      <c r="B50" s="319" t="s">
        <v>1728</v>
      </c>
      <c r="C50" s="294">
        <v>120</v>
      </c>
      <c r="D50" s="295">
        <v>1888</v>
      </c>
      <c r="E50" s="296">
        <v>245</v>
      </c>
      <c r="F50" s="295">
        <v>1573</v>
      </c>
      <c r="G50" s="296">
        <v>204</v>
      </c>
      <c r="H50" s="295">
        <v>1259</v>
      </c>
      <c r="I50" s="296">
        <v>164</v>
      </c>
      <c r="K50" s="295">
        <v>755.2</v>
      </c>
      <c r="L50" s="296">
        <v>98</v>
      </c>
      <c r="M50" s="295">
        <v>629.20000000000005</v>
      </c>
      <c r="N50" s="296">
        <v>81.600000000000009</v>
      </c>
      <c r="O50" s="295">
        <v>503.6</v>
      </c>
      <c r="P50" s="296">
        <v>65.600000000000009</v>
      </c>
      <c r="R50" s="295">
        <v>1132.8</v>
      </c>
      <c r="S50" s="296">
        <v>147</v>
      </c>
      <c r="T50" s="295">
        <v>943.8</v>
      </c>
      <c r="U50" s="296">
        <v>122.39999999999999</v>
      </c>
      <c r="V50" s="295">
        <v>755.4</v>
      </c>
      <c r="W50" s="296">
        <v>98.399999999999991</v>
      </c>
      <c r="X50" s="295">
        <v>1510.4</v>
      </c>
      <c r="Y50" s="296">
        <v>196</v>
      </c>
      <c r="Z50" s="295">
        <v>1258.4000000000001</v>
      </c>
      <c r="AA50" s="296">
        <v>163.20000000000002</v>
      </c>
      <c r="AB50" s="295">
        <v>1007.2</v>
      </c>
      <c r="AC50" s="296">
        <v>131.20000000000002</v>
      </c>
      <c r="AE50" s="295">
        <v>755.2</v>
      </c>
      <c r="AF50" s="296">
        <v>98</v>
      </c>
      <c r="AG50" s="295">
        <v>629.20000000000005</v>
      </c>
      <c r="AH50" s="296">
        <v>81.600000000000009</v>
      </c>
      <c r="AI50" s="295">
        <v>503.6</v>
      </c>
      <c r="AJ50" s="296">
        <v>65.600000000000009</v>
      </c>
      <c r="AL50" s="295">
        <v>2171.1999999999998</v>
      </c>
      <c r="AM50" s="295">
        <v>281.75</v>
      </c>
      <c r="AN50" s="295">
        <v>1808.9499999999998</v>
      </c>
      <c r="AO50" s="295">
        <v>234.6</v>
      </c>
      <c r="AP50" s="295">
        <v>1447.85</v>
      </c>
      <c r="AQ50" s="295">
        <v>188.6</v>
      </c>
    </row>
    <row r="51" spans="1:43" ht="12" x14ac:dyDescent="0.2">
      <c r="A51" s="297">
        <v>0</v>
      </c>
      <c r="B51" s="320">
        <v>0</v>
      </c>
      <c r="C51" s="298">
        <v>600</v>
      </c>
      <c r="D51" s="299">
        <v>3063</v>
      </c>
      <c r="E51" s="300">
        <v>75</v>
      </c>
      <c r="F51" s="299">
        <v>2552</v>
      </c>
      <c r="G51" s="300">
        <v>62</v>
      </c>
      <c r="H51" s="299">
        <v>2042</v>
      </c>
      <c r="I51" s="300">
        <v>50</v>
      </c>
      <c r="K51" s="299">
        <v>1225.2</v>
      </c>
      <c r="L51" s="300">
        <v>30</v>
      </c>
      <c r="M51" s="299">
        <v>1020.8000000000001</v>
      </c>
      <c r="N51" s="300">
        <v>24.8</v>
      </c>
      <c r="O51" s="299">
        <v>816.80000000000007</v>
      </c>
      <c r="P51" s="300">
        <v>20</v>
      </c>
      <c r="R51" s="299">
        <v>1837.8</v>
      </c>
      <c r="S51" s="300">
        <v>45</v>
      </c>
      <c r="T51" s="299">
        <v>1531.2</v>
      </c>
      <c r="U51" s="300">
        <v>37.199999999999996</v>
      </c>
      <c r="V51" s="299">
        <v>1225.2</v>
      </c>
      <c r="W51" s="300">
        <v>30</v>
      </c>
      <c r="X51" s="299">
        <v>2450.4</v>
      </c>
      <c r="Y51" s="300">
        <v>60</v>
      </c>
      <c r="Z51" s="299">
        <v>2041.6000000000001</v>
      </c>
      <c r="AA51" s="300">
        <v>49.6</v>
      </c>
      <c r="AB51" s="299">
        <v>1633.6000000000001</v>
      </c>
      <c r="AC51" s="300">
        <v>40</v>
      </c>
      <c r="AE51" s="299">
        <v>1225.2</v>
      </c>
      <c r="AF51" s="300">
        <v>30</v>
      </c>
      <c r="AG51" s="299">
        <v>1020.8000000000001</v>
      </c>
      <c r="AH51" s="300">
        <v>24.8</v>
      </c>
      <c r="AI51" s="299">
        <v>816.80000000000007</v>
      </c>
      <c r="AJ51" s="300">
        <v>20</v>
      </c>
      <c r="AL51" s="299">
        <v>3522.45</v>
      </c>
      <c r="AM51" s="299">
        <v>86.25</v>
      </c>
      <c r="AN51" s="299">
        <v>2934.7999999999997</v>
      </c>
      <c r="AO51" s="299">
        <v>71.3</v>
      </c>
      <c r="AP51" s="299">
        <v>2348.2999999999997</v>
      </c>
      <c r="AQ51" s="299">
        <v>57.499999999999993</v>
      </c>
    </row>
    <row r="52" spans="1:43" ht="12" x14ac:dyDescent="0.2">
      <c r="A52" s="297">
        <v>0</v>
      </c>
      <c r="B52" s="320">
        <v>0</v>
      </c>
      <c r="C52" s="298">
        <v>1200</v>
      </c>
      <c r="D52" s="299">
        <v>3509</v>
      </c>
      <c r="E52" s="300">
        <v>95</v>
      </c>
      <c r="F52" s="299">
        <v>2925</v>
      </c>
      <c r="G52" s="300">
        <v>80</v>
      </c>
      <c r="H52" s="299">
        <v>2340</v>
      </c>
      <c r="I52" s="300">
        <v>64</v>
      </c>
      <c r="K52" s="299">
        <v>1403.6000000000001</v>
      </c>
      <c r="L52" s="300">
        <v>38</v>
      </c>
      <c r="M52" s="299">
        <v>1170</v>
      </c>
      <c r="N52" s="300">
        <v>32</v>
      </c>
      <c r="O52" s="299">
        <v>936</v>
      </c>
      <c r="P52" s="300">
        <v>25.6</v>
      </c>
      <c r="R52" s="299">
        <v>2105.4</v>
      </c>
      <c r="S52" s="300">
        <v>57</v>
      </c>
      <c r="T52" s="299">
        <v>1755</v>
      </c>
      <c r="U52" s="300">
        <v>48</v>
      </c>
      <c r="V52" s="299">
        <v>1404</v>
      </c>
      <c r="W52" s="300">
        <v>38.4</v>
      </c>
      <c r="X52" s="299">
        <v>2807.2000000000003</v>
      </c>
      <c r="Y52" s="300">
        <v>76</v>
      </c>
      <c r="Z52" s="299">
        <v>2340</v>
      </c>
      <c r="AA52" s="300">
        <v>64</v>
      </c>
      <c r="AB52" s="299">
        <v>1872</v>
      </c>
      <c r="AC52" s="300">
        <v>51.2</v>
      </c>
      <c r="AE52" s="299">
        <v>1403.6000000000001</v>
      </c>
      <c r="AF52" s="300">
        <v>38</v>
      </c>
      <c r="AG52" s="299">
        <v>1170</v>
      </c>
      <c r="AH52" s="300">
        <v>32</v>
      </c>
      <c r="AI52" s="299">
        <v>936</v>
      </c>
      <c r="AJ52" s="300">
        <v>25.6</v>
      </c>
      <c r="AL52" s="299">
        <v>4035.35</v>
      </c>
      <c r="AM52" s="299">
        <v>109.24999999999999</v>
      </c>
      <c r="AN52" s="299">
        <v>3363.7499999999995</v>
      </c>
      <c r="AO52" s="299">
        <v>92</v>
      </c>
      <c r="AP52" s="299">
        <v>2691</v>
      </c>
      <c r="AQ52" s="299">
        <v>73.599999999999994</v>
      </c>
    </row>
    <row r="53" spans="1:43" ht="12" x14ac:dyDescent="0.2">
      <c r="A53" s="297">
        <v>0</v>
      </c>
      <c r="B53" s="320">
        <v>0</v>
      </c>
      <c r="C53" s="298">
        <v>2400</v>
      </c>
      <c r="D53" s="299">
        <v>4651</v>
      </c>
      <c r="E53" s="300">
        <v>57</v>
      </c>
      <c r="F53" s="299">
        <v>3876</v>
      </c>
      <c r="G53" s="300">
        <v>47</v>
      </c>
      <c r="H53" s="299">
        <v>3101</v>
      </c>
      <c r="I53" s="300">
        <v>38</v>
      </c>
      <c r="K53" s="299">
        <v>1860.4</v>
      </c>
      <c r="L53" s="300">
        <v>22.8</v>
      </c>
      <c r="M53" s="299">
        <v>1550.4</v>
      </c>
      <c r="N53" s="300">
        <v>18.8</v>
      </c>
      <c r="O53" s="299">
        <v>1240.4000000000001</v>
      </c>
      <c r="P53" s="300">
        <v>15.200000000000001</v>
      </c>
      <c r="R53" s="299">
        <v>2790.6</v>
      </c>
      <c r="S53" s="300">
        <v>34.199999999999996</v>
      </c>
      <c r="T53" s="299">
        <v>2325.6</v>
      </c>
      <c r="U53" s="300">
        <v>28.2</v>
      </c>
      <c r="V53" s="299">
        <v>1860.6</v>
      </c>
      <c r="W53" s="300">
        <v>22.8</v>
      </c>
      <c r="X53" s="299">
        <v>3720.8</v>
      </c>
      <c r="Y53" s="300">
        <v>45.6</v>
      </c>
      <c r="Z53" s="299">
        <v>3100.8</v>
      </c>
      <c r="AA53" s="300">
        <v>37.6</v>
      </c>
      <c r="AB53" s="299">
        <v>2480.8000000000002</v>
      </c>
      <c r="AC53" s="300">
        <v>30.400000000000002</v>
      </c>
      <c r="AE53" s="299">
        <v>1860.4</v>
      </c>
      <c r="AF53" s="300">
        <v>22.8</v>
      </c>
      <c r="AG53" s="299">
        <v>1550.4</v>
      </c>
      <c r="AH53" s="300">
        <v>18.8</v>
      </c>
      <c r="AI53" s="299">
        <v>1240.4000000000001</v>
      </c>
      <c r="AJ53" s="300">
        <v>15.200000000000001</v>
      </c>
      <c r="AL53" s="299">
        <v>5348.65</v>
      </c>
      <c r="AM53" s="299">
        <v>65.55</v>
      </c>
      <c r="AN53" s="299">
        <v>4457.3999999999996</v>
      </c>
      <c r="AO53" s="299">
        <v>54.05</v>
      </c>
      <c r="AP53" s="299">
        <v>3566.1499999999996</v>
      </c>
      <c r="AQ53" s="299">
        <v>43.699999999999996</v>
      </c>
    </row>
    <row r="54" spans="1:43" ht="12" x14ac:dyDescent="0.2">
      <c r="A54" s="297">
        <v>0</v>
      </c>
      <c r="B54" s="320">
        <v>0</v>
      </c>
      <c r="C54" s="298">
        <v>6000</v>
      </c>
      <c r="D54" s="299">
        <v>6674</v>
      </c>
      <c r="E54" s="300">
        <v>30</v>
      </c>
      <c r="F54" s="299">
        <v>5561</v>
      </c>
      <c r="G54" s="300">
        <v>25</v>
      </c>
      <c r="H54" s="299">
        <v>4449</v>
      </c>
      <c r="I54" s="300">
        <v>20</v>
      </c>
      <c r="K54" s="299">
        <v>2669.6000000000004</v>
      </c>
      <c r="L54" s="300">
        <v>12</v>
      </c>
      <c r="M54" s="299">
        <v>2224.4</v>
      </c>
      <c r="N54" s="300">
        <v>10</v>
      </c>
      <c r="O54" s="299">
        <v>1779.6000000000001</v>
      </c>
      <c r="P54" s="300">
        <v>8</v>
      </c>
      <c r="R54" s="299">
        <v>4004.3999999999996</v>
      </c>
      <c r="S54" s="300">
        <v>18</v>
      </c>
      <c r="T54" s="299">
        <v>3336.6</v>
      </c>
      <c r="U54" s="300">
        <v>15</v>
      </c>
      <c r="V54" s="299">
        <v>2669.4</v>
      </c>
      <c r="W54" s="300">
        <v>12</v>
      </c>
      <c r="X54" s="299">
        <v>5339.2000000000007</v>
      </c>
      <c r="Y54" s="300">
        <v>24</v>
      </c>
      <c r="Z54" s="299">
        <v>4448.8</v>
      </c>
      <c r="AA54" s="300">
        <v>20</v>
      </c>
      <c r="AB54" s="299">
        <v>3559.2000000000003</v>
      </c>
      <c r="AC54" s="300">
        <v>16</v>
      </c>
      <c r="AE54" s="299">
        <v>2669.6000000000004</v>
      </c>
      <c r="AF54" s="300">
        <v>12</v>
      </c>
      <c r="AG54" s="299">
        <v>2224.4</v>
      </c>
      <c r="AH54" s="300">
        <v>10</v>
      </c>
      <c r="AI54" s="299">
        <v>1779.6000000000001</v>
      </c>
      <c r="AJ54" s="300">
        <v>8</v>
      </c>
      <c r="AL54" s="299">
        <v>7675.0999999999995</v>
      </c>
      <c r="AM54" s="299">
        <v>34.5</v>
      </c>
      <c r="AN54" s="299">
        <v>6395.15</v>
      </c>
      <c r="AO54" s="299">
        <v>28.749999999999996</v>
      </c>
      <c r="AP54" s="299">
        <v>5116.3499999999995</v>
      </c>
      <c r="AQ54" s="299">
        <v>23</v>
      </c>
    </row>
    <row r="55" spans="1:43" ht="12" x14ac:dyDescent="0.2">
      <c r="A55" s="301">
        <v>0</v>
      </c>
      <c r="B55" s="321">
        <v>0</v>
      </c>
      <c r="C55" s="302">
        <v>12000</v>
      </c>
      <c r="D55" s="303">
        <v>8478</v>
      </c>
      <c r="E55" s="304">
        <v>72</v>
      </c>
      <c r="F55" s="303">
        <v>7066</v>
      </c>
      <c r="G55" s="304">
        <v>59</v>
      </c>
      <c r="H55" s="303">
        <v>5652</v>
      </c>
      <c r="I55" s="304">
        <v>48</v>
      </c>
      <c r="K55" s="303">
        <v>3391.2000000000003</v>
      </c>
      <c r="L55" s="304">
        <v>28.8</v>
      </c>
      <c r="M55" s="303">
        <v>2826.4</v>
      </c>
      <c r="N55" s="304">
        <v>23.6</v>
      </c>
      <c r="O55" s="303">
        <v>2260.8000000000002</v>
      </c>
      <c r="P55" s="304">
        <v>19.200000000000003</v>
      </c>
      <c r="R55" s="303">
        <v>5086.8</v>
      </c>
      <c r="S55" s="304">
        <v>43.199999999999996</v>
      </c>
      <c r="T55" s="303">
        <v>4239.5999999999995</v>
      </c>
      <c r="U55" s="304">
        <v>35.4</v>
      </c>
      <c r="V55" s="303">
        <v>3391.2</v>
      </c>
      <c r="W55" s="304">
        <v>28.799999999999997</v>
      </c>
      <c r="X55" s="303">
        <v>6782.4000000000005</v>
      </c>
      <c r="Y55" s="304">
        <v>57.6</v>
      </c>
      <c r="Z55" s="303">
        <v>5652.8</v>
      </c>
      <c r="AA55" s="304">
        <v>47.2</v>
      </c>
      <c r="AB55" s="303">
        <v>4521.6000000000004</v>
      </c>
      <c r="AC55" s="304">
        <v>38.400000000000006</v>
      </c>
      <c r="AE55" s="303">
        <v>3391.2000000000003</v>
      </c>
      <c r="AF55" s="304">
        <v>28.8</v>
      </c>
      <c r="AG55" s="303">
        <v>2826.4</v>
      </c>
      <c r="AH55" s="304">
        <v>23.6</v>
      </c>
      <c r="AI55" s="303">
        <v>2260.8000000000002</v>
      </c>
      <c r="AJ55" s="304">
        <v>19.200000000000003</v>
      </c>
      <c r="AL55" s="303">
        <v>9749.6999999999989</v>
      </c>
      <c r="AM55" s="303">
        <v>82.8</v>
      </c>
      <c r="AN55" s="303">
        <v>8125.9</v>
      </c>
      <c r="AO55" s="303">
        <v>67.849999999999994</v>
      </c>
      <c r="AP55" s="303">
        <v>6499.7999999999993</v>
      </c>
      <c r="AQ55" s="303">
        <v>55.199999999999996</v>
      </c>
    </row>
    <row r="56" spans="1:43" ht="12" x14ac:dyDescent="0.2">
      <c r="A56" s="293" t="s">
        <v>1729</v>
      </c>
      <c r="B56" s="319" t="s">
        <v>1730</v>
      </c>
      <c r="C56" s="294">
        <v>500</v>
      </c>
      <c r="D56" s="295">
        <v>1662</v>
      </c>
      <c r="E56" s="296">
        <v>52</v>
      </c>
      <c r="F56" s="295">
        <v>1386</v>
      </c>
      <c r="G56" s="296">
        <v>44</v>
      </c>
      <c r="H56" s="295">
        <v>1109</v>
      </c>
      <c r="I56" s="296">
        <v>34</v>
      </c>
      <c r="K56" s="295">
        <v>664.80000000000007</v>
      </c>
      <c r="L56" s="296">
        <v>20.8</v>
      </c>
      <c r="M56" s="295">
        <v>554.4</v>
      </c>
      <c r="N56" s="296">
        <v>17.600000000000001</v>
      </c>
      <c r="O56" s="295">
        <v>443.6</v>
      </c>
      <c r="P56" s="296">
        <v>13.600000000000001</v>
      </c>
      <c r="R56" s="295">
        <v>997.19999999999993</v>
      </c>
      <c r="S56" s="296">
        <v>31.2</v>
      </c>
      <c r="T56" s="295">
        <v>831.6</v>
      </c>
      <c r="U56" s="296">
        <v>26.4</v>
      </c>
      <c r="V56" s="295">
        <v>665.4</v>
      </c>
      <c r="W56" s="296">
        <v>20.399999999999999</v>
      </c>
      <c r="X56" s="295">
        <v>1329.6000000000001</v>
      </c>
      <c r="Y56" s="296">
        <v>41.6</v>
      </c>
      <c r="Z56" s="295">
        <v>1108.8</v>
      </c>
      <c r="AA56" s="296">
        <v>35.200000000000003</v>
      </c>
      <c r="AB56" s="295">
        <v>887.2</v>
      </c>
      <c r="AC56" s="296">
        <v>27.200000000000003</v>
      </c>
      <c r="AE56" s="295">
        <v>664.80000000000007</v>
      </c>
      <c r="AF56" s="296">
        <v>20.8</v>
      </c>
      <c r="AG56" s="295">
        <v>554.4</v>
      </c>
      <c r="AH56" s="296">
        <v>17.600000000000001</v>
      </c>
      <c r="AI56" s="295">
        <v>443.6</v>
      </c>
      <c r="AJ56" s="296">
        <v>13.600000000000001</v>
      </c>
      <c r="AL56" s="295">
        <v>1911.3</v>
      </c>
      <c r="AM56" s="295">
        <v>59.8</v>
      </c>
      <c r="AN56" s="295">
        <v>1593.8999999999999</v>
      </c>
      <c r="AO56" s="295">
        <v>50.599999999999994</v>
      </c>
      <c r="AP56" s="295">
        <v>1275.3499999999999</v>
      </c>
      <c r="AQ56" s="295">
        <v>39.099999999999994</v>
      </c>
    </row>
    <row r="57" spans="1:43" ht="12" x14ac:dyDescent="0.2">
      <c r="A57" s="297">
        <v>0</v>
      </c>
      <c r="B57" s="320">
        <v>0</v>
      </c>
      <c r="C57" s="298">
        <v>2500</v>
      </c>
      <c r="D57" s="299">
        <v>2688</v>
      </c>
      <c r="E57" s="300">
        <v>18</v>
      </c>
      <c r="F57" s="299">
        <v>2241</v>
      </c>
      <c r="G57" s="300">
        <v>15</v>
      </c>
      <c r="H57" s="299">
        <v>1793</v>
      </c>
      <c r="I57" s="300">
        <v>12</v>
      </c>
      <c r="K57" s="299">
        <v>1075.2</v>
      </c>
      <c r="L57" s="300">
        <v>7.2</v>
      </c>
      <c r="M57" s="299">
        <v>896.40000000000009</v>
      </c>
      <c r="N57" s="300">
        <v>6</v>
      </c>
      <c r="O57" s="299">
        <v>717.2</v>
      </c>
      <c r="P57" s="300">
        <v>4.8000000000000007</v>
      </c>
      <c r="R57" s="299">
        <v>1612.8</v>
      </c>
      <c r="S57" s="300">
        <v>10.799999999999999</v>
      </c>
      <c r="T57" s="299">
        <v>1344.6</v>
      </c>
      <c r="U57" s="300">
        <v>9</v>
      </c>
      <c r="V57" s="299">
        <v>1075.8</v>
      </c>
      <c r="W57" s="300">
        <v>7.1999999999999993</v>
      </c>
      <c r="X57" s="299">
        <v>2150.4</v>
      </c>
      <c r="Y57" s="300">
        <v>14.4</v>
      </c>
      <c r="Z57" s="299">
        <v>1792.8000000000002</v>
      </c>
      <c r="AA57" s="300">
        <v>12</v>
      </c>
      <c r="AB57" s="299">
        <v>1434.4</v>
      </c>
      <c r="AC57" s="300">
        <v>9.6000000000000014</v>
      </c>
      <c r="AE57" s="299">
        <v>1075.2</v>
      </c>
      <c r="AF57" s="300">
        <v>7.2</v>
      </c>
      <c r="AG57" s="299">
        <v>896.40000000000009</v>
      </c>
      <c r="AH57" s="300">
        <v>6</v>
      </c>
      <c r="AI57" s="299">
        <v>717.2</v>
      </c>
      <c r="AJ57" s="300">
        <v>4.8000000000000007</v>
      </c>
      <c r="AL57" s="299">
        <v>3091.2</v>
      </c>
      <c r="AM57" s="299">
        <v>20.7</v>
      </c>
      <c r="AN57" s="299">
        <v>2577.1499999999996</v>
      </c>
      <c r="AO57" s="299">
        <v>17.25</v>
      </c>
      <c r="AP57" s="299">
        <v>2061.9499999999998</v>
      </c>
      <c r="AQ57" s="299">
        <v>13.799999999999999</v>
      </c>
    </row>
    <row r="58" spans="1:43" ht="12" x14ac:dyDescent="0.2">
      <c r="A58" s="297">
        <v>0</v>
      </c>
      <c r="B58" s="320">
        <v>0</v>
      </c>
      <c r="C58" s="298">
        <v>5000</v>
      </c>
      <c r="D58" s="299">
        <v>3130</v>
      </c>
      <c r="E58" s="300">
        <v>22</v>
      </c>
      <c r="F58" s="299">
        <v>2608</v>
      </c>
      <c r="G58" s="300">
        <v>18</v>
      </c>
      <c r="H58" s="299">
        <v>2086</v>
      </c>
      <c r="I58" s="300">
        <v>15</v>
      </c>
      <c r="K58" s="299">
        <v>1252</v>
      </c>
      <c r="L58" s="300">
        <v>8.8000000000000007</v>
      </c>
      <c r="M58" s="299">
        <v>1043.2</v>
      </c>
      <c r="N58" s="300">
        <v>7.2</v>
      </c>
      <c r="O58" s="299">
        <v>834.40000000000009</v>
      </c>
      <c r="P58" s="300">
        <v>6</v>
      </c>
      <c r="R58" s="299">
        <v>1878</v>
      </c>
      <c r="S58" s="300">
        <v>13.2</v>
      </c>
      <c r="T58" s="299">
        <v>1564.8</v>
      </c>
      <c r="U58" s="300">
        <v>10.799999999999999</v>
      </c>
      <c r="V58" s="299">
        <v>1251.5999999999999</v>
      </c>
      <c r="W58" s="300">
        <v>9</v>
      </c>
      <c r="X58" s="299">
        <v>2504</v>
      </c>
      <c r="Y58" s="300">
        <v>17.600000000000001</v>
      </c>
      <c r="Z58" s="299">
        <v>2086.4</v>
      </c>
      <c r="AA58" s="300">
        <v>14.4</v>
      </c>
      <c r="AB58" s="299">
        <v>1668.8000000000002</v>
      </c>
      <c r="AC58" s="300">
        <v>12</v>
      </c>
      <c r="AE58" s="299">
        <v>1252</v>
      </c>
      <c r="AF58" s="300">
        <v>8.8000000000000007</v>
      </c>
      <c r="AG58" s="299">
        <v>1043.2</v>
      </c>
      <c r="AH58" s="300">
        <v>7.2</v>
      </c>
      <c r="AI58" s="299">
        <v>834.40000000000009</v>
      </c>
      <c r="AJ58" s="300">
        <v>6</v>
      </c>
      <c r="AL58" s="299">
        <v>3599.4999999999995</v>
      </c>
      <c r="AM58" s="299">
        <v>25.299999999999997</v>
      </c>
      <c r="AN58" s="299">
        <v>2999.2</v>
      </c>
      <c r="AO58" s="299">
        <v>20.7</v>
      </c>
      <c r="AP58" s="299">
        <v>2398.8999999999996</v>
      </c>
      <c r="AQ58" s="299">
        <v>17.25</v>
      </c>
    </row>
    <row r="59" spans="1:43" ht="12" x14ac:dyDescent="0.2">
      <c r="A59" s="297">
        <v>0</v>
      </c>
      <c r="B59" s="320">
        <v>0</v>
      </c>
      <c r="C59" s="298">
        <v>10000</v>
      </c>
      <c r="D59" s="299">
        <v>4200</v>
      </c>
      <c r="E59" s="300">
        <v>14</v>
      </c>
      <c r="F59" s="299">
        <v>3500</v>
      </c>
      <c r="G59" s="300">
        <v>12</v>
      </c>
      <c r="H59" s="299">
        <v>2800</v>
      </c>
      <c r="I59" s="300">
        <v>10</v>
      </c>
      <c r="K59" s="299">
        <v>1680</v>
      </c>
      <c r="L59" s="300">
        <v>5.6000000000000005</v>
      </c>
      <c r="M59" s="299">
        <v>1400</v>
      </c>
      <c r="N59" s="300">
        <v>4.8000000000000007</v>
      </c>
      <c r="O59" s="299">
        <v>1120</v>
      </c>
      <c r="P59" s="300">
        <v>4</v>
      </c>
      <c r="R59" s="299">
        <v>2520</v>
      </c>
      <c r="S59" s="300">
        <v>8.4</v>
      </c>
      <c r="T59" s="299">
        <v>2100</v>
      </c>
      <c r="U59" s="300">
        <v>7.1999999999999993</v>
      </c>
      <c r="V59" s="299">
        <v>1680</v>
      </c>
      <c r="W59" s="300">
        <v>6</v>
      </c>
      <c r="X59" s="299">
        <v>3360</v>
      </c>
      <c r="Y59" s="300">
        <v>11.200000000000001</v>
      </c>
      <c r="Z59" s="299">
        <v>2800</v>
      </c>
      <c r="AA59" s="300">
        <v>9.6000000000000014</v>
      </c>
      <c r="AB59" s="299">
        <v>2240</v>
      </c>
      <c r="AC59" s="300">
        <v>8</v>
      </c>
      <c r="AE59" s="299">
        <v>1680</v>
      </c>
      <c r="AF59" s="300">
        <v>5.6000000000000005</v>
      </c>
      <c r="AG59" s="299">
        <v>1400</v>
      </c>
      <c r="AH59" s="300">
        <v>4.8000000000000007</v>
      </c>
      <c r="AI59" s="299">
        <v>1120</v>
      </c>
      <c r="AJ59" s="300">
        <v>4</v>
      </c>
      <c r="AL59" s="299">
        <v>4830</v>
      </c>
      <c r="AM59" s="299">
        <v>16.099999999999998</v>
      </c>
      <c r="AN59" s="299">
        <v>4024.9999999999995</v>
      </c>
      <c r="AO59" s="299">
        <v>13.799999999999999</v>
      </c>
      <c r="AP59" s="299">
        <v>3219.9999999999995</v>
      </c>
      <c r="AQ59" s="299">
        <v>11.5</v>
      </c>
    </row>
    <row r="60" spans="1:43" ht="12" x14ac:dyDescent="0.2">
      <c r="A60" s="297">
        <v>0</v>
      </c>
      <c r="B60" s="320">
        <v>0</v>
      </c>
      <c r="C60" s="298">
        <v>25000</v>
      </c>
      <c r="D60" s="299">
        <v>6196</v>
      </c>
      <c r="E60" s="300">
        <v>8</v>
      </c>
      <c r="F60" s="299">
        <v>5164</v>
      </c>
      <c r="G60" s="300">
        <v>7</v>
      </c>
      <c r="H60" s="299">
        <v>4131</v>
      </c>
      <c r="I60" s="300">
        <v>6</v>
      </c>
      <c r="K60" s="299">
        <v>2478.4</v>
      </c>
      <c r="L60" s="300">
        <v>3.2</v>
      </c>
      <c r="M60" s="299">
        <v>2065.6</v>
      </c>
      <c r="N60" s="300">
        <v>2.8000000000000003</v>
      </c>
      <c r="O60" s="299">
        <v>1652.4</v>
      </c>
      <c r="P60" s="300">
        <v>2.4000000000000004</v>
      </c>
      <c r="R60" s="299">
        <v>3717.6</v>
      </c>
      <c r="S60" s="300">
        <v>4.8</v>
      </c>
      <c r="T60" s="299">
        <v>3098.4</v>
      </c>
      <c r="U60" s="300">
        <v>4.2</v>
      </c>
      <c r="V60" s="299">
        <v>2478.6</v>
      </c>
      <c r="W60" s="300">
        <v>3.5999999999999996</v>
      </c>
      <c r="X60" s="299">
        <v>4956.8</v>
      </c>
      <c r="Y60" s="300">
        <v>6.4</v>
      </c>
      <c r="Z60" s="299">
        <v>4131.2</v>
      </c>
      <c r="AA60" s="300">
        <v>5.6000000000000005</v>
      </c>
      <c r="AB60" s="299">
        <v>3304.8</v>
      </c>
      <c r="AC60" s="300">
        <v>4.8000000000000007</v>
      </c>
      <c r="AE60" s="299">
        <v>2478.4</v>
      </c>
      <c r="AF60" s="300">
        <v>3.2</v>
      </c>
      <c r="AG60" s="299">
        <v>2065.6</v>
      </c>
      <c r="AH60" s="300">
        <v>2.8000000000000003</v>
      </c>
      <c r="AI60" s="299">
        <v>1652.4</v>
      </c>
      <c r="AJ60" s="300">
        <v>2.4000000000000004</v>
      </c>
      <c r="AL60" s="299">
        <v>7125.4</v>
      </c>
      <c r="AM60" s="299">
        <v>9.1999999999999993</v>
      </c>
      <c r="AN60" s="299">
        <v>5938.5999999999995</v>
      </c>
      <c r="AO60" s="299">
        <v>8.0499999999999989</v>
      </c>
      <c r="AP60" s="299">
        <v>4750.6499999999996</v>
      </c>
      <c r="AQ60" s="299">
        <v>6.8999999999999995</v>
      </c>
    </row>
    <row r="61" spans="1:43" ht="12" x14ac:dyDescent="0.2">
      <c r="A61" s="301">
        <v>0</v>
      </c>
      <c r="B61" s="321">
        <v>0</v>
      </c>
      <c r="C61" s="302">
        <v>50000</v>
      </c>
      <c r="D61" s="303">
        <v>7953</v>
      </c>
      <c r="E61" s="304">
        <v>16</v>
      </c>
      <c r="F61" s="303">
        <v>6627</v>
      </c>
      <c r="G61" s="304">
        <v>14</v>
      </c>
      <c r="H61" s="303">
        <v>5302</v>
      </c>
      <c r="I61" s="304">
        <v>11</v>
      </c>
      <c r="K61" s="303">
        <v>3181.2000000000003</v>
      </c>
      <c r="L61" s="304">
        <v>6.4</v>
      </c>
      <c r="M61" s="303">
        <v>2650.8</v>
      </c>
      <c r="N61" s="304">
        <v>5.6000000000000005</v>
      </c>
      <c r="O61" s="303">
        <v>2120.8000000000002</v>
      </c>
      <c r="P61" s="304">
        <v>4.4000000000000004</v>
      </c>
      <c r="R61" s="303">
        <v>4771.8</v>
      </c>
      <c r="S61" s="304">
        <v>9.6</v>
      </c>
      <c r="T61" s="303">
        <v>3976.2</v>
      </c>
      <c r="U61" s="304">
        <v>8.4</v>
      </c>
      <c r="V61" s="303">
        <v>3181.2</v>
      </c>
      <c r="W61" s="304">
        <v>6.6</v>
      </c>
      <c r="X61" s="303">
        <v>6362.4000000000005</v>
      </c>
      <c r="Y61" s="304">
        <v>12.8</v>
      </c>
      <c r="Z61" s="303">
        <v>5301.6</v>
      </c>
      <c r="AA61" s="304">
        <v>11.200000000000001</v>
      </c>
      <c r="AB61" s="303">
        <v>4241.6000000000004</v>
      </c>
      <c r="AC61" s="304">
        <v>8.8000000000000007</v>
      </c>
      <c r="AE61" s="303">
        <v>3181.2000000000003</v>
      </c>
      <c r="AF61" s="304">
        <v>6.4</v>
      </c>
      <c r="AG61" s="303">
        <v>2650.8</v>
      </c>
      <c r="AH61" s="304">
        <v>5.6000000000000005</v>
      </c>
      <c r="AI61" s="303">
        <v>2120.8000000000002</v>
      </c>
      <c r="AJ61" s="304">
        <v>4.4000000000000004</v>
      </c>
      <c r="AL61" s="303">
        <v>9145.9499999999989</v>
      </c>
      <c r="AM61" s="303">
        <v>18.399999999999999</v>
      </c>
      <c r="AN61" s="303">
        <v>7621.0499999999993</v>
      </c>
      <c r="AO61" s="303">
        <v>16.099999999999998</v>
      </c>
      <c r="AP61" s="303">
        <v>6097.2999999999993</v>
      </c>
      <c r="AQ61" s="303">
        <v>12.649999999999999</v>
      </c>
    </row>
    <row r="62" spans="1:43" ht="24" x14ac:dyDescent="0.2">
      <c r="A62" s="293" t="s">
        <v>1731</v>
      </c>
      <c r="B62" s="319" t="s">
        <v>1732</v>
      </c>
      <c r="C62" s="294">
        <v>500</v>
      </c>
      <c r="D62" s="295">
        <v>2488</v>
      </c>
      <c r="E62" s="296">
        <v>77</v>
      </c>
      <c r="F62" s="295">
        <v>2073</v>
      </c>
      <c r="G62" s="296">
        <v>64</v>
      </c>
      <c r="H62" s="295">
        <v>1658</v>
      </c>
      <c r="I62" s="296">
        <v>52</v>
      </c>
      <c r="K62" s="295">
        <v>995.2</v>
      </c>
      <c r="L62" s="296">
        <v>30.8</v>
      </c>
      <c r="M62" s="295">
        <v>829.2</v>
      </c>
      <c r="N62" s="296">
        <v>25.6</v>
      </c>
      <c r="O62" s="295">
        <v>663.2</v>
      </c>
      <c r="P62" s="296">
        <v>20.8</v>
      </c>
      <c r="R62" s="295">
        <v>1492.8</v>
      </c>
      <c r="S62" s="296">
        <v>46.199999999999996</v>
      </c>
      <c r="T62" s="295">
        <v>1243.8</v>
      </c>
      <c r="U62" s="296">
        <v>38.4</v>
      </c>
      <c r="V62" s="295">
        <v>994.8</v>
      </c>
      <c r="W62" s="296">
        <v>31.2</v>
      </c>
      <c r="X62" s="295">
        <v>1990.4</v>
      </c>
      <c r="Y62" s="296">
        <v>61.6</v>
      </c>
      <c r="Z62" s="295">
        <v>1658.4</v>
      </c>
      <c r="AA62" s="296">
        <v>51.2</v>
      </c>
      <c r="AB62" s="295">
        <v>1326.4</v>
      </c>
      <c r="AC62" s="296">
        <v>41.6</v>
      </c>
      <c r="AE62" s="295">
        <v>995.2</v>
      </c>
      <c r="AF62" s="296">
        <v>30.8</v>
      </c>
      <c r="AG62" s="295">
        <v>829.2</v>
      </c>
      <c r="AH62" s="296">
        <v>25.6</v>
      </c>
      <c r="AI62" s="295">
        <v>663.2</v>
      </c>
      <c r="AJ62" s="296">
        <v>20.8</v>
      </c>
      <c r="AL62" s="295">
        <v>2861.2</v>
      </c>
      <c r="AM62" s="295">
        <v>88.55</v>
      </c>
      <c r="AN62" s="295">
        <v>2383.9499999999998</v>
      </c>
      <c r="AO62" s="295">
        <v>73.599999999999994</v>
      </c>
      <c r="AP62" s="295">
        <v>1906.6999999999998</v>
      </c>
      <c r="AQ62" s="295">
        <v>59.8</v>
      </c>
    </row>
    <row r="63" spans="1:43" ht="12" x14ac:dyDescent="0.2">
      <c r="A63" s="297">
        <v>0</v>
      </c>
      <c r="B63" s="320">
        <v>0</v>
      </c>
      <c r="C63" s="298">
        <v>2500</v>
      </c>
      <c r="D63" s="299">
        <v>4020</v>
      </c>
      <c r="E63" s="300">
        <v>27</v>
      </c>
      <c r="F63" s="299">
        <v>3350</v>
      </c>
      <c r="G63" s="300">
        <v>23</v>
      </c>
      <c r="H63" s="299">
        <v>2680</v>
      </c>
      <c r="I63" s="300">
        <v>19</v>
      </c>
      <c r="K63" s="299">
        <v>1608</v>
      </c>
      <c r="L63" s="300">
        <v>10.8</v>
      </c>
      <c r="M63" s="299">
        <v>1340</v>
      </c>
      <c r="N63" s="300">
        <v>9.2000000000000011</v>
      </c>
      <c r="O63" s="299">
        <v>1072</v>
      </c>
      <c r="P63" s="300">
        <v>7.6000000000000005</v>
      </c>
      <c r="R63" s="299">
        <v>2412</v>
      </c>
      <c r="S63" s="300">
        <v>16.2</v>
      </c>
      <c r="T63" s="299">
        <v>2010</v>
      </c>
      <c r="U63" s="300">
        <v>13.799999999999999</v>
      </c>
      <c r="V63" s="299">
        <v>1608</v>
      </c>
      <c r="W63" s="300">
        <v>11.4</v>
      </c>
      <c r="X63" s="299">
        <v>3216</v>
      </c>
      <c r="Y63" s="300">
        <v>21.6</v>
      </c>
      <c r="Z63" s="299">
        <v>2680</v>
      </c>
      <c r="AA63" s="300">
        <v>18.400000000000002</v>
      </c>
      <c r="AB63" s="299">
        <v>2144</v>
      </c>
      <c r="AC63" s="300">
        <v>15.200000000000001</v>
      </c>
      <c r="AE63" s="299">
        <v>1608</v>
      </c>
      <c r="AF63" s="300">
        <v>10.8</v>
      </c>
      <c r="AG63" s="299">
        <v>1340</v>
      </c>
      <c r="AH63" s="300">
        <v>9.2000000000000011</v>
      </c>
      <c r="AI63" s="299">
        <v>1072</v>
      </c>
      <c r="AJ63" s="300">
        <v>7.6000000000000005</v>
      </c>
      <c r="AL63" s="299">
        <v>4623</v>
      </c>
      <c r="AM63" s="299">
        <v>31.049999999999997</v>
      </c>
      <c r="AN63" s="299">
        <v>3852.4999999999995</v>
      </c>
      <c r="AO63" s="299">
        <v>26.45</v>
      </c>
      <c r="AP63" s="299">
        <v>3081.9999999999995</v>
      </c>
      <c r="AQ63" s="299">
        <v>21.849999999999998</v>
      </c>
    </row>
    <row r="64" spans="1:43" ht="12" x14ac:dyDescent="0.2">
      <c r="A64" s="297">
        <v>0</v>
      </c>
      <c r="B64" s="320">
        <v>0</v>
      </c>
      <c r="C64" s="298">
        <v>5000</v>
      </c>
      <c r="D64" s="299">
        <v>4698</v>
      </c>
      <c r="E64" s="300">
        <v>33</v>
      </c>
      <c r="F64" s="299">
        <v>3915</v>
      </c>
      <c r="G64" s="300">
        <v>27</v>
      </c>
      <c r="H64" s="299">
        <v>3132</v>
      </c>
      <c r="I64" s="300">
        <v>22</v>
      </c>
      <c r="K64" s="299">
        <v>1879.2</v>
      </c>
      <c r="L64" s="300">
        <v>13.200000000000001</v>
      </c>
      <c r="M64" s="299">
        <v>1566</v>
      </c>
      <c r="N64" s="300">
        <v>10.8</v>
      </c>
      <c r="O64" s="299">
        <v>1252.8000000000002</v>
      </c>
      <c r="P64" s="300">
        <v>8.8000000000000007</v>
      </c>
      <c r="R64" s="299">
        <v>2818.7999999999997</v>
      </c>
      <c r="S64" s="300">
        <v>19.8</v>
      </c>
      <c r="T64" s="299">
        <v>2349</v>
      </c>
      <c r="U64" s="300">
        <v>16.2</v>
      </c>
      <c r="V64" s="299">
        <v>1879.1999999999998</v>
      </c>
      <c r="W64" s="300">
        <v>13.2</v>
      </c>
      <c r="X64" s="299">
        <v>3758.4</v>
      </c>
      <c r="Y64" s="300">
        <v>26.400000000000002</v>
      </c>
      <c r="Z64" s="299">
        <v>3132</v>
      </c>
      <c r="AA64" s="300">
        <v>21.6</v>
      </c>
      <c r="AB64" s="299">
        <v>2505.6000000000004</v>
      </c>
      <c r="AC64" s="300">
        <v>17.600000000000001</v>
      </c>
      <c r="AE64" s="299">
        <v>1879.2</v>
      </c>
      <c r="AF64" s="300">
        <v>13.200000000000001</v>
      </c>
      <c r="AG64" s="299">
        <v>1566</v>
      </c>
      <c r="AH64" s="300">
        <v>10.8</v>
      </c>
      <c r="AI64" s="299">
        <v>1252.8000000000002</v>
      </c>
      <c r="AJ64" s="300">
        <v>8.8000000000000007</v>
      </c>
      <c r="AL64" s="299">
        <v>5402.7</v>
      </c>
      <c r="AM64" s="299">
        <v>37.949999999999996</v>
      </c>
      <c r="AN64" s="299">
        <v>4502.25</v>
      </c>
      <c r="AO64" s="299">
        <v>31.049999999999997</v>
      </c>
      <c r="AP64" s="299">
        <v>3601.7999999999997</v>
      </c>
      <c r="AQ64" s="299">
        <v>25.299999999999997</v>
      </c>
    </row>
    <row r="65" spans="1:43" ht="12" x14ac:dyDescent="0.2">
      <c r="A65" s="297">
        <v>0</v>
      </c>
      <c r="B65" s="320">
        <v>0</v>
      </c>
      <c r="C65" s="298">
        <v>10000</v>
      </c>
      <c r="D65" s="299">
        <v>6325</v>
      </c>
      <c r="E65" s="300">
        <v>21</v>
      </c>
      <c r="F65" s="299">
        <v>5271</v>
      </c>
      <c r="G65" s="300">
        <v>18</v>
      </c>
      <c r="H65" s="299">
        <v>4217</v>
      </c>
      <c r="I65" s="300">
        <v>14</v>
      </c>
      <c r="K65" s="299">
        <v>2530</v>
      </c>
      <c r="L65" s="300">
        <v>8.4</v>
      </c>
      <c r="M65" s="299">
        <v>2108.4</v>
      </c>
      <c r="N65" s="300">
        <v>7.2</v>
      </c>
      <c r="O65" s="299">
        <v>1686.8000000000002</v>
      </c>
      <c r="P65" s="300">
        <v>5.6000000000000005</v>
      </c>
      <c r="R65" s="299">
        <v>3795</v>
      </c>
      <c r="S65" s="300">
        <v>12.6</v>
      </c>
      <c r="T65" s="299">
        <v>3162.6</v>
      </c>
      <c r="U65" s="300">
        <v>10.799999999999999</v>
      </c>
      <c r="V65" s="299">
        <v>2530.1999999999998</v>
      </c>
      <c r="W65" s="300">
        <v>8.4</v>
      </c>
      <c r="X65" s="299">
        <v>5060</v>
      </c>
      <c r="Y65" s="300">
        <v>16.8</v>
      </c>
      <c r="Z65" s="299">
        <v>4216.8</v>
      </c>
      <c r="AA65" s="300">
        <v>14.4</v>
      </c>
      <c r="AB65" s="299">
        <v>3373.6000000000004</v>
      </c>
      <c r="AC65" s="300">
        <v>11.200000000000001</v>
      </c>
      <c r="AE65" s="299">
        <v>2530</v>
      </c>
      <c r="AF65" s="300">
        <v>8.4</v>
      </c>
      <c r="AG65" s="299">
        <v>2108.4</v>
      </c>
      <c r="AH65" s="300">
        <v>7.2</v>
      </c>
      <c r="AI65" s="299">
        <v>1686.8000000000002</v>
      </c>
      <c r="AJ65" s="300">
        <v>5.6000000000000005</v>
      </c>
      <c r="AL65" s="299">
        <v>7273.7499999999991</v>
      </c>
      <c r="AM65" s="299">
        <v>24.15</v>
      </c>
      <c r="AN65" s="299">
        <v>6061.65</v>
      </c>
      <c r="AO65" s="299">
        <v>20.7</v>
      </c>
      <c r="AP65" s="299">
        <v>4849.5499999999993</v>
      </c>
      <c r="AQ65" s="299">
        <v>16.099999999999998</v>
      </c>
    </row>
    <row r="66" spans="1:43" ht="12" x14ac:dyDescent="0.2">
      <c r="A66" s="297">
        <v>0</v>
      </c>
      <c r="B66" s="320">
        <v>0</v>
      </c>
      <c r="C66" s="298">
        <v>25000</v>
      </c>
      <c r="D66" s="299">
        <v>9394</v>
      </c>
      <c r="E66" s="300">
        <v>11</v>
      </c>
      <c r="F66" s="299">
        <v>7829</v>
      </c>
      <c r="G66" s="300">
        <v>10</v>
      </c>
      <c r="H66" s="299">
        <v>6263</v>
      </c>
      <c r="I66" s="300">
        <v>8</v>
      </c>
      <c r="K66" s="299">
        <v>3757.6000000000004</v>
      </c>
      <c r="L66" s="300">
        <v>4.4000000000000004</v>
      </c>
      <c r="M66" s="299">
        <v>3131.6000000000004</v>
      </c>
      <c r="N66" s="300">
        <v>4</v>
      </c>
      <c r="O66" s="299">
        <v>2505.2000000000003</v>
      </c>
      <c r="P66" s="300">
        <v>3.2</v>
      </c>
      <c r="R66" s="299">
        <v>5636.4</v>
      </c>
      <c r="S66" s="300">
        <v>6.6</v>
      </c>
      <c r="T66" s="299">
        <v>4697.3999999999996</v>
      </c>
      <c r="U66" s="300">
        <v>6</v>
      </c>
      <c r="V66" s="299">
        <v>3757.7999999999997</v>
      </c>
      <c r="W66" s="300">
        <v>4.8</v>
      </c>
      <c r="X66" s="299">
        <v>7515.2000000000007</v>
      </c>
      <c r="Y66" s="300">
        <v>8.8000000000000007</v>
      </c>
      <c r="Z66" s="299">
        <v>6263.2000000000007</v>
      </c>
      <c r="AA66" s="300">
        <v>8</v>
      </c>
      <c r="AB66" s="299">
        <v>5010.4000000000005</v>
      </c>
      <c r="AC66" s="300">
        <v>6.4</v>
      </c>
      <c r="AE66" s="299">
        <v>3757.6000000000004</v>
      </c>
      <c r="AF66" s="300">
        <v>4.4000000000000004</v>
      </c>
      <c r="AG66" s="299">
        <v>3131.6000000000004</v>
      </c>
      <c r="AH66" s="300">
        <v>4</v>
      </c>
      <c r="AI66" s="299">
        <v>2505.2000000000003</v>
      </c>
      <c r="AJ66" s="300">
        <v>3.2</v>
      </c>
      <c r="AL66" s="299">
        <v>10803.099999999999</v>
      </c>
      <c r="AM66" s="299">
        <v>12.649999999999999</v>
      </c>
      <c r="AN66" s="299">
        <v>9003.3499999999985</v>
      </c>
      <c r="AO66" s="299">
        <v>11.5</v>
      </c>
      <c r="AP66" s="299">
        <v>7202.45</v>
      </c>
      <c r="AQ66" s="299">
        <v>9.1999999999999993</v>
      </c>
    </row>
    <row r="67" spans="1:43" ht="12" x14ac:dyDescent="0.2">
      <c r="A67" s="301">
        <v>0</v>
      </c>
      <c r="B67" s="321">
        <v>0</v>
      </c>
      <c r="C67" s="302">
        <v>50000</v>
      </c>
      <c r="D67" s="303">
        <v>12089</v>
      </c>
      <c r="E67" s="304">
        <v>24</v>
      </c>
      <c r="F67" s="303">
        <v>10074</v>
      </c>
      <c r="G67" s="304">
        <v>21</v>
      </c>
      <c r="H67" s="303">
        <v>8060</v>
      </c>
      <c r="I67" s="304">
        <v>17</v>
      </c>
      <c r="K67" s="303">
        <v>4835.6000000000004</v>
      </c>
      <c r="L67" s="304">
        <v>9.6000000000000014</v>
      </c>
      <c r="M67" s="303">
        <v>4029.6000000000004</v>
      </c>
      <c r="N67" s="304">
        <v>8.4</v>
      </c>
      <c r="O67" s="303">
        <v>3224</v>
      </c>
      <c r="P67" s="304">
        <v>6.8000000000000007</v>
      </c>
      <c r="R67" s="303">
        <v>7253.4</v>
      </c>
      <c r="S67" s="304">
        <v>14.399999999999999</v>
      </c>
      <c r="T67" s="303">
        <v>6044.4</v>
      </c>
      <c r="U67" s="304">
        <v>12.6</v>
      </c>
      <c r="V67" s="303">
        <v>4836</v>
      </c>
      <c r="W67" s="304">
        <v>10.199999999999999</v>
      </c>
      <c r="X67" s="303">
        <v>9671.2000000000007</v>
      </c>
      <c r="Y67" s="304">
        <v>19.200000000000003</v>
      </c>
      <c r="Z67" s="303">
        <v>8059.2000000000007</v>
      </c>
      <c r="AA67" s="304">
        <v>16.8</v>
      </c>
      <c r="AB67" s="303">
        <v>6448</v>
      </c>
      <c r="AC67" s="304">
        <v>13.600000000000001</v>
      </c>
      <c r="AE67" s="303">
        <v>4835.6000000000004</v>
      </c>
      <c r="AF67" s="304">
        <v>9.6000000000000014</v>
      </c>
      <c r="AG67" s="303">
        <v>4029.6000000000004</v>
      </c>
      <c r="AH67" s="304">
        <v>8.4</v>
      </c>
      <c r="AI67" s="303">
        <v>3224</v>
      </c>
      <c r="AJ67" s="304">
        <v>6.8000000000000007</v>
      </c>
      <c r="AL67" s="303">
        <v>13902.349999999999</v>
      </c>
      <c r="AM67" s="303">
        <v>27.599999999999998</v>
      </c>
      <c r="AN67" s="303">
        <v>11585.099999999999</v>
      </c>
      <c r="AO67" s="303">
        <v>24.15</v>
      </c>
      <c r="AP67" s="303">
        <v>9269</v>
      </c>
      <c r="AQ67" s="303">
        <v>19.549999999999997</v>
      </c>
    </row>
    <row r="68" spans="1:43" ht="12" x14ac:dyDescent="0.2">
      <c r="A68" s="293" t="s">
        <v>1733</v>
      </c>
      <c r="B68" s="319" t="s">
        <v>1734</v>
      </c>
      <c r="C68" s="294">
        <v>150</v>
      </c>
      <c r="D68" s="295">
        <v>2089</v>
      </c>
      <c r="E68" s="296">
        <v>217</v>
      </c>
      <c r="F68" s="295">
        <v>1741</v>
      </c>
      <c r="G68" s="296">
        <v>181</v>
      </c>
      <c r="H68" s="295">
        <v>1393</v>
      </c>
      <c r="I68" s="296">
        <v>145</v>
      </c>
      <c r="K68" s="295">
        <v>835.6</v>
      </c>
      <c r="L68" s="296">
        <v>86.800000000000011</v>
      </c>
      <c r="M68" s="295">
        <v>696.40000000000009</v>
      </c>
      <c r="N68" s="296">
        <v>72.400000000000006</v>
      </c>
      <c r="O68" s="295">
        <v>557.20000000000005</v>
      </c>
      <c r="P68" s="296">
        <v>58</v>
      </c>
      <c r="R68" s="295">
        <v>1253.3999999999999</v>
      </c>
      <c r="S68" s="296">
        <v>130.19999999999999</v>
      </c>
      <c r="T68" s="295">
        <v>1044.5999999999999</v>
      </c>
      <c r="U68" s="296">
        <v>108.6</v>
      </c>
      <c r="V68" s="295">
        <v>835.8</v>
      </c>
      <c r="W68" s="296">
        <v>87</v>
      </c>
      <c r="X68" s="295">
        <v>1671.2</v>
      </c>
      <c r="Y68" s="296">
        <v>173.60000000000002</v>
      </c>
      <c r="Z68" s="295">
        <v>1392.8000000000002</v>
      </c>
      <c r="AA68" s="296">
        <v>144.80000000000001</v>
      </c>
      <c r="AB68" s="295">
        <v>1114.4000000000001</v>
      </c>
      <c r="AC68" s="296">
        <v>116</v>
      </c>
      <c r="AE68" s="295">
        <v>835.6</v>
      </c>
      <c r="AF68" s="296">
        <v>86.800000000000011</v>
      </c>
      <c r="AG68" s="295">
        <v>696.40000000000009</v>
      </c>
      <c r="AH68" s="296">
        <v>72.400000000000006</v>
      </c>
      <c r="AI68" s="295">
        <v>557.20000000000005</v>
      </c>
      <c r="AJ68" s="296">
        <v>58</v>
      </c>
      <c r="AL68" s="295">
        <v>2402.35</v>
      </c>
      <c r="AM68" s="295">
        <v>249.54999999999998</v>
      </c>
      <c r="AN68" s="295">
        <v>2002.1499999999999</v>
      </c>
      <c r="AO68" s="295">
        <v>208.14999999999998</v>
      </c>
      <c r="AP68" s="295">
        <v>1601.9499999999998</v>
      </c>
      <c r="AQ68" s="295">
        <v>166.75</v>
      </c>
    </row>
    <row r="69" spans="1:43" ht="12" x14ac:dyDescent="0.2">
      <c r="A69" s="297">
        <v>0</v>
      </c>
      <c r="B69" s="320">
        <v>0</v>
      </c>
      <c r="C69" s="298">
        <v>750</v>
      </c>
      <c r="D69" s="299">
        <v>3388</v>
      </c>
      <c r="E69" s="300">
        <v>67</v>
      </c>
      <c r="F69" s="299">
        <v>2823</v>
      </c>
      <c r="G69" s="300">
        <v>57</v>
      </c>
      <c r="H69" s="299">
        <v>2258</v>
      </c>
      <c r="I69" s="300">
        <v>46</v>
      </c>
      <c r="K69" s="299">
        <v>1355.2</v>
      </c>
      <c r="L69" s="300">
        <v>26.8</v>
      </c>
      <c r="M69" s="299">
        <v>1129.2</v>
      </c>
      <c r="N69" s="300">
        <v>22.8</v>
      </c>
      <c r="O69" s="299">
        <v>903.2</v>
      </c>
      <c r="P69" s="300">
        <v>18.400000000000002</v>
      </c>
      <c r="R69" s="299">
        <v>2032.8</v>
      </c>
      <c r="S69" s="300">
        <v>40.199999999999996</v>
      </c>
      <c r="T69" s="299">
        <v>1693.8</v>
      </c>
      <c r="U69" s="300">
        <v>34.199999999999996</v>
      </c>
      <c r="V69" s="299">
        <v>1354.8</v>
      </c>
      <c r="W69" s="300">
        <v>27.599999999999998</v>
      </c>
      <c r="X69" s="299">
        <v>2710.4</v>
      </c>
      <c r="Y69" s="300">
        <v>53.6</v>
      </c>
      <c r="Z69" s="299">
        <v>2258.4</v>
      </c>
      <c r="AA69" s="300">
        <v>45.6</v>
      </c>
      <c r="AB69" s="299">
        <v>1806.4</v>
      </c>
      <c r="AC69" s="300">
        <v>36.800000000000004</v>
      </c>
      <c r="AE69" s="299">
        <v>1355.2</v>
      </c>
      <c r="AF69" s="300">
        <v>26.8</v>
      </c>
      <c r="AG69" s="299">
        <v>1129.2</v>
      </c>
      <c r="AH69" s="300">
        <v>22.8</v>
      </c>
      <c r="AI69" s="299">
        <v>903.2</v>
      </c>
      <c r="AJ69" s="300">
        <v>18.400000000000002</v>
      </c>
      <c r="AL69" s="299">
        <v>3896.2</v>
      </c>
      <c r="AM69" s="299">
        <v>77.05</v>
      </c>
      <c r="AN69" s="299">
        <v>3246.45</v>
      </c>
      <c r="AO69" s="299">
        <v>65.55</v>
      </c>
      <c r="AP69" s="299">
        <v>2596.6999999999998</v>
      </c>
      <c r="AQ69" s="299">
        <v>52.9</v>
      </c>
    </row>
    <row r="70" spans="1:43" ht="12" x14ac:dyDescent="0.2">
      <c r="A70" s="297">
        <v>0</v>
      </c>
      <c r="B70" s="320">
        <v>0</v>
      </c>
      <c r="C70" s="298">
        <v>1500</v>
      </c>
      <c r="D70" s="299">
        <v>3892</v>
      </c>
      <c r="E70" s="300">
        <v>86</v>
      </c>
      <c r="F70" s="299">
        <v>3244</v>
      </c>
      <c r="G70" s="300">
        <v>72</v>
      </c>
      <c r="H70" s="299">
        <v>2596</v>
      </c>
      <c r="I70" s="300">
        <v>57</v>
      </c>
      <c r="K70" s="299">
        <v>1556.8000000000002</v>
      </c>
      <c r="L70" s="300">
        <v>34.4</v>
      </c>
      <c r="M70" s="299">
        <v>1297.6000000000001</v>
      </c>
      <c r="N70" s="300">
        <v>28.8</v>
      </c>
      <c r="O70" s="299">
        <v>1038.4000000000001</v>
      </c>
      <c r="P70" s="300">
        <v>22.8</v>
      </c>
      <c r="R70" s="299">
        <v>2335.1999999999998</v>
      </c>
      <c r="S70" s="300">
        <v>51.6</v>
      </c>
      <c r="T70" s="299">
        <v>1946.3999999999999</v>
      </c>
      <c r="U70" s="300">
        <v>43.199999999999996</v>
      </c>
      <c r="V70" s="299">
        <v>1557.6</v>
      </c>
      <c r="W70" s="300">
        <v>34.199999999999996</v>
      </c>
      <c r="X70" s="299">
        <v>3113.6000000000004</v>
      </c>
      <c r="Y70" s="300">
        <v>68.8</v>
      </c>
      <c r="Z70" s="299">
        <v>2595.2000000000003</v>
      </c>
      <c r="AA70" s="300">
        <v>57.6</v>
      </c>
      <c r="AB70" s="299">
        <v>2076.8000000000002</v>
      </c>
      <c r="AC70" s="300">
        <v>45.6</v>
      </c>
      <c r="AE70" s="299">
        <v>1556.8000000000002</v>
      </c>
      <c r="AF70" s="300">
        <v>34.4</v>
      </c>
      <c r="AG70" s="299">
        <v>1297.6000000000001</v>
      </c>
      <c r="AH70" s="300">
        <v>28.8</v>
      </c>
      <c r="AI70" s="299">
        <v>1038.4000000000001</v>
      </c>
      <c r="AJ70" s="300">
        <v>22.8</v>
      </c>
      <c r="AL70" s="299">
        <v>4475.7999999999993</v>
      </c>
      <c r="AM70" s="299">
        <v>98.899999999999991</v>
      </c>
      <c r="AN70" s="299">
        <v>3730.6</v>
      </c>
      <c r="AO70" s="299">
        <v>82.8</v>
      </c>
      <c r="AP70" s="299">
        <v>2985.3999999999996</v>
      </c>
      <c r="AQ70" s="299">
        <v>65.55</v>
      </c>
    </row>
    <row r="71" spans="1:43" ht="12" x14ac:dyDescent="0.2">
      <c r="A71" s="297">
        <v>0</v>
      </c>
      <c r="B71" s="320">
        <v>0</v>
      </c>
      <c r="C71" s="298">
        <v>3000</v>
      </c>
      <c r="D71" s="299">
        <v>5169</v>
      </c>
      <c r="E71" s="300">
        <v>51</v>
      </c>
      <c r="F71" s="299">
        <v>4308</v>
      </c>
      <c r="G71" s="300">
        <v>43</v>
      </c>
      <c r="H71" s="299">
        <v>3447</v>
      </c>
      <c r="I71" s="300">
        <v>34</v>
      </c>
      <c r="K71" s="299">
        <v>2067.6</v>
      </c>
      <c r="L71" s="300">
        <v>20.400000000000002</v>
      </c>
      <c r="M71" s="299">
        <v>1723.2</v>
      </c>
      <c r="N71" s="300">
        <v>17.2</v>
      </c>
      <c r="O71" s="299">
        <v>1378.8000000000002</v>
      </c>
      <c r="P71" s="300">
        <v>13.600000000000001</v>
      </c>
      <c r="R71" s="299">
        <v>3101.4</v>
      </c>
      <c r="S71" s="300">
        <v>30.599999999999998</v>
      </c>
      <c r="T71" s="299">
        <v>2584.7999999999997</v>
      </c>
      <c r="U71" s="300">
        <v>25.8</v>
      </c>
      <c r="V71" s="299">
        <v>2068.1999999999998</v>
      </c>
      <c r="W71" s="300">
        <v>20.399999999999999</v>
      </c>
      <c r="X71" s="299">
        <v>4135.2</v>
      </c>
      <c r="Y71" s="300">
        <v>40.800000000000004</v>
      </c>
      <c r="Z71" s="299">
        <v>3446.4</v>
      </c>
      <c r="AA71" s="300">
        <v>34.4</v>
      </c>
      <c r="AB71" s="299">
        <v>2757.6000000000004</v>
      </c>
      <c r="AC71" s="300">
        <v>27.200000000000003</v>
      </c>
      <c r="AE71" s="299">
        <v>2067.6</v>
      </c>
      <c r="AF71" s="300">
        <v>20.400000000000002</v>
      </c>
      <c r="AG71" s="299">
        <v>1723.2</v>
      </c>
      <c r="AH71" s="300">
        <v>17.2</v>
      </c>
      <c r="AI71" s="299">
        <v>1378.8000000000002</v>
      </c>
      <c r="AJ71" s="300">
        <v>13.600000000000001</v>
      </c>
      <c r="AL71" s="299">
        <v>5944.3499999999995</v>
      </c>
      <c r="AM71" s="299">
        <v>58.65</v>
      </c>
      <c r="AN71" s="299">
        <v>4954.2</v>
      </c>
      <c r="AO71" s="299">
        <v>49.449999999999996</v>
      </c>
      <c r="AP71" s="299">
        <v>3964.0499999999997</v>
      </c>
      <c r="AQ71" s="299">
        <v>39.099999999999994</v>
      </c>
    </row>
    <row r="72" spans="1:43" ht="12" x14ac:dyDescent="0.2">
      <c r="A72" s="297">
        <v>0</v>
      </c>
      <c r="B72" s="320">
        <v>0</v>
      </c>
      <c r="C72" s="298">
        <v>7500</v>
      </c>
      <c r="D72" s="299">
        <v>7454</v>
      </c>
      <c r="E72" s="300">
        <v>27</v>
      </c>
      <c r="F72" s="299">
        <v>6212</v>
      </c>
      <c r="G72" s="300">
        <v>23</v>
      </c>
      <c r="H72" s="299">
        <v>4970</v>
      </c>
      <c r="I72" s="300">
        <v>19</v>
      </c>
      <c r="K72" s="299">
        <v>2981.6000000000004</v>
      </c>
      <c r="L72" s="300">
        <v>10.8</v>
      </c>
      <c r="M72" s="299">
        <v>2484.8000000000002</v>
      </c>
      <c r="N72" s="300">
        <v>9.2000000000000011</v>
      </c>
      <c r="O72" s="299">
        <v>1988</v>
      </c>
      <c r="P72" s="300">
        <v>7.6000000000000005</v>
      </c>
      <c r="R72" s="299">
        <v>4472.3999999999996</v>
      </c>
      <c r="S72" s="300">
        <v>16.2</v>
      </c>
      <c r="T72" s="299">
        <v>3727.2</v>
      </c>
      <c r="U72" s="300">
        <v>13.799999999999999</v>
      </c>
      <c r="V72" s="299">
        <v>2982</v>
      </c>
      <c r="W72" s="300">
        <v>11.4</v>
      </c>
      <c r="X72" s="299">
        <v>5963.2000000000007</v>
      </c>
      <c r="Y72" s="300">
        <v>21.6</v>
      </c>
      <c r="Z72" s="299">
        <v>4969.6000000000004</v>
      </c>
      <c r="AA72" s="300">
        <v>18.400000000000002</v>
      </c>
      <c r="AB72" s="299">
        <v>3976</v>
      </c>
      <c r="AC72" s="300">
        <v>15.200000000000001</v>
      </c>
      <c r="AE72" s="299">
        <v>2981.6000000000004</v>
      </c>
      <c r="AF72" s="300">
        <v>10.8</v>
      </c>
      <c r="AG72" s="299">
        <v>2484.8000000000002</v>
      </c>
      <c r="AH72" s="300">
        <v>9.2000000000000011</v>
      </c>
      <c r="AI72" s="299">
        <v>1988</v>
      </c>
      <c r="AJ72" s="300">
        <v>7.6000000000000005</v>
      </c>
      <c r="AL72" s="299">
        <v>8572.0999999999985</v>
      </c>
      <c r="AM72" s="299">
        <v>31.049999999999997</v>
      </c>
      <c r="AN72" s="299">
        <v>7143.7999999999993</v>
      </c>
      <c r="AO72" s="299">
        <v>26.45</v>
      </c>
      <c r="AP72" s="299">
        <v>5715.5</v>
      </c>
      <c r="AQ72" s="299">
        <v>21.849999999999998</v>
      </c>
    </row>
    <row r="73" spans="1:43" ht="12" x14ac:dyDescent="0.2">
      <c r="A73" s="301">
        <v>0</v>
      </c>
      <c r="B73" s="321">
        <v>0</v>
      </c>
      <c r="C73" s="302">
        <v>15000</v>
      </c>
      <c r="D73" s="303">
        <v>9489</v>
      </c>
      <c r="E73" s="304">
        <v>63</v>
      </c>
      <c r="F73" s="303">
        <v>7907</v>
      </c>
      <c r="G73" s="304">
        <v>53</v>
      </c>
      <c r="H73" s="303">
        <v>6326</v>
      </c>
      <c r="I73" s="304">
        <v>43</v>
      </c>
      <c r="K73" s="303">
        <v>3795.6000000000004</v>
      </c>
      <c r="L73" s="304">
        <v>25.200000000000003</v>
      </c>
      <c r="M73" s="303">
        <v>3162.8</v>
      </c>
      <c r="N73" s="304">
        <v>21.200000000000003</v>
      </c>
      <c r="O73" s="303">
        <v>2530.4</v>
      </c>
      <c r="P73" s="304">
        <v>17.2</v>
      </c>
      <c r="R73" s="303">
        <v>5693.4</v>
      </c>
      <c r="S73" s="304">
        <v>37.799999999999997</v>
      </c>
      <c r="T73" s="303">
        <v>4744.2</v>
      </c>
      <c r="U73" s="304">
        <v>31.799999999999997</v>
      </c>
      <c r="V73" s="303">
        <v>3795.6</v>
      </c>
      <c r="W73" s="304">
        <v>25.8</v>
      </c>
      <c r="X73" s="303">
        <v>7591.2000000000007</v>
      </c>
      <c r="Y73" s="304">
        <v>50.400000000000006</v>
      </c>
      <c r="Z73" s="303">
        <v>6325.6</v>
      </c>
      <c r="AA73" s="304">
        <v>42.400000000000006</v>
      </c>
      <c r="AB73" s="303">
        <v>5060.8</v>
      </c>
      <c r="AC73" s="304">
        <v>34.4</v>
      </c>
      <c r="AE73" s="303">
        <v>3795.6000000000004</v>
      </c>
      <c r="AF73" s="304">
        <v>25.200000000000003</v>
      </c>
      <c r="AG73" s="303">
        <v>3162.8</v>
      </c>
      <c r="AH73" s="304">
        <v>21.200000000000003</v>
      </c>
      <c r="AI73" s="303">
        <v>2530.4</v>
      </c>
      <c r="AJ73" s="304">
        <v>17.2</v>
      </c>
      <c r="AL73" s="303">
        <v>10912.349999999999</v>
      </c>
      <c r="AM73" s="303">
        <v>72.449999999999989</v>
      </c>
      <c r="AN73" s="303">
        <v>9093.0499999999993</v>
      </c>
      <c r="AO73" s="303">
        <v>60.949999999999996</v>
      </c>
      <c r="AP73" s="303">
        <v>7274.9</v>
      </c>
      <c r="AQ73" s="303">
        <v>49.449999999999996</v>
      </c>
    </row>
    <row r="74" spans="1:43" ht="12" x14ac:dyDescent="0.2">
      <c r="A74" s="293" t="s">
        <v>1735</v>
      </c>
      <c r="B74" s="319" t="s">
        <v>1736</v>
      </c>
      <c r="C74" s="294">
        <v>250</v>
      </c>
      <c r="D74" s="295">
        <v>2096</v>
      </c>
      <c r="E74" s="296">
        <v>131</v>
      </c>
      <c r="F74" s="295">
        <v>1746</v>
      </c>
      <c r="G74" s="296">
        <v>110</v>
      </c>
      <c r="H74" s="295">
        <v>1397</v>
      </c>
      <c r="I74" s="296">
        <v>88</v>
      </c>
      <c r="K74" s="295">
        <v>838.40000000000009</v>
      </c>
      <c r="L74" s="296">
        <v>52.400000000000006</v>
      </c>
      <c r="M74" s="295">
        <v>698.40000000000009</v>
      </c>
      <c r="N74" s="296">
        <v>44</v>
      </c>
      <c r="O74" s="295">
        <v>558.80000000000007</v>
      </c>
      <c r="P74" s="296">
        <v>35.200000000000003</v>
      </c>
      <c r="R74" s="295">
        <v>1257.5999999999999</v>
      </c>
      <c r="S74" s="296">
        <v>78.599999999999994</v>
      </c>
      <c r="T74" s="295">
        <v>1047.5999999999999</v>
      </c>
      <c r="U74" s="296">
        <v>66</v>
      </c>
      <c r="V74" s="295">
        <v>838.19999999999993</v>
      </c>
      <c r="W74" s="296">
        <v>52.8</v>
      </c>
      <c r="X74" s="295">
        <v>1676.8000000000002</v>
      </c>
      <c r="Y74" s="296">
        <v>104.80000000000001</v>
      </c>
      <c r="Z74" s="295">
        <v>1396.8000000000002</v>
      </c>
      <c r="AA74" s="296">
        <v>88</v>
      </c>
      <c r="AB74" s="295">
        <v>1117.6000000000001</v>
      </c>
      <c r="AC74" s="296">
        <v>70.400000000000006</v>
      </c>
      <c r="AE74" s="295">
        <v>838.40000000000009</v>
      </c>
      <c r="AF74" s="296">
        <v>52.400000000000006</v>
      </c>
      <c r="AG74" s="295">
        <v>698.40000000000009</v>
      </c>
      <c r="AH74" s="296">
        <v>44</v>
      </c>
      <c r="AI74" s="295">
        <v>558.80000000000007</v>
      </c>
      <c r="AJ74" s="296">
        <v>35.200000000000003</v>
      </c>
      <c r="AL74" s="295">
        <v>2410.3999999999996</v>
      </c>
      <c r="AM74" s="295">
        <v>150.64999999999998</v>
      </c>
      <c r="AN74" s="295">
        <v>2007.8999999999999</v>
      </c>
      <c r="AO74" s="295">
        <v>126.49999999999999</v>
      </c>
      <c r="AP74" s="295">
        <v>1606.55</v>
      </c>
      <c r="AQ74" s="295">
        <v>101.19999999999999</v>
      </c>
    </row>
    <row r="75" spans="1:43" ht="12" x14ac:dyDescent="0.2">
      <c r="A75" s="297">
        <v>0</v>
      </c>
      <c r="B75" s="320">
        <v>0</v>
      </c>
      <c r="C75" s="298">
        <v>1250</v>
      </c>
      <c r="D75" s="299">
        <v>3401</v>
      </c>
      <c r="E75" s="300">
        <v>40</v>
      </c>
      <c r="F75" s="299">
        <v>2834</v>
      </c>
      <c r="G75" s="300">
        <v>33</v>
      </c>
      <c r="H75" s="299">
        <v>2267</v>
      </c>
      <c r="I75" s="300">
        <v>26</v>
      </c>
      <c r="K75" s="299">
        <v>1360.4</v>
      </c>
      <c r="L75" s="300">
        <v>16</v>
      </c>
      <c r="M75" s="299">
        <v>1133.6000000000001</v>
      </c>
      <c r="N75" s="300">
        <v>13.200000000000001</v>
      </c>
      <c r="O75" s="299">
        <v>906.80000000000007</v>
      </c>
      <c r="P75" s="300">
        <v>10.4</v>
      </c>
      <c r="R75" s="299">
        <v>2040.6</v>
      </c>
      <c r="S75" s="300">
        <v>24</v>
      </c>
      <c r="T75" s="299">
        <v>1700.3999999999999</v>
      </c>
      <c r="U75" s="300">
        <v>19.8</v>
      </c>
      <c r="V75" s="299">
        <v>1360.2</v>
      </c>
      <c r="W75" s="300">
        <v>15.6</v>
      </c>
      <c r="X75" s="299">
        <v>2720.8</v>
      </c>
      <c r="Y75" s="300">
        <v>32</v>
      </c>
      <c r="Z75" s="299">
        <v>2267.2000000000003</v>
      </c>
      <c r="AA75" s="300">
        <v>26.400000000000002</v>
      </c>
      <c r="AB75" s="299">
        <v>1813.6000000000001</v>
      </c>
      <c r="AC75" s="300">
        <v>20.8</v>
      </c>
      <c r="AE75" s="299">
        <v>1360.4</v>
      </c>
      <c r="AF75" s="300">
        <v>16</v>
      </c>
      <c r="AG75" s="299">
        <v>1133.6000000000001</v>
      </c>
      <c r="AH75" s="300">
        <v>13.200000000000001</v>
      </c>
      <c r="AI75" s="299">
        <v>906.80000000000007</v>
      </c>
      <c r="AJ75" s="300">
        <v>10.4</v>
      </c>
      <c r="AL75" s="299">
        <v>3911.1499999999996</v>
      </c>
      <c r="AM75" s="299">
        <v>46</v>
      </c>
      <c r="AN75" s="299">
        <v>3259.1</v>
      </c>
      <c r="AO75" s="299">
        <v>37.949999999999996</v>
      </c>
      <c r="AP75" s="299">
        <v>2607.0499999999997</v>
      </c>
      <c r="AQ75" s="299">
        <v>29.9</v>
      </c>
    </row>
    <row r="76" spans="1:43" ht="12" x14ac:dyDescent="0.2">
      <c r="A76" s="297">
        <v>0</v>
      </c>
      <c r="B76" s="320">
        <v>0</v>
      </c>
      <c r="C76" s="298">
        <v>2500</v>
      </c>
      <c r="D76" s="299">
        <v>3889</v>
      </c>
      <c r="E76" s="300">
        <v>51</v>
      </c>
      <c r="F76" s="299">
        <v>3241</v>
      </c>
      <c r="G76" s="300">
        <v>43</v>
      </c>
      <c r="H76" s="299">
        <v>2593</v>
      </c>
      <c r="I76" s="300">
        <v>33</v>
      </c>
      <c r="K76" s="299">
        <v>1555.6000000000001</v>
      </c>
      <c r="L76" s="300">
        <v>20.400000000000002</v>
      </c>
      <c r="M76" s="299">
        <v>1296.4000000000001</v>
      </c>
      <c r="N76" s="300">
        <v>17.2</v>
      </c>
      <c r="O76" s="299">
        <v>1037.2</v>
      </c>
      <c r="P76" s="300">
        <v>13.200000000000001</v>
      </c>
      <c r="R76" s="299">
        <v>2333.4</v>
      </c>
      <c r="S76" s="300">
        <v>30.599999999999998</v>
      </c>
      <c r="T76" s="299">
        <v>1944.6</v>
      </c>
      <c r="U76" s="300">
        <v>25.8</v>
      </c>
      <c r="V76" s="299">
        <v>1555.8</v>
      </c>
      <c r="W76" s="300">
        <v>19.8</v>
      </c>
      <c r="X76" s="299">
        <v>3111.2000000000003</v>
      </c>
      <c r="Y76" s="300">
        <v>40.800000000000004</v>
      </c>
      <c r="Z76" s="299">
        <v>2592.8000000000002</v>
      </c>
      <c r="AA76" s="300">
        <v>34.4</v>
      </c>
      <c r="AB76" s="299">
        <v>2074.4</v>
      </c>
      <c r="AC76" s="300">
        <v>26.400000000000002</v>
      </c>
      <c r="AE76" s="299">
        <v>1555.6000000000001</v>
      </c>
      <c r="AF76" s="300">
        <v>20.400000000000002</v>
      </c>
      <c r="AG76" s="299">
        <v>1296.4000000000001</v>
      </c>
      <c r="AH76" s="300">
        <v>17.2</v>
      </c>
      <c r="AI76" s="299">
        <v>1037.2</v>
      </c>
      <c r="AJ76" s="300">
        <v>13.200000000000001</v>
      </c>
      <c r="AL76" s="299">
        <v>4472.3499999999995</v>
      </c>
      <c r="AM76" s="299">
        <v>58.65</v>
      </c>
      <c r="AN76" s="299">
        <v>3727.1499999999996</v>
      </c>
      <c r="AO76" s="299">
        <v>49.449999999999996</v>
      </c>
      <c r="AP76" s="299">
        <v>2981.95</v>
      </c>
      <c r="AQ76" s="299">
        <v>37.949999999999996</v>
      </c>
    </row>
    <row r="77" spans="1:43" ht="12" x14ac:dyDescent="0.2">
      <c r="A77" s="297">
        <v>0</v>
      </c>
      <c r="B77" s="320">
        <v>0</v>
      </c>
      <c r="C77" s="298">
        <v>5000</v>
      </c>
      <c r="D77" s="299">
        <v>5142</v>
      </c>
      <c r="E77" s="300">
        <v>30</v>
      </c>
      <c r="F77" s="299">
        <v>4285</v>
      </c>
      <c r="G77" s="300">
        <v>25</v>
      </c>
      <c r="H77" s="299">
        <v>3428</v>
      </c>
      <c r="I77" s="300">
        <v>20</v>
      </c>
      <c r="K77" s="299">
        <v>2056.8000000000002</v>
      </c>
      <c r="L77" s="300">
        <v>12</v>
      </c>
      <c r="M77" s="299">
        <v>1714</v>
      </c>
      <c r="N77" s="300">
        <v>10</v>
      </c>
      <c r="O77" s="299">
        <v>1371.2</v>
      </c>
      <c r="P77" s="300">
        <v>8</v>
      </c>
      <c r="R77" s="299">
        <v>3085.2</v>
      </c>
      <c r="S77" s="300">
        <v>18</v>
      </c>
      <c r="T77" s="299">
        <v>2571</v>
      </c>
      <c r="U77" s="300">
        <v>15</v>
      </c>
      <c r="V77" s="299">
        <v>2056.7999999999997</v>
      </c>
      <c r="W77" s="300">
        <v>12</v>
      </c>
      <c r="X77" s="299">
        <v>4113.6000000000004</v>
      </c>
      <c r="Y77" s="300">
        <v>24</v>
      </c>
      <c r="Z77" s="299">
        <v>3428</v>
      </c>
      <c r="AA77" s="300">
        <v>20</v>
      </c>
      <c r="AB77" s="299">
        <v>2742.4</v>
      </c>
      <c r="AC77" s="300">
        <v>16</v>
      </c>
      <c r="AE77" s="299">
        <v>2056.8000000000002</v>
      </c>
      <c r="AF77" s="300">
        <v>12</v>
      </c>
      <c r="AG77" s="299">
        <v>1714</v>
      </c>
      <c r="AH77" s="300">
        <v>10</v>
      </c>
      <c r="AI77" s="299">
        <v>1371.2</v>
      </c>
      <c r="AJ77" s="300">
        <v>8</v>
      </c>
      <c r="AL77" s="299">
        <v>5913.2999999999993</v>
      </c>
      <c r="AM77" s="299">
        <v>34.5</v>
      </c>
      <c r="AN77" s="299">
        <v>4927.75</v>
      </c>
      <c r="AO77" s="299">
        <v>28.749999999999996</v>
      </c>
      <c r="AP77" s="299">
        <v>3942.2</v>
      </c>
      <c r="AQ77" s="299">
        <v>23</v>
      </c>
    </row>
    <row r="78" spans="1:43" ht="12" x14ac:dyDescent="0.2">
      <c r="A78" s="297">
        <v>0</v>
      </c>
      <c r="B78" s="320">
        <v>0</v>
      </c>
      <c r="C78" s="298">
        <v>12500</v>
      </c>
      <c r="D78" s="299">
        <v>7348</v>
      </c>
      <c r="E78" s="300">
        <v>16</v>
      </c>
      <c r="F78" s="299">
        <v>6123</v>
      </c>
      <c r="G78" s="300">
        <v>14</v>
      </c>
      <c r="H78" s="299">
        <v>4899</v>
      </c>
      <c r="I78" s="300">
        <v>11</v>
      </c>
      <c r="K78" s="299">
        <v>2939.2000000000003</v>
      </c>
      <c r="L78" s="300">
        <v>6.4</v>
      </c>
      <c r="M78" s="299">
        <v>2449.2000000000003</v>
      </c>
      <c r="N78" s="300">
        <v>5.6000000000000005</v>
      </c>
      <c r="O78" s="299">
        <v>1959.6000000000001</v>
      </c>
      <c r="P78" s="300">
        <v>4.4000000000000004</v>
      </c>
      <c r="R78" s="299">
        <v>4408.8</v>
      </c>
      <c r="S78" s="300">
        <v>9.6</v>
      </c>
      <c r="T78" s="299">
        <v>3673.7999999999997</v>
      </c>
      <c r="U78" s="300">
        <v>8.4</v>
      </c>
      <c r="V78" s="299">
        <v>2939.4</v>
      </c>
      <c r="W78" s="300">
        <v>6.6</v>
      </c>
      <c r="X78" s="299">
        <v>5878.4000000000005</v>
      </c>
      <c r="Y78" s="300">
        <v>12.8</v>
      </c>
      <c r="Z78" s="299">
        <v>4898.4000000000005</v>
      </c>
      <c r="AA78" s="300">
        <v>11.200000000000001</v>
      </c>
      <c r="AB78" s="299">
        <v>3919.2000000000003</v>
      </c>
      <c r="AC78" s="300">
        <v>8.8000000000000007</v>
      </c>
      <c r="AE78" s="299">
        <v>2939.2000000000003</v>
      </c>
      <c r="AF78" s="300">
        <v>6.4</v>
      </c>
      <c r="AG78" s="299">
        <v>2449.2000000000003</v>
      </c>
      <c r="AH78" s="300">
        <v>5.6000000000000005</v>
      </c>
      <c r="AI78" s="299">
        <v>1959.6000000000001</v>
      </c>
      <c r="AJ78" s="300">
        <v>4.4000000000000004</v>
      </c>
      <c r="AL78" s="299">
        <v>8450.1999999999989</v>
      </c>
      <c r="AM78" s="299">
        <v>18.399999999999999</v>
      </c>
      <c r="AN78" s="299">
        <v>7041.45</v>
      </c>
      <c r="AO78" s="299">
        <v>16.099999999999998</v>
      </c>
      <c r="AP78" s="299">
        <v>5633.8499999999995</v>
      </c>
      <c r="AQ78" s="299">
        <v>12.649999999999999</v>
      </c>
    </row>
    <row r="79" spans="1:43" ht="12" x14ac:dyDescent="0.2">
      <c r="A79" s="301">
        <v>0</v>
      </c>
      <c r="B79" s="321">
        <v>0</v>
      </c>
      <c r="C79" s="302">
        <v>25000</v>
      </c>
      <c r="D79" s="303">
        <v>9320</v>
      </c>
      <c r="E79" s="304">
        <v>38</v>
      </c>
      <c r="F79" s="303">
        <v>7767</v>
      </c>
      <c r="G79" s="304">
        <v>31</v>
      </c>
      <c r="H79" s="303">
        <v>6214</v>
      </c>
      <c r="I79" s="304">
        <v>25</v>
      </c>
      <c r="K79" s="303">
        <v>3728</v>
      </c>
      <c r="L79" s="304">
        <v>15.200000000000001</v>
      </c>
      <c r="M79" s="303">
        <v>3106.8</v>
      </c>
      <c r="N79" s="304">
        <v>12.4</v>
      </c>
      <c r="O79" s="303">
        <v>2485.6000000000004</v>
      </c>
      <c r="P79" s="304">
        <v>10</v>
      </c>
      <c r="R79" s="303">
        <v>5592</v>
      </c>
      <c r="S79" s="304">
        <v>22.8</v>
      </c>
      <c r="T79" s="303">
        <v>4660.2</v>
      </c>
      <c r="U79" s="304">
        <v>18.599999999999998</v>
      </c>
      <c r="V79" s="303">
        <v>3728.3999999999996</v>
      </c>
      <c r="W79" s="304">
        <v>15</v>
      </c>
      <c r="X79" s="303">
        <v>7456</v>
      </c>
      <c r="Y79" s="304">
        <v>30.400000000000002</v>
      </c>
      <c r="Z79" s="303">
        <v>6213.6</v>
      </c>
      <c r="AA79" s="304">
        <v>24.8</v>
      </c>
      <c r="AB79" s="303">
        <v>4971.2000000000007</v>
      </c>
      <c r="AC79" s="304">
        <v>20</v>
      </c>
      <c r="AE79" s="303">
        <v>3728</v>
      </c>
      <c r="AF79" s="304">
        <v>15.200000000000001</v>
      </c>
      <c r="AG79" s="303">
        <v>3106.8</v>
      </c>
      <c r="AH79" s="304">
        <v>12.4</v>
      </c>
      <c r="AI79" s="303">
        <v>2485.6000000000004</v>
      </c>
      <c r="AJ79" s="304">
        <v>10</v>
      </c>
      <c r="AL79" s="303">
        <v>10718</v>
      </c>
      <c r="AM79" s="303">
        <v>43.699999999999996</v>
      </c>
      <c r="AN79" s="303">
        <v>8932.0499999999993</v>
      </c>
      <c r="AO79" s="303">
        <v>35.65</v>
      </c>
      <c r="AP79" s="303">
        <v>7146.0999999999995</v>
      </c>
      <c r="AQ79" s="303">
        <v>28.749999999999996</v>
      </c>
    </row>
    <row r="80" spans="1:43" ht="24" x14ac:dyDescent="0.2">
      <c r="A80" s="293" t="s">
        <v>1737</v>
      </c>
      <c r="B80" s="319" t="s">
        <v>1738</v>
      </c>
      <c r="C80" s="294">
        <v>800</v>
      </c>
      <c r="D80" s="295">
        <v>3844</v>
      </c>
      <c r="E80" s="296">
        <v>74</v>
      </c>
      <c r="F80" s="295">
        <v>3204</v>
      </c>
      <c r="G80" s="296">
        <v>61</v>
      </c>
      <c r="H80" s="295">
        <v>2563</v>
      </c>
      <c r="I80" s="296">
        <v>49</v>
      </c>
      <c r="K80" s="295">
        <v>1537.6000000000001</v>
      </c>
      <c r="L80" s="296">
        <v>29.6</v>
      </c>
      <c r="M80" s="295">
        <v>1281.6000000000001</v>
      </c>
      <c r="N80" s="296">
        <v>24.400000000000002</v>
      </c>
      <c r="O80" s="295">
        <v>1025.2</v>
      </c>
      <c r="P80" s="296">
        <v>19.600000000000001</v>
      </c>
      <c r="R80" s="295">
        <v>2306.4</v>
      </c>
      <c r="S80" s="296">
        <v>44.4</v>
      </c>
      <c r="T80" s="295">
        <v>1922.3999999999999</v>
      </c>
      <c r="U80" s="296">
        <v>36.6</v>
      </c>
      <c r="V80" s="295">
        <v>1537.8</v>
      </c>
      <c r="W80" s="296">
        <v>29.4</v>
      </c>
      <c r="X80" s="295">
        <v>3075.2000000000003</v>
      </c>
      <c r="Y80" s="296">
        <v>59.2</v>
      </c>
      <c r="Z80" s="295">
        <v>2563.2000000000003</v>
      </c>
      <c r="AA80" s="296">
        <v>48.800000000000004</v>
      </c>
      <c r="AB80" s="295">
        <v>2050.4</v>
      </c>
      <c r="AC80" s="296">
        <v>39.200000000000003</v>
      </c>
      <c r="AE80" s="295">
        <v>1537.6000000000001</v>
      </c>
      <c r="AF80" s="296">
        <v>29.6</v>
      </c>
      <c r="AG80" s="295">
        <v>1281.6000000000001</v>
      </c>
      <c r="AH80" s="296">
        <v>24.400000000000002</v>
      </c>
      <c r="AI80" s="295">
        <v>1025.2</v>
      </c>
      <c r="AJ80" s="296">
        <v>19.600000000000001</v>
      </c>
      <c r="AL80" s="295">
        <v>4420.5999999999995</v>
      </c>
      <c r="AM80" s="295">
        <v>85.1</v>
      </c>
      <c r="AN80" s="295">
        <v>3684.6</v>
      </c>
      <c r="AO80" s="295">
        <v>70.149999999999991</v>
      </c>
      <c r="AP80" s="295">
        <v>2947.45</v>
      </c>
      <c r="AQ80" s="295">
        <v>56.349999999999994</v>
      </c>
    </row>
    <row r="81" spans="1:43" ht="12" x14ac:dyDescent="0.2">
      <c r="A81" s="297">
        <v>0</v>
      </c>
      <c r="B81" s="320">
        <v>0</v>
      </c>
      <c r="C81" s="298">
        <v>4000</v>
      </c>
      <c r="D81" s="299">
        <v>6188</v>
      </c>
      <c r="E81" s="300">
        <v>29</v>
      </c>
      <c r="F81" s="299">
        <v>5157</v>
      </c>
      <c r="G81" s="300">
        <v>25</v>
      </c>
      <c r="H81" s="299">
        <v>4126</v>
      </c>
      <c r="I81" s="300">
        <v>20</v>
      </c>
      <c r="K81" s="299">
        <v>2475.2000000000003</v>
      </c>
      <c r="L81" s="300">
        <v>11.600000000000001</v>
      </c>
      <c r="M81" s="299">
        <v>2062.8000000000002</v>
      </c>
      <c r="N81" s="300">
        <v>10</v>
      </c>
      <c r="O81" s="299">
        <v>1650.4</v>
      </c>
      <c r="P81" s="300">
        <v>8</v>
      </c>
      <c r="R81" s="299">
        <v>3712.7999999999997</v>
      </c>
      <c r="S81" s="300">
        <v>17.399999999999999</v>
      </c>
      <c r="T81" s="299">
        <v>3094.2</v>
      </c>
      <c r="U81" s="300">
        <v>15</v>
      </c>
      <c r="V81" s="299">
        <v>2475.6</v>
      </c>
      <c r="W81" s="300">
        <v>12</v>
      </c>
      <c r="X81" s="299">
        <v>4950.4000000000005</v>
      </c>
      <c r="Y81" s="300">
        <v>23.200000000000003</v>
      </c>
      <c r="Z81" s="299">
        <v>4125.6000000000004</v>
      </c>
      <c r="AA81" s="300">
        <v>20</v>
      </c>
      <c r="AB81" s="299">
        <v>3300.8</v>
      </c>
      <c r="AC81" s="300">
        <v>16</v>
      </c>
      <c r="AE81" s="299">
        <v>2475.2000000000003</v>
      </c>
      <c r="AF81" s="300">
        <v>11.600000000000001</v>
      </c>
      <c r="AG81" s="299">
        <v>2062.8000000000002</v>
      </c>
      <c r="AH81" s="300">
        <v>10</v>
      </c>
      <c r="AI81" s="299">
        <v>1650.4</v>
      </c>
      <c r="AJ81" s="300">
        <v>8</v>
      </c>
      <c r="AL81" s="299">
        <v>7116.2</v>
      </c>
      <c r="AM81" s="299">
        <v>33.349999999999994</v>
      </c>
      <c r="AN81" s="299">
        <v>5930.5499999999993</v>
      </c>
      <c r="AO81" s="299">
        <v>28.749999999999996</v>
      </c>
      <c r="AP81" s="299">
        <v>4744.8999999999996</v>
      </c>
      <c r="AQ81" s="299">
        <v>23</v>
      </c>
    </row>
    <row r="82" spans="1:43" ht="12" x14ac:dyDescent="0.2">
      <c r="A82" s="297">
        <v>0</v>
      </c>
      <c r="B82" s="320">
        <v>0</v>
      </c>
      <c r="C82" s="298">
        <v>8000</v>
      </c>
      <c r="D82" s="299">
        <v>7360</v>
      </c>
      <c r="E82" s="300">
        <v>34</v>
      </c>
      <c r="F82" s="299">
        <v>6133</v>
      </c>
      <c r="G82" s="300">
        <v>28</v>
      </c>
      <c r="H82" s="299">
        <v>4907</v>
      </c>
      <c r="I82" s="300">
        <v>23</v>
      </c>
      <c r="K82" s="299">
        <v>2944</v>
      </c>
      <c r="L82" s="300">
        <v>13.600000000000001</v>
      </c>
      <c r="M82" s="299">
        <v>2453.2000000000003</v>
      </c>
      <c r="N82" s="300">
        <v>11.200000000000001</v>
      </c>
      <c r="O82" s="299">
        <v>1962.8000000000002</v>
      </c>
      <c r="P82" s="300">
        <v>9.2000000000000011</v>
      </c>
      <c r="R82" s="299">
        <v>4416</v>
      </c>
      <c r="S82" s="300">
        <v>20.399999999999999</v>
      </c>
      <c r="T82" s="299">
        <v>3679.7999999999997</v>
      </c>
      <c r="U82" s="300">
        <v>16.8</v>
      </c>
      <c r="V82" s="299">
        <v>2944.2</v>
      </c>
      <c r="W82" s="300">
        <v>13.799999999999999</v>
      </c>
      <c r="X82" s="299">
        <v>5888</v>
      </c>
      <c r="Y82" s="300">
        <v>27.200000000000003</v>
      </c>
      <c r="Z82" s="299">
        <v>4906.4000000000005</v>
      </c>
      <c r="AA82" s="300">
        <v>22.400000000000002</v>
      </c>
      <c r="AB82" s="299">
        <v>3925.6000000000004</v>
      </c>
      <c r="AC82" s="300">
        <v>18.400000000000002</v>
      </c>
      <c r="AE82" s="299">
        <v>2944</v>
      </c>
      <c r="AF82" s="300">
        <v>13.600000000000001</v>
      </c>
      <c r="AG82" s="299">
        <v>2453.2000000000003</v>
      </c>
      <c r="AH82" s="300">
        <v>11.200000000000001</v>
      </c>
      <c r="AI82" s="299">
        <v>1962.8000000000002</v>
      </c>
      <c r="AJ82" s="300">
        <v>9.2000000000000011</v>
      </c>
      <c r="AL82" s="299">
        <v>8464</v>
      </c>
      <c r="AM82" s="299">
        <v>39.099999999999994</v>
      </c>
      <c r="AN82" s="299">
        <v>7052.95</v>
      </c>
      <c r="AO82" s="299">
        <v>32.199999999999996</v>
      </c>
      <c r="AP82" s="299">
        <v>5643.0499999999993</v>
      </c>
      <c r="AQ82" s="299">
        <v>26.45</v>
      </c>
    </row>
    <row r="83" spans="1:43" ht="12" x14ac:dyDescent="0.2">
      <c r="A83" s="297">
        <v>0</v>
      </c>
      <c r="B83" s="320">
        <v>0</v>
      </c>
      <c r="C83" s="298">
        <v>16000</v>
      </c>
      <c r="D83" s="299">
        <v>10049</v>
      </c>
      <c r="E83" s="300">
        <v>22</v>
      </c>
      <c r="F83" s="299">
        <v>8375</v>
      </c>
      <c r="G83" s="300">
        <v>19</v>
      </c>
      <c r="H83" s="299">
        <v>6699</v>
      </c>
      <c r="I83" s="300">
        <v>15</v>
      </c>
      <c r="K83" s="299">
        <v>4019.6000000000004</v>
      </c>
      <c r="L83" s="300">
        <v>8.8000000000000007</v>
      </c>
      <c r="M83" s="299">
        <v>3350</v>
      </c>
      <c r="N83" s="300">
        <v>7.6000000000000005</v>
      </c>
      <c r="O83" s="299">
        <v>2679.6000000000004</v>
      </c>
      <c r="P83" s="300">
        <v>6</v>
      </c>
      <c r="R83" s="299">
        <v>6029.4</v>
      </c>
      <c r="S83" s="300">
        <v>13.2</v>
      </c>
      <c r="T83" s="299">
        <v>5025</v>
      </c>
      <c r="U83" s="300">
        <v>11.4</v>
      </c>
      <c r="V83" s="299">
        <v>4019.3999999999996</v>
      </c>
      <c r="W83" s="300">
        <v>9</v>
      </c>
      <c r="X83" s="299">
        <v>8039.2000000000007</v>
      </c>
      <c r="Y83" s="300">
        <v>17.600000000000001</v>
      </c>
      <c r="Z83" s="299">
        <v>6700</v>
      </c>
      <c r="AA83" s="300">
        <v>15.200000000000001</v>
      </c>
      <c r="AB83" s="299">
        <v>5359.2000000000007</v>
      </c>
      <c r="AC83" s="300">
        <v>12</v>
      </c>
      <c r="AE83" s="299">
        <v>4019.6000000000004</v>
      </c>
      <c r="AF83" s="300">
        <v>8.8000000000000007</v>
      </c>
      <c r="AG83" s="299">
        <v>3350</v>
      </c>
      <c r="AH83" s="300">
        <v>7.6000000000000005</v>
      </c>
      <c r="AI83" s="299">
        <v>2679.6000000000004</v>
      </c>
      <c r="AJ83" s="300">
        <v>6</v>
      </c>
      <c r="AL83" s="299">
        <v>11556.349999999999</v>
      </c>
      <c r="AM83" s="299">
        <v>25.299999999999997</v>
      </c>
      <c r="AN83" s="299">
        <v>9631.25</v>
      </c>
      <c r="AO83" s="299">
        <v>21.849999999999998</v>
      </c>
      <c r="AP83" s="299">
        <v>7703.8499999999995</v>
      </c>
      <c r="AQ83" s="299">
        <v>17.25</v>
      </c>
    </row>
    <row r="84" spans="1:43" ht="12" x14ac:dyDescent="0.2">
      <c r="A84" s="297">
        <v>0</v>
      </c>
      <c r="B84" s="320">
        <v>0</v>
      </c>
      <c r="C84" s="298">
        <v>40000</v>
      </c>
      <c r="D84" s="299">
        <v>15356</v>
      </c>
      <c r="E84" s="300">
        <v>12</v>
      </c>
      <c r="F84" s="299">
        <v>12797</v>
      </c>
      <c r="G84" s="300">
        <v>10</v>
      </c>
      <c r="H84" s="299">
        <v>10238</v>
      </c>
      <c r="I84" s="300">
        <v>8</v>
      </c>
      <c r="K84" s="299">
        <v>6142.4000000000005</v>
      </c>
      <c r="L84" s="300">
        <v>4.8000000000000007</v>
      </c>
      <c r="M84" s="299">
        <v>5118.8</v>
      </c>
      <c r="N84" s="300">
        <v>4</v>
      </c>
      <c r="O84" s="299">
        <v>4095.2000000000003</v>
      </c>
      <c r="P84" s="300">
        <v>3.2</v>
      </c>
      <c r="R84" s="299">
        <v>9213.6</v>
      </c>
      <c r="S84" s="300">
        <v>7.1999999999999993</v>
      </c>
      <c r="T84" s="299">
        <v>7678.2</v>
      </c>
      <c r="U84" s="300">
        <v>6</v>
      </c>
      <c r="V84" s="299">
        <v>6142.8</v>
      </c>
      <c r="W84" s="300">
        <v>4.8</v>
      </c>
      <c r="X84" s="299">
        <v>12284.800000000001</v>
      </c>
      <c r="Y84" s="300">
        <v>9.6000000000000014</v>
      </c>
      <c r="Z84" s="299">
        <v>10237.6</v>
      </c>
      <c r="AA84" s="300">
        <v>8</v>
      </c>
      <c r="AB84" s="299">
        <v>8190.4000000000005</v>
      </c>
      <c r="AC84" s="300">
        <v>6.4</v>
      </c>
      <c r="AE84" s="299">
        <v>6142.4000000000005</v>
      </c>
      <c r="AF84" s="300">
        <v>4.8000000000000007</v>
      </c>
      <c r="AG84" s="299">
        <v>5118.8</v>
      </c>
      <c r="AH84" s="300">
        <v>4</v>
      </c>
      <c r="AI84" s="299">
        <v>4095.2000000000003</v>
      </c>
      <c r="AJ84" s="300">
        <v>3.2</v>
      </c>
      <c r="AL84" s="299">
        <v>17659.399999999998</v>
      </c>
      <c r="AM84" s="299">
        <v>13.799999999999999</v>
      </c>
      <c r="AN84" s="299">
        <v>14716.55</v>
      </c>
      <c r="AO84" s="299">
        <v>11.5</v>
      </c>
      <c r="AP84" s="299">
        <v>11773.699999999999</v>
      </c>
      <c r="AQ84" s="299">
        <v>9.1999999999999993</v>
      </c>
    </row>
    <row r="85" spans="1:43" ht="12" x14ac:dyDescent="0.2">
      <c r="A85" s="301">
        <v>0</v>
      </c>
      <c r="B85" s="321">
        <v>0</v>
      </c>
      <c r="C85" s="302">
        <v>80000</v>
      </c>
      <c r="D85" s="303">
        <v>19965</v>
      </c>
      <c r="E85" s="304">
        <v>25</v>
      </c>
      <c r="F85" s="303">
        <v>16637</v>
      </c>
      <c r="G85" s="304">
        <v>21</v>
      </c>
      <c r="H85" s="303">
        <v>13310</v>
      </c>
      <c r="I85" s="304">
        <v>17</v>
      </c>
      <c r="K85" s="303">
        <v>7986</v>
      </c>
      <c r="L85" s="304">
        <v>10</v>
      </c>
      <c r="M85" s="303">
        <v>6654.8</v>
      </c>
      <c r="N85" s="304">
        <v>8.4</v>
      </c>
      <c r="O85" s="303">
        <v>5324</v>
      </c>
      <c r="P85" s="304">
        <v>6.8000000000000007</v>
      </c>
      <c r="R85" s="303">
        <v>11979</v>
      </c>
      <c r="S85" s="304">
        <v>15</v>
      </c>
      <c r="T85" s="303">
        <v>9982.1999999999989</v>
      </c>
      <c r="U85" s="304">
        <v>12.6</v>
      </c>
      <c r="V85" s="303">
        <v>7986</v>
      </c>
      <c r="W85" s="304">
        <v>10.199999999999999</v>
      </c>
      <c r="X85" s="303">
        <v>15972</v>
      </c>
      <c r="Y85" s="304">
        <v>20</v>
      </c>
      <c r="Z85" s="303">
        <v>13309.6</v>
      </c>
      <c r="AA85" s="304">
        <v>16.8</v>
      </c>
      <c r="AB85" s="303">
        <v>10648</v>
      </c>
      <c r="AC85" s="304">
        <v>13.600000000000001</v>
      </c>
      <c r="AE85" s="303">
        <v>7986</v>
      </c>
      <c r="AF85" s="304">
        <v>10</v>
      </c>
      <c r="AG85" s="303">
        <v>6654.8</v>
      </c>
      <c r="AH85" s="304">
        <v>8.4</v>
      </c>
      <c r="AI85" s="303">
        <v>5324</v>
      </c>
      <c r="AJ85" s="304">
        <v>6.8000000000000007</v>
      </c>
      <c r="AL85" s="303">
        <v>22959.75</v>
      </c>
      <c r="AM85" s="303">
        <v>28.749999999999996</v>
      </c>
      <c r="AN85" s="303">
        <v>19132.55</v>
      </c>
      <c r="AO85" s="303">
        <v>24.15</v>
      </c>
      <c r="AP85" s="303">
        <v>15306.499999999998</v>
      </c>
      <c r="AQ85" s="303">
        <v>19.549999999999997</v>
      </c>
    </row>
    <row r="86" spans="1:43" ht="24" x14ac:dyDescent="0.2">
      <c r="A86" s="293" t="s">
        <v>1739</v>
      </c>
      <c r="B86" s="319" t="s">
        <v>1740</v>
      </c>
      <c r="C86" s="294">
        <v>1000</v>
      </c>
      <c r="D86" s="295">
        <v>3169</v>
      </c>
      <c r="E86" s="296">
        <v>49</v>
      </c>
      <c r="F86" s="295">
        <v>2641</v>
      </c>
      <c r="G86" s="296">
        <v>42</v>
      </c>
      <c r="H86" s="295">
        <v>2113</v>
      </c>
      <c r="I86" s="296">
        <v>33</v>
      </c>
      <c r="K86" s="295">
        <v>1267.6000000000001</v>
      </c>
      <c r="L86" s="296">
        <v>19.600000000000001</v>
      </c>
      <c r="M86" s="295">
        <v>1056.4000000000001</v>
      </c>
      <c r="N86" s="296">
        <v>16.8</v>
      </c>
      <c r="O86" s="295">
        <v>845.2</v>
      </c>
      <c r="P86" s="296">
        <v>13.200000000000001</v>
      </c>
      <c r="R86" s="295">
        <v>1901.3999999999999</v>
      </c>
      <c r="S86" s="296">
        <v>29.4</v>
      </c>
      <c r="T86" s="295">
        <v>1584.6</v>
      </c>
      <c r="U86" s="296">
        <v>25.2</v>
      </c>
      <c r="V86" s="295">
        <v>1267.8</v>
      </c>
      <c r="W86" s="296">
        <v>19.8</v>
      </c>
      <c r="X86" s="295">
        <v>2535.2000000000003</v>
      </c>
      <c r="Y86" s="296">
        <v>39.200000000000003</v>
      </c>
      <c r="Z86" s="295">
        <v>2112.8000000000002</v>
      </c>
      <c r="AA86" s="296">
        <v>33.6</v>
      </c>
      <c r="AB86" s="295">
        <v>1690.4</v>
      </c>
      <c r="AC86" s="296">
        <v>26.400000000000002</v>
      </c>
      <c r="AE86" s="295">
        <v>1267.6000000000001</v>
      </c>
      <c r="AF86" s="296">
        <v>19.600000000000001</v>
      </c>
      <c r="AG86" s="295">
        <v>1056.4000000000001</v>
      </c>
      <c r="AH86" s="296">
        <v>16.8</v>
      </c>
      <c r="AI86" s="295">
        <v>845.2</v>
      </c>
      <c r="AJ86" s="296">
        <v>13.200000000000001</v>
      </c>
      <c r="AL86" s="295">
        <v>3644.35</v>
      </c>
      <c r="AM86" s="295">
        <v>56.349999999999994</v>
      </c>
      <c r="AN86" s="295">
        <v>3037.1499999999996</v>
      </c>
      <c r="AO86" s="295">
        <v>48.3</v>
      </c>
      <c r="AP86" s="295">
        <v>2429.9499999999998</v>
      </c>
      <c r="AQ86" s="295">
        <v>37.949999999999996</v>
      </c>
    </row>
    <row r="87" spans="1:43" ht="12" x14ac:dyDescent="0.2">
      <c r="A87" s="297">
        <v>0</v>
      </c>
      <c r="B87" s="320">
        <v>0</v>
      </c>
      <c r="C87" s="298">
        <v>5000</v>
      </c>
      <c r="D87" s="299">
        <v>5122</v>
      </c>
      <c r="E87" s="300">
        <v>18</v>
      </c>
      <c r="F87" s="299">
        <v>4269</v>
      </c>
      <c r="G87" s="300">
        <v>15</v>
      </c>
      <c r="H87" s="299">
        <v>3415</v>
      </c>
      <c r="I87" s="300">
        <v>12</v>
      </c>
      <c r="K87" s="299">
        <v>2048.8000000000002</v>
      </c>
      <c r="L87" s="300">
        <v>7.2</v>
      </c>
      <c r="M87" s="299">
        <v>1707.6000000000001</v>
      </c>
      <c r="N87" s="300">
        <v>6</v>
      </c>
      <c r="O87" s="299">
        <v>1366</v>
      </c>
      <c r="P87" s="300">
        <v>4.8000000000000007</v>
      </c>
      <c r="R87" s="299">
        <v>3073.2</v>
      </c>
      <c r="S87" s="300">
        <v>10.799999999999999</v>
      </c>
      <c r="T87" s="299">
        <v>2561.4</v>
      </c>
      <c r="U87" s="300">
        <v>9</v>
      </c>
      <c r="V87" s="299">
        <v>2049</v>
      </c>
      <c r="W87" s="300">
        <v>7.1999999999999993</v>
      </c>
      <c r="X87" s="299">
        <v>4097.6000000000004</v>
      </c>
      <c r="Y87" s="300">
        <v>14.4</v>
      </c>
      <c r="Z87" s="299">
        <v>3415.2000000000003</v>
      </c>
      <c r="AA87" s="300">
        <v>12</v>
      </c>
      <c r="AB87" s="299">
        <v>2732</v>
      </c>
      <c r="AC87" s="300">
        <v>9.6000000000000014</v>
      </c>
      <c r="AE87" s="299">
        <v>2048.8000000000002</v>
      </c>
      <c r="AF87" s="300">
        <v>7.2</v>
      </c>
      <c r="AG87" s="299">
        <v>1707.6000000000001</v>
      </c>
      <c r="AH87" s="300">
        <v>6</v>
      </c>
      <c r="AI87" s="299">
        <v>1366</v>
      </c>
      <c r="AJ87" s="300">
        <v>4.8000000000000007</v>
      </c>
      <c r="AL87" s="299">
        <v>5890.2999999999993</v>
      </c>
      <c r="AM87" s="299">
        <v>20.7</v>
      </c>
      <c r="AN87" s="299">
        <v>4909.3499999999995</v>
      </c>
      <c r="AO87" s="299">
        <v>17.25</v>
      </c>
      <c r="AP87" s="299">
        <v>3927.2499999999995</v>
      </c>
      <c r="AQ87" s="299">
        <v>13.799999999999999</v>
      </c>
    </row>
    <row r="88" spans="1:43" ht="12" x14ac:dyDescent="0.2">
      <c r="A88" s="297">
        <v>0</v>
      </c>
      <c r="B88" s="320">
        <v>0</v>
      </c>
      <c r="C88" s="298">
        <v>10000</v>
      </c>
      <c r="D88" s="299">
        <v>5979</v>
      </c>
      <c r="E88" s="300">
        <v>21</v>
      </c>
      <c r="F88" s="299">
        <v>4982</v>
      </c>
      <c r="G88" s="300">
        <v>18</v>
      </c>
      <c r="H88" s="299">
        <v>3986</v>
      </c>
      <c r="I88" s="300">
        <v>14</v>
      </c>
      <c r="K88" s="299">
        <v>2391.6</v>
      </c>
      <c r="L88" s="300">
        <v>8.4</v>
      </c>
      <c r="M88" s="299">
        <v>1992.8000000000002</v>
      </c>
      <c r="N88" s="300">
        <v>7.2</v>
      </c>
      <c r="O88" s="299">
        <v>1594.4</v>
      </c>
      <c r="P88" s="300">
        <v>5.6000000000000005</v>
      </c>
      <c r="R88" s="299">
        <v>3587.4</v>
      </c>
      <c r="S88" s="300">
        <v>12.6</v>
      </c>
      <c r="T88" s="299">
        <v>2989.2</v>
      </c>
      <c r="U88" s="300">
        <v>10.799999999999999</v>
      </c>
      <c r="V88" s="299">
        <v>2391.6</v>
      </c>
      <c r="W88" s="300">
        <v>8.4</v>
      </c>
      <c r="X88" s="299">
        <v>4783.2</v>
      </c>
      <c r="Y88" s="300">
        <v>16.8</v>
      </c>
      <c r="Z88" s="299">
        <v>3985.6000000000004</v>
      </c>
      <c r="AA88" s="300">
        <v>14.4</v>
      </c>
      <c r="AB88" s="299">
        <v>3188.8</v>
      </c>
      <c r="AC88" s="300">
        <v>11.200000000000001</v>
      </c>
      <c r="AE88" s="299">
        <v>2391.6</v>
      </c>
      <c r="AF88" s="300">
        <v>8.4</v>
      </c>
      <c r="AG88" s="299">
        <v>1992.8000000000002</v>
      </c>
      <c r="AH88" s="300">
        <v>7.2</v>
      </c>
      <c r="AI88" s="299">
        <v>1594.4</v>
      </c>
      <c r="AJ88" s="300">
        <v>5.6000000000000005</v>
      </c>
      <c r="AL88" s="299">
        <v>6875.8499999999995</v>
      </c>
      <c r="AM88" s="299">
        <v>24.15</v>
      </c>
      <c r="AN88" s="299">
        <v>5729.2999999999993</v>
      </c>
      <c r="AO88" s="299">
        <v>20.7</v>
      </c>
      <c r="AP88" s="299">
        <v>4583.8999999999996</v>
      </c>
      <c r="AQ88" s="299">
        <v>16.099999999999998</v>
      </c>
    </row>
    <row r="89" spans="1:43" ht="12" x14ac:dyDescent="0.2">
      <c r="A89" s="297">
        <v>0</v>
      </c>
      <c r="B89" s="320">
        <v>0</v>
      </c>
      <c r="C89" s="298">
        <v>20000</v>
      </c>
      <c r="D89" s="299">
        <v>8039</v>
      </c>
      <c r="E89" s="300">
        <v>14</v>
      </c>
      <c r="F89" s="299">
        <v>6699</v>
      </c>
      <c r="G89" s="300">
        <v>11</v>
      </c>
      <c r="H89" s="299">
        <v>5360</v>
      </c>
      <c r="I89" s="300">
        <v>9</v>
      </c>
      <c r="K89" s="299">
        <v>3215.6000000000004</v>
      </c>
      <c r="L89" s="300">
        <v>5.6000000000000005</v>
      </c>
      <c r="M89" s="299">
        <v>2679.6000000000004</v>
      </c>
      <c r="N89" s="300">
        <v>4.4000000000000004</v>
      </c>
      <c r="O89" s="299">
        <v>2144</v>
      </c>
      <c r="P89" s="300">
        <v>3.6</v>
      </c>
      <c r="R89" s="299">
        <v>4823.3999999999996</v>
      </c>
      <c r="S89" s="300">
        <v>8.4</v>
      </c>
      <c r="T89" s="299">
        <v>4019.3999999999996</v>
      </c>
      <c r="U89" s="300">
        <v>6.6</v>
      </c>
      <c r="V89" s="299">
        <v>3216</v>
      </c>
      <c r="W89" s="300">
        <v>5.3999999999999995</v>
      </c>
      <c r="X89" s="299">
        <v>6431.2000000000007</v>
      </c>
      <c r="Y89" s="300">
        <v>11.200000000000001</v>
      </c>
      <c r="Z89" s="299">
        <v>5359.2000000000007</v>
      </c>
      <c r="AA89" s="300">
        <v>8.8000000000000007</v>
      </c>
      <c r="AB89" s="299">
        <v>4288</v>
      </c>
      <c r="AC89" s="300">
        <v>7.2</v>
      </c>
      <c r="AE89" s="299">
        <v>3215.6000000000004</v>
      </c>
      <c r="AF89" s="300">
        <v>5.6000000000000005</v>
      </c>
      <c r="AG89" s="299">
        <v>2679.6000000000004</v>
      </c>
      <c r="AH89" s="300">
        <v>4.4000000000000004</v>
      </c>
      <c r="AI89" s="299">
        <v>2144</v>
      </c>
      <c r="AJ89" s="300">
        <v>3.6</v>
      </c>
      <c r="AL89" s="299">
        <v>9244.8499999999985</v>
      </c>
      <c r="AM89" s="299">
        <v>16.099999999999998</v>
      </c>
      <c r="AN89" s="299">
        <v>7703.8499999999995</v>
      </c>
      <c r="AO89" s="299">
        <v>12.649999999999999</v>
      </c>
      <c r="AP89" s="299">
        <v>6163.9999999999991</v>
      </c>
      <c r="AQ89" s="299">
        <v>10.35</v>
      </c>
    </row>
    <row r="90" spans="1:43" ht="12" x14ac:dyDescent="0.2">
      <c r="A90" s="297">
        <v>0</v>
      </c>
      <c r="B90" s="320">
        <v>0</v>
      </c>
      <c r="C90" s="298">
        <v>50000</v>
      </c>
      <c r="D90" s="299">
        <v>11916</v>
      </c>
      <c r="E90" s="300">
        <v>8</v>
      </c>
      <c r="F90" s="299">
        <v>9930</v>
      </c>
      <c r="G90" s="300">
        <v>7</v>
      </c>
      <c r="H90" s="299">
        <v>7944</v>
      </c>
      <c r="I90" s="300">
        <v>5</v>
      </c>
      <c r="K90" s="299">
        <v>4766.4000000000005</v>
      </c>
      <c r="L90" s="300">
        <v>3.2</v>
      </c>
      <c r="M90" s="299">
        <v>3972</v>
      </c>
      <c r="N90" s="300">
        <v>2.8000000000000003</v>
      </c>
      <c r="O90" s="299">
        <v>3177.6000000000004</v>
      </c>
      <c r="P90" s="300">
        <v>2</v>
      </c>
      <c r="R90" s="299">
        <v>7149.5999999999995</v>
      </c>
      <c r="S90" s="300">
        <v>4.8</v>
      </c>
      <c r="T90" s="299">
        <v>5958</v>
      </c>
      <c r="U90" s="300">
        <v>4.2</v>
      </c>
      <c r="V90" s="299">
        <v>4766.3999999999996</v>
      </c>
      <c r="W90" s="300">
        <v>3</v>
      </c>
      <c r="X90" s="299">
        <v>9532.8000000000011</v>
      </c>
      <c r="Y90" s="300">
        <v>6.4</v>
      </c>
      <c r="Z90" s="299">
        <v>7944</v>
      </c>
      <c r="AA90" s="300">
        <v>5.6000000000000005</v>
      </c>
      <c r="AB90" s="299">
        <v>6355.2000000000007</v>
      </c>
      <c r="AC90" s="300">
        <v>4</v>
      </c>
      <c r="AE90" s="299">
        <v>4766.4000000000005</v>
      </c>
      <c r="AF90" s="300">
        <v>3.2</v>
      </c>
      <c r="AG90" s="299">
        <v>3972</v>
      </c>
      <c r="AH90" s="300">
        <v>2.8000000000000003</v>
      </c>
      <c r="AI90" s="299">
        <v>3177.6000000000004</v>
      </c>
      <c r="AJ90" s="300">
        <v>2</v>
      </c>
      <c r="AL90" s="299">
        <v>13703.4</v>
      </c>
      <c r="AM90" s="299">
        <v>9.1999999999999993</v>
      </c>
      <c r="AN90" s="299">
        <v>11419.5</v>
      </c>
      <c r="AO90" s="299">
        <v>8.0499999999999989</v>
      </c>
      <c r="AP90" s="299">
        <v>9135.5999999999985</v>
      </c>
      <c r="AQ90" s="299">
        <v>5.75</v>
      </c>
    </row>
    <row r="91" spans="1:43" ht="12" x14ac:dyDescent="0.2">
      <c r="A91" s="301">
        <v>0</v>
      </c>
      <c r="B91" s="321">
        <v>0</v>
      </c>
      <c r="C91" s="302">
        <v>100000</v>
      </c>
      <c r="D91" s="303">
        <v>15327</v>
      </c>
      <c r="E91" s="304">
        <v>16</v>
      </c>
      <c r="F91" s="303">
        <v>12773</v>
      </c>
      <c r="G91" s="304">
        <v>13</v>
      </c>
      <c r="H91" s="303">
        <v>10218</v>
      </c>
      <c r="I91" s="304">
        <v>11</v>
      </c>
      <c r="K91" s="303">
        <v>6130.8</v>
      </c>
      <c r="L91" s="304">
        <v>6.4</v>
      </c>
      <c r="M91" s="303">
        <v>5109.2000000000007</v>
      </c>
      <c r="N91" s="304">
        <v>5.2</v>
      </c>
      <c r="O91" s="303">
        <v>4087.2000000000003</v>
      </c>
      <c r="P91" s="304">
        <v>4.4000000000000004</v>
      </c>
      <c r="R91" s="303">
        <v>9196.1999999999989</v>
      </c>
      <c r="S91" s="304">
        <v>9.6</v>
      </c>
      <c r="T91" s="303">
        <v>7663.7999999999993</v>
      </c>
      <c r="U91" s="304">
        <v>7.8</v>
      </c>
      <c r="V91" s="303">
        <v>6130.8</v>
      </c>
      <c r="W91" s="304">
        <v>6.6</v>
      </c>
      <c r="X91" s="303">
        <v>12261.6</v>
      </c>
      <c r="Y91" s="304">
        <v>12.8</v>
      </c>
      <c r="Z91" s="303">
        <v>10218.400000000001</v>
      </c>
      <c r="AA91" s="304">
        <v>10.4</v>
      </c>
      <c r="AB91" s="303">
        <v>8174.4000000000005</v>
      </c>
      <c r="AC91" s="304">
        <v>8.8000000000000007</v>
      </c>
      <c r="AE91" s="303">
        <v>6130.8</v>
      </c>
      <c r="AF91" s="304">
        <v>6.4</v>
      </c>
      <c r="AG91" s="303">
        <v>5109.2000000000007</v>
      </c>
      <c r="AH91" s="304">
        <v>5.2</v>
      </c>
      <c r="AI91" s="303">
        <v>4087.2000000000003</v>
      </c>
      <c r="AJ91" s="304">
        <v>4.4000000000000004</v>
      </c>
      <c r="AL91" s="303">
        <v>17626.05</v>
      </c>
      <c r="AM91" s="303">
        <v>18.399999999999999</v>
      </c>
      <c r="AN91" s="303">
        <v>14688.949999999999</v>
      </c>
      <c r="AO91" s="303">
        <v>14.95</v>
      </c>
      <c r="AP91" s="303">
        <v>11750.699999999999</v>
      </c>
      <c r="AQ91" s="303">
        <v>12.649999999999999</v>
      </c>
    </row>
    <row r="92" spans="1:43" ht="24" x14ac:dyDescent="0.2">
      <c r="A92" s="293" t="s">
        <v>1741</v>
      </c>
      <c r="B92" s="319" t="s">
        <v>1742</v>
      </c>
      <c r="C92" s="298">
        <v>2000</v>
      </c>
      <c r="D92" s="295">
        <v>2726</v>
      </c>
      <c r="E92" s="296">
        <v>51</v>
      </c>
      <c r="F92" s="295">
        <v>2592</v>
      </c>
      <c r="G92" s="296">
        <v>43</v>
      </c>
      <c r="H92" s="295">
        <v>1827</v>
      </c>
      <c r="I92" s="296">
        <v>34</v>
      </c>
      <c r="K92" s="295">
        <v>1090.4000000000001</v>
      </c>
      <c r="L92" s="296">
        <v>20.400000000000002</v>
      </c>
      <c r="M92" s="295">
        <v>1036.8</v>
      </c>
      <c r="N92" s="296">
        <v>17.2</v>
      </c>
      <c r="O92" s="295">
        <v>730.80000000000007</v>
      </c>
      <c r="P92" s="296">
        <v>13.600000000000001</v>
      </c>
      <c r="R92" s="295">
        <v>1635.6</v>
      </c>
      <c r="S92" s="296">
        <v>30.599999999999998</v>
      </c>
      <c r="T92" s="295">
        <v>1555.2</v>
      </c>
      <c r="U92" s="296">
        <v>25.8</v>
      </c>
      <c r="V92" s="295">
        <v>1096.2</v>
      </c>
      <c r="W92" s="296">
        <v>20.399999999999999</v>
      </c>
      <c r="X92" s="295">
        <v>2180.8000000000002</v>
      </c>
      <c r="Y92" s="296">
        <v>40.800000000000004</v>
      </c>
      <c r="Z92" s="295">
        <v>2073.6</v>
      </c>
      <c r="AA92" s="296">
        <v>34.4</v>
      </c>
      <c r="AB92" s="295">
        <v>1461.6000000000001</v>
      </c>
      <c r="AC92" s="296">
        <v>27.200000000000003</v>
      </c>
      <c r="AE92" s="295">
        <v>1090.4000000000001</v>
      </c>
      <c r="AF92" s="296">
        <v>20.400000000000002</v>
      </c>
      <c r="AG92" s="295">
        <v>1036.8</v>
      </c>
      <c r="AH92" s="296">
        <v>17.2</v>
      </c>
      <c r="AI92" s="295">
        <v>730.80000000000007</v>
      </c>
      <c r="AJ92" s="296">
        <v>13.600000000000001</v>
      </c>
      <c r="AL92" s="295">
        <v>3134.8999999999996</v>
      </c>
      <c r="AM92" s="295">
        <v>58.65</v>
      </c>
      <c r="AN92" s="295">
        <v>2980.7999999999997</v>
      </c>
      <c r="AO92" s="295">
        <v>49.449999999999996</v>
      </c>
      <c r="AP92" s="295">
        <v>2101.0499999999997</v>
      </c>
      <c r="AQ92" s="295">
        <v>39.099999999999994</v>
      </c>
    </row>
    <row r="93" spans="1:43" ht="12" x14ac:dyDescent="0.2">
      <c r="A93" s="297">
        <v>0</v>
      </c>
      <c r="B93" s="320">
        <v>0</v>
      </c>
      <c r="C93" s="298">
        <v>10000</v>
      </c>
      <c r="D93" s="299">
        <v>10869</v>
      </c>
      <c r="E93" s="300">
        <v>19</v>
      </c>
      <c r="F93" s="299">
        <v>9058</v>
      </c>
      <c r="G93" s="300">
        <v>16</v>
      </c>
      <c r="H93" s="299">
        <v>7246</v>
      </c>
      <c r="I93" s="300">
        <v>13</v>
      </c>
      <c r="K93" s="299">
        <v>4347.6000000000004</v>
      </c>
      <c r="L93" s="300">
        <v>7.6000000000000005</v>
      </c>
      <c r="M93" s="299">
        <v>3623.2000000000003</v>
      </c>
      <c r="N93" s="300">
        <v>6.4</v>
      </c>
      <c r="O93" s="299">
        <v>2898.4</v>
      </c>
      <c r="P93" s="300">
        <v>5.2</v>
      </c>
      <c r="R93" s="299">
        <v>6521.4</v>
      </c>
      <c r="S93" s="300">
        <v>11.4</v>
      </c>
      <c r="T93" s="299">
        <v>5434.8</v>
      </c>
      <c r="U93" s="300">
        <v>9.6</v>
      </c>
      <c r="V93" s="299">
        <v>4347.5999999999995</v>
      </c>
      <c r="W93" s="300">
        <v>7.8</v>
      </c>
      <c r="X93" s="299">
        <v>8695.2000000000007</v>
      </c>
      <c r="Y93" s="300">
        <v>15.200000000000001</v>
      </c>
      <c r="Z93" s="299">
        <v>7246.4000000000005</v>
      </c>
      <c r="AA93" s="300">
        <v>12.8</v>
      </c>
      <c r="AB93" s="299">
        <v>5796.8</v>
      </c>
      <c r="AC93" s="300">
        <v>10.4</v>
      </c>
      <c r="AE93" s="299">
        <v>4347.6000000000004</v>
      </c>
      <c r="AF93" s="300">
        <v>7.6000000000000005</v>
      </c>
      <c r="AG93" s="299">
        <v>3623.2000000000003</v>
      </c>
      <c r="AH93" s="300">
        <v>6.4</v>
      </c>
      <c r="AI93" s="299">
        <v>2898.4</v>
      </c>
      <c r="AJ93" s="300">
        <v>5.2</v>
      </c>
      <c r="AL93" s="299">
        <v>12499.349999999999</v>
      </c>
      <c r="AM93" s="299">
        <v>21.849999999999998</v>
      </c>
      <c r="AN93" s="299">
        <v>10416.699999999999</v>
      </c>
      <c r="AO93" s="299">
        <v>18.399999999999999</v>
      </c>
      <c r="AP93" s="299">
        <v>8332.9</v>
      </c>
      <c r="AQ93" s="299">
        <v>14.95</v>
      </c>
    </row>
    <row r="94" spans="1:43" ht="12" x14ac:dyDescent="0.2">
      <c r="A94" s="297">
        <v>0</v>
      </c>
      <c r="B94" s="320">
        <v>0</v>
      </c>
      <c r="C94" s="298">
        <v>50000</v>
      </c>
      <c r="D94" s="299">
        <v>18224</v>
      </c>
      <c r="E94" s="300">
        <v>4</v>
      </c>
      <c r="F94" s="299">
        <v>15186</v>
      </c>
      <c r="G94" s="300">
        <v>4</v>
      </c>
      <c r="H94" s="299">
        <v>12150</v>
      </c>
      <c r="I94" s="300">
        <v>3</v>
      </c>
      <c r="K94" s="299">
        <v>7289.6</v>
      </c>
      <c r="L94" s="300">
        <v>1.6</v>
      </c>
      <c r="M94" s="299">
        <v>6074.4000000000005</v>
      </c>
      <c r="N94" s="300">
        <v>1.6</v>
      </c>
      <c r="O94" s="299">
        <v>4860</v>
      </c>
      <c r="P94" s="300">
        <v>1.2000000000000002</v>
      </c>
      <c r="R94" s="299">
        <v>10934.4</v>
      </c>
      <c r="S94" s="300">
        <v>2.4</v>
      </c>
      <c r="T94" s="299">
        <v>9111.6</v>
      </c>
      <c r="U94" s="300">
        <v>2.4</v>
      </c>
      <c r="V94" s="299">
        <v>7290</v>
      </c>
      <c r="W94" s="300">
        <v>1.7999999999999998</v>
      </c>
      <c r="X94" s="299">
        <v>14579.2</v>
      </c>
      <c r="Y94" s="300">
        <v>3.2</v>
      </c>
      <c r="Z94" s="299">
        <v>12148.800000000001</v>
      </c>
      <c r="AA94" s="300">
        <v>3.2</v>
      </c>
      <c r="AB94" s="299">
        <v>9720</v>
      </c>
      <c r="AC94" s="300">
        <v>2.4000000000000004</v>
      </c>
      <c r="AE94" s="299">
        <v>7289.6</v>
      </c>
      <c r="AF94" s="300">
        <v>1.6</v>
      </c>
      <c r="AG94" s="299">
        <v>6074.4000000000005</v>
      </c>
      <c r="AH94" s="300">
        <v>1.6</v>
      </c>
      <c r="AI94" s="299">
        <v>4860</v>
      </c>
      <c r="AJ94" s="300">
        <v>1.2000000000000002</v>
      </c>
      <c r="AL94" s="299">
        <v>20957.599999999999</v>
      </c>
      <c r="AM94" s="299">
        <v>4.5999999999999996</v>
      </c>
      <c r="AN94" s="299">
        <v>17463.899999999998</v>
      </c>
      <c r="AO94" s="299">
        <v>4.5999999999999996</v>
      </c>
      <c r="AP94" s="299">
        <v>13972.499999999998</v>
      </c>
      <c r="AQ94" s="299">
        <v>3.4499999999999997</v>
      </c>
    </row>
    <row r="95" spans="1:43" ht="12" x14ac:dyDescent="0.2">
      <c r="A95" s="297">
        <v>0</v>
      </c>
      <c r="B95" s="320">
        <v>0</v>
      </c>
      <c r="C95" s="298">
        <v>100000</v>
      </c>
      <c r="D95" s="299">
        <v>20015</v>
      </c>
      <c r="E95" s="300">
        <v>11</v>
      </c>
      <c r="F95" s="299">
        <v>16679</v>
      </c>
      <c r="G95" s="300">
        <v>9</v>
      </c>
      <c r="H95" s="299">
        <v>13344</v>
      </c>
      <c r="I95" s="300">
        <v>8</v>
      </c>
      <c r="K95" s="299">
        <v>8006</v>
      </c>
      <c r="L95" s="300">
        <v>4.4000000000000004</v>
      </c>
      <c r="M95" s="299">
        <v>6671.6</v>
      </c>
      <c r="N95" s="300">
        <v>3.6</v>
      </c>
      <c r="O95" s="299">
        <v>5337.6</v>
      </c>
      <c r="P95" s="300">
        <v>3.2</v>
      </c>
      <c r="R95" s="299">
        <v>12009</v>
      </c>
      <c r="S95" s="300">
        <v>6.6</v>
      </c>
      <c r="T95" s="299">
        <v>10007.4</v>
      </c>
      <c r="U95" s="300">
        <v>5.3999999999999995</v>
      </c>
      <c r="V95" s="299">
        <v>8006.4</v>
      </c>
      <c r="W95" s="300">
        <v>4.8</v>
      </c>
      <c r="X95" s="299">
        <v>16012</v>
      </c>
      <c r="Y95" s="300">
        <v>8.8000000000000007</v>
      </c>
      <c r="Z95" s="299">
        <v>13343.2</v>
      </c>
      <c r="AA95" s="300">
        <v>7.2</v>
      </c>
      <c r="AB95" s="299">
        <v>10675.2</v>
      </c>
      <c r="AC95" s="300">
        <v>6.4</v>
      </c>
      <c r="AE95" s="299">
        <v>8006</v>
      </c>
      <c r="AF95" s="300">
        <v>4.4000000000000004</v>
      </c>
      <c r="AG95" s="299">
        <v>6671.6</v>
      </c>
      <c r="AH95" s="300">
        <v>3.6</v>
      </c>
      <c r="AI95" s="299">
        <v>5337.6</v>
      </c>
      <c r="AJ95" s="300">
        <v>3.2</v>
      </c>
      <c r="AL95" s="299">
        <v>23017.25</v>
      </c>
      <c r="AM95" s="299">
        <v>12.649999999999999</v>
      </c>
      <c r="AN95" s="299">
        <v>19180.849999999999</v>
      </c>
      <c r="AO95" s="299">
        <v>10.35</v>
      </c>
      <c r="AP95" s="299">
        <v>15345.599999999999</v>
      </c>
      <c r="AQ95" s="299">
        <v>9.1999999999999993</v>
      </c>
    </row>
    <row r="96" spans="1:43" ht="12" x14ac:dyDescent="0.2">
      <c r="A96" s="297">
        <v>0</v>
      </c>
      <c r="B96" s="320">
        <v>0</v>
      </c>
      <c r="C96" s="298">
        <v>200000</v>
      </c>
      <c r="D96" s="299">
        <v>30212</v>
      </c>
      <c r="E96" s="300">
        <v>4</v>
      </c>
      <c r="F96" s="299">
        <v>25177</v>
      </c>
      <c r="G96" s="300">
        <v>4</v>
      </c>
      <c r="H96" s="299">
        <v>20141</v>
      </c>
      <c r="I96" s="300">
        <v>3</v>
      </c>
      <c r="K96" s="299">
        <v>12084.800000000001</v>
      </c>
      <c r="L96" s="300">
        <v>1.6</v>
      </c>
      <c r="M96" s="299">
        <v>10070.800000000001</v>
      </c>
      <c r="N96" s="300">
        <v>1.6</v>
      </c>
      <c r="O96" s="299">
        <v>8056.4000000000005</v>
      </c>
      <c r="P96" s="300">
        <v>1.2000000000000002</v>
      </c>
      <c r="R96" s="299">
        <v>18127.2</v>
      </c>
      <c r="S96" s="300">
        <v>2.4</v>
      </c>
      <c r="T96" s="299">
        <v>15106.199999999999</v>
      </c>
      <c r="U96" s="300">
        <v>2.4</v>
      </c>
      <c r="V96" s="299">
        <v>12084.6</v>
      </c>
      <c r="W96" s="300">
        <v>1.7999999999999998</v>
      </c>
      <c r="X96" s="299">
        <v>24169.600000000002</v>
      </c>
      <c r="Y96" s="300">
        <v>3.2</v>
      </c>
      <c r="Z96" s="299">
        <v>20141.600000000002</v>
      </c>
      <c r="AA96" s="300">
        <v>3.2</v>
      </c>
      <c r="AB96" s="299">
        <v>16112.800000000001</v>
      </c>
      <c r="AC96" s="300">
        <v>2.4000000000000004</v>
      </c>
      <c r="AE96" s="299">
        <v>12084.800000000001</v>
      </c>
      <c r="AF96" s="300">
        <v>1.6</v>
      </c>
      <c r="AG96" s="299">
        <v>10070.800000000001</v>
      </c>
      <c r="AH96" s="300">
        <v>1.6</v>
      </c>
      <c r="AI96" s="299">
        <v>8056.4000000000005</v>
      </c>
      <c r="AJ96" s="300">
        <v>1.2000000000000002</v>
      </c>
      <c r="AL96" s="299">
        <v>34743.799999999996</v>
      </c>
      <c r="AM96" s="299">
        <v>4.5999999999999996</v>
      </c>
      <c r="AN96" s="299">
        <v>28953.55</v>
      </c>
      <c r="AO96" s="299">
        <v>4.5999999999999996</v>
      </c>
      <c r="AP96" s="299">
        <v>23162.149999999998</v>
      </c>
      <c r="AQ96" s="299">
        <v>3.4499999999999997</v>
      </c>
    </row>
    <row r="97" spans="1:43" ht="12" x14ac:dyDescent="0.2">
      <c r="A97" s="297">
        <v>0</v>
      </c>
      <c r="B97" s="320">
        <v>0</v>
      </c>
      <c r="C97" s="298">
        <v>500000</v>
      </c>
      <c r="D97" s="303">
        <v>39617</v>
      </c>
      <c r="E97" s="304">
        <v>2</v>
      </c>
      <c r="F97" s="303">
        <v>33014</v>
      </c>
      <c r="G97" s="304">
        <v>2</v>
      </c>
      <c r="H97" s="303">
        <v>26412</v>
      </c>
      <c r="I97" s="304">
        <v>2</v>
      </c>
      <c r="K97" s="303">
        <v>15846.800000000001</v>
      </c>
      <c r="L97" s="304">
        <v>0.8</v>
      </c>
      <c r="M97" s="303">
        <v>13205.6</v>
      </c>
      <c r="N97" s="304">
        <v>0.8</v>
      </c>
      <c r="O97" s="303">
        <v>10564.800000000001</v>
      </c>
      <c r="P97" s="304">
        <v>0.8</v>
      </c>
      <c r="R97" s="303">
        <v>23770.2</v>
      </c>
      <c r="S97" s="304">
        <v>1.2</v>
      </c>
      <c r="T97" s="303">
        <v>19808.399999999998</v>
      </c>
      <c r="U97" s="304">
        <v>1.2</v>
      </c>
      <c r="V97" s="303">
        <v>15847.199999999999</v>
      </c>
      <c r="W97" s="304">
        <v>1.2</v>
      </c>
      <c r="X97" s="303">
        <v>31693.600000000002</v>
      </c>
      <c r="Y97" s="304">
        <v>1.6</v>
      </c>
      <c r="Z97" s="303">
        <v>26411.200000000001</v>
      </c>
      <c r="AA97" s="304">
        <v>1.6</v>
      </c>
      <c r="AB97" s="303">
        <v>21129.600000000002</v>
      </c>
      <c r="AC97" s="304">
        <v>1.6</v>
      </c>
      <c r="AE97" s="303">
        <v>15846.800000000001</v>
      </c>
      <c r="AF97" s="304">
        <v>0.8</v>
      </c>
      <c r="AG97" s="303">
        <v>13205.6</v>
      </c>
      <c r="AH97" s="304">
        <v>0.8</v>
      </c>
      <c r="AI97" s="303">
        <v>10564.800000000001</v>
      </c>
      <c r="AJ97" s="304">
        <v>0.8</v>
      </c>
      <c r="AL97" s="303">
        <v>45559.549999999996</v>
      </c>
      <c r="AM97" s="303">
        <v>2.2999999999999998</v>
      </c>
      <c r="AN97" s="303">
        <v>37966.1</v>
      </c>
      <c r="AO97" s="303">
        <v>2.2999999999999998</v>
      </c>
      <c r="AP97" s="303">
        <v>30373.8</v>
      </c>
      <c r="AQ97" s="303">
        <v>2.2999999999999998</v>
      </c>
    </row>
    <row r="98" spans="1:43" ht="24" x14ac:dyDescent="0.2">
      <c r="A98" s="293" t="s">
        <v>1743</v>
      </c>
      <c r="B98" s="319" t="s">
        <v>1744</v>
      </c>
      <c r="C98" s="294">
        <v>1000</v>
      </c>
      <c r="D98" s="295">
        <v>4536</v>
      </c>
      <c r="E98" s="296">
        <v>69</v>
      </c>
      <c r="F98" s="295">
        <v>3780</v>
      </c>
      <c r="G98" s="296">
        <v>58</v>
      </c>
      <c r="H98" s="295">
        <v>3025</v>
      </c>
      <c r="I98" s="296">
        <v>47</v>
      </c>
      <c r="K98" s="295">
        <v>1814.4</v>
      </c>
      <c r="L98" s="296">
        <v>27.6</v>
      </c>
      <c r="M98" s="295">
        <v>1512</v>
      </c>
      <c r="N98" s="296">
        <v>23.200000000000003</v>
      </c>
      <c r="O98" s="295">
        <v>1210</v>
      </c>
      <c r="P98" s="296">
        <v>18.8</v>
      </c>
      <c r="R98" s="295">
        <v>2721.6</v>
      </c>
      <c r="S98" s="296">
        <v>41.4</v>
      </c>
      <c r="T98" s="295">
        <v>2268</v>
      </c>
      <c r="U98" s="296">
        <v>34.799999999999997</v>
      </c>
      <c r="V98" s="295">
        <v>1815</v>
      </c>
      <c r="W98" s="296">
        <v>28.2</v>
      </c>
      <c r="X98" s="295">
        <v>3628.8</v>
      </c>
      <c r="Y98" s="296">
        <v>55.2</v>
      </c>
      <c r="Z98" s="295">
        <v>3024</v>
      </c>
      <c r="AA98" s="296">
        <v>46.400000000000006</v>
      </c>
      <c r="AB98" s="295">
        <v>2420</v>
      </c>
      <c r="AC98" s="296">
        <v>37.6</v>
      </c>
      <c r="AE98" s="295">
        <v>1814.4</v>
      </c>
      <c r="AF98" s="296">
        <v>27.6</v>
      </c>
      <c r="AG98" s="295">
        <v>1512</v>
      </c>
      <c r="AH98" s="296">
        <v>23.200000000000003</v>
      </c>
      <c r="AI98" s="295">
        <v>1210</v>
      </c>
      <c r="AJ98" s="296">
        <v>18.8</v>
      </c>
      <c r="AL98" s="295">
        <v>5216.3999999999996</v>
      </c>
      <c r="AM98" s="295">
        <v>79.349999999999994</v>
      </c>
      <c r="AN98" s="295">
        <v>4347</v>
      </c>
      <c r="AO98" s="295">
        <v>66.699999999999989</v>
      </c>
      <c r="AP98" s="295">
        <v>3478.7499999999995</v>
      </c>
      <c r="AQ98" s="295">
        <v>54.05</v>
      </c>
    </row>
    <row r="99" spans="1:43" ht="24" x14ac:dyDescent="0.2">
      <c r="A99" s="297">
        <v>0</v>
      </c>
      <c r="B99" s="320" t="s">
        <v>1745</v>
      </c>
      <c r="C99" s="298">
        <v>5000</v>
      </c>
      <c r="D99" s="299">
        <v>7314</v>
      </c>
      <c r="E99" s="300">
        <v>27</v>
      </c>
      <c r="F99" s="299">
        <v>6095</v>
      </c>
      <c r="G99" s="300">
        <v>22</v>
      </c>
      <c r="H99" s="299">
        <v>4876</v>
      </c>
      <c r="I99" s="300">
        <v>18</v>
      </c>
      <c r="K99" s="299">
        <v>2925.6000000000004</v>
      </c>
      <c r="L99" s="300">
        <v>10.8</v>
      </c>
      <c r="M99" s="299">
        <v>2438</v>
      </c>
      <c r="N99" s="300">
        <v>8.8000000000000007</v>
      </c>
      <c r="O99" s="299">
        <v>1950.4</v>
      </c>
      <c r="P99" s="300">
        <v>7.2</v>
      </c>
      <c r="R99" s="299">
        <v>4388.3999999999996</v>
      </c>
      <c r="S99" s="300">
        <v>16.2</v>
      </c>
      <c r="T99" s="299">
        <v>3657</v>
      </c>
      <c r="U99" s="300">
        <v>13.2</v>
      </c>
      <c r="V99" s="299">
        <v>2925.6</v>
      </c>
      <c r="W99" s="300">
        <v>10.799999999999999</v>
      </c>
      <c r="X99" s="299">
        <v>5851.2000000000007</v>
      </c>
      <c r="Y99" s="300">
        <v>21.6</v>
      </c>
      <c r="Z99" s="299">
        <v>4876</v>
      </c>
      <c r="AA99" s="300">
        <v>17.600000000000001</v>
      </c>
      <c r="AB99" s="299">
        <v>3900.8</v>
      </c>
      <c r="AC99" s="300">
        <v>14.4</v>
      </c>
      <c r="AE99" s="299">
        <v>2925.6000000000004</v>
      </c>
      <c r="AF99" s="300">
        <v>10.8</v>
      </c>
      <c r="AG99" s="299">
        <v>2438</v>
      </c>
      <c r="AH99" s="300">
        <v>8.8000000000000007</v>
      </c>
      <c r="AI99" s="299">
        <v>1950.4</v>
      </c>
      <c r="AJ99" s="300">
        <v>7.2</v>
      </c>
      <c r="AL99" s="299">
        <v>8411.0999999999985</v>
      </c>
      <c r="AM99" s="299">
        <v>31.049999999999997</v>
      </c>
      <c r="AN99" s="299">
        <v>7009.2499999999991</v>
      </c>
      <c r="AO99" s="299">
        <v>25.299999999999997</v>
      </c>
      <c r="AP99" s="299">
        <v>5607.4</v>
      </c>
      <c r="AQ99" s="299">
        <v>20.7</v>
      </c>
    </row>
    <row r="100" spans="1:43" ht="12" x14ac:dyDescent="0.2">
      <c r="A100" s="297">
        <v>0</v>
      </c>
      <c r="B100" s="320">
        <v>0</v>
      </c>
      <c r="C100" s="298">
        <v>10000</v>
      </c>
      <c r="D100" s="299">
        <v>8635</v>
      </c>
      <c r="E100" s="300">
        <v>31</v>
      </c>
      <c r="F100" s="299">
        <v>7196</v>
      </c>
      <c r="G100" s="300">
        <v>26</v>
      </c>
      <c r="H100" s="299">
        <v>5757</v>
      </c>
      <c r="I100" s="300">
        <v>21</v>
      </c>
      <c r="K100" s="299">
        <v>3454</v>
      </c>
      <c r="L100" s="300">
        <v>12.4</v>
      </c>
      <c r="M100" s="299">
        <v>2878.4</v>
      </c>
      <c r="N100" s="300">
        <v>10.4</v>
      </c>
      <c r="O100" s="299">
        <v>2302.8000000000002</v>
      </c>
      <c r="P100" s="300">
        <v>8.4</v>
      </c>
      <c r="R100" s="299">
        <v>5181</v>
      </c>
      <c r="S100" s="300">
        <v>18.599999999999998</v>
      </c>
      <c r="T100" s="299">
        <v>4317.5999999999995</v>
      </c>
      <c r="U100" s="300">
        <v>15.6</v>
      </c>
      <c r="V100" s="299">
        <v>3454.2</v>
      </c>
      <c r="W100" s="300">
        <v>12.6</v>
      </c>
      <c r="X100" s="299">
        <v>6908</v>
      </c>
      <c r="Y100" s="300">
        <v>24.8</v>
      </c>
      <c r="Z100" s="299">
        <v>5756.8</v>
      </c>
      <c r="AA100" s="300">
        <v>20.8</v>
      </c>
      <c r="AB100" s="299">
        <v>4605.6000000000004</v>
      </c>
      <c r="AC100" s="300">
        <v>16.8</v>
      </c>
      <c r="AE100" s="299">
        <v>3454</v>
      </c>
      <c r="AF100" s="300">
        <v>12.4</v>
      </c>
      <c r="AG100" s="299">
        <v>2878.4</v>
      </c>
      <c r="AH100" s="300">
        <v>10.4</v>
      </c>
      <c r="AI100" s="299">
        <v>2302.8000000000002</v>
      </c>
      <c r="AJ100" s="300">
        <v>8.4</v>
      </c>
      <c r="AL100" s="299">
        <v>9930.25</v>
      </c>
      <c r="AM100" s="299">
        <v>35.65</v>
      </c>
      <c r="AN100" s="299">
        <v>8275.4</v>
      </c>
      <c r="AO100" s="299">
        <v>29.9</v>
      </c>
      <c r="AP100" s="299">
        <v>6620.5499999999993</v>
      </c>
      <c r="AQ100" s="299">
        <v>24.15</v>
      </c>
    </row>
    <row r="101" spans="1:43" ht="12" x14ac:dyDescent="0.2">
      <c r="A101" s="297">
        <v>0</v>
      </c>
      <c r="B101" s="320">
        <v>0</v>
      </c>
      <c r="C101" s="298">
        <v>20000</v>
      </c>
      <c r="D101" s="299">
        <v>11719</v>
      </c>
      <c r="E101" s="300">
        <v>20</v>
      </c>
      <c r="F101" s="299">
        <v>9766</v>
      </c>
      <c r="G101" s="300">
        <v>17</v>
      </c>
      <c r="H101" s="299">
        <v>7813</v>
      </c>
      <c r="I101" s="300">
        <v>14</v>
      </c>
      <c r="K101" s="299">
        <v>4687.6000000000004</v>
      </c>
      <c r="L101" s="300">
        <v>8</v>
      </c>
      <c r="M101" s="299">
        <v>3906.4</v>
      </c>
      <c r="N101" s="300">
        <v>6.8000000000000007</v>
      </c>
      <c r="O101" s="299">
        <v>3125.2000000000003</v>
      </c>
      <c r="P101" s="300">
        <v>5.6000000000000005</v>
      </c>
      <c r="R101" s="299">
        <v>7031.4</v>
      </c>
      <c r="S101" s="300">
        <v>12</v>
      </c>
      <c r="T101" s="299">
        <v>5859.5999999999995</v>
      </c>
      <c r="U101" s="300">
        <v>10.199999999999999</v>
      </c>
      <c r="V101" s="299">
        <v>4687.8</v>
      </c>
      <c r="W101" s="300">
        <v>8.4</v>
      </c>
      <c r="X101" s="299">
        <v>9375.2000000000007</v>
      </c>
      <c r="Y101" s="300">
        <v>16</v>
      </c>
      <c r="Z101" s="299">
        <v>7812.8</v>
      </c>
      <c r="AA101" s="300">
        <v>13.600000000000001</v>
      </c>
      <c r="AB101" s="299">
        <v>6250.4000000000005</v>
      </c>
      <c r="AC101" s="300">
        <v>11.200000000000001</v>
      </c>
      <c r="AE101" s="299">
        <v>4687.6000000000004</v>
      </c>
      <c r="AF101" s="300">
        <v>8</v>
      </c>
      <c r="AG101" s="299">
        <v>3906.4</v>
      </c>
      <c r="AH101" s="300">
        <v>6.8000000000000007</v>
      </c>
      <c r="AI101" s="299">
        <v>3125.2000000000003</v>
      </c>
      <c r="AJ101" s="300">
        <v>5.6000000000000005</v>
      </c>
      <c r="AL101" s="299">
        <v>13476.849999999999</v>
      </c>
      <c r="AM101" s="299">
        <v>23</v>
      </c>
      <c r="AN101" s="299">
        <v>11230.9</v>
      </c>
      <c r="AO101" s="299">
        <v>19.549999999999997</v>
      </c>
      <c r="AP101" s="299">
        <v>8984.9499999999989</v>
      </c>
      <c r="AQ101" s="299">
        <v>16.099999999999998</v>
      </c>
    </row>
    <row r="102" spans="1:43" ht="12" x14ac:dyDescent="0.2">
      <c r="A102" s="297">
        <v>0</v>
      </c>
      <c r="B102" s="320">
        <v>0</v>
      </c>
      <c r="C102" s="298">
        <v>50000</v>
      </c>
      <c r="D102" s="299">
        <v>17704</v>
      </c>
      <c r="E102" s="300">
        <v>11</v>
      </c>
      <c r="F102" s="299">
        <v>14754</v>
      </c>
      <c r="G102" s="300">
        <v>9</v>
      </c>
      <c r="H102" s="299">
        <v>11803</v>
      </c>
      <c r="I102" s="300">
        <v>8</v>
      </c>
      <c r="K102" s="299">
        <v>7081.6</v>
      </c>
      <c r="L102" s="300">
        <v>4.4000000000000004</v>
      </c>
      <c r="M102" s="299">
        <v>5901.6</v>
      </c>
      <c r="N102" s="300">
        <v>3.6</v>
      </c>
      <c r="O102" s="299">
        <v>4721.2</v>
      </c>
      <c r="P102" s="300">
        <v>3.2</v>
      </c>
      <c r="R102" s="299">
        <v>10622.4</v>
      </c>
      <c r="S102" s="300">
        <v>6.6</v>
      </c>
      <c r="T102" s="299">
        <v>8852.4</v>
      </c>
      <c r="U102" s="300">
        <v>5.3999999999999995</v>
      </c>
      <c r="V102" s="299">
        <v>7081.8</v>
      </c>
      <c r="W102" s="300">
        <v>4.8</v>
      </c>
      <c r="X102" s="299">
        <v>14163.2</v>
      </c>
      <c r="Y102" s="300">
        <v>8.8000000000000007</v>
      </c>
      <c r="Z102" s="299">
        <v>11803.2</v>
      </c>
      <c r="AA102" s="300">
        <v>7.2</v>
      </c>
      <c r="AB102" s="299">
        <v>9442.4</v>
      </c>
      <c r="AC102" s="300">
        <v>6.4</v>
      </c>
      <c r="AE102" s="299">
        <v>7081.6</v>
      </c>
      <c r="AF102" s="300">
        <v>4.4000000000000004</v>
      </c>
      <c r="AG102" s="299">
        <v>5901.6</v>
      </c>
      <c r="AH102" s="300">
        <v>3.6</v>
      </c>
      <c r="AI102" s="299">
        <v>4721.2</v>
      </c>
      <c r="AJ102" s="300">
        <v>3.2</v>
      </c>
      <c r="AL102" s="299">
        <v>20359.599999999999</v>
      </c>
      <c r="AM102" s="299">
        <v>12.649999999999999</v>
      </c>
      <c r="AN102" s="299">
        <v>16967.099999999999</v>
      </c>
      <c r="AO102" s="299">
        <v>10.35</v>
      </c>
      <c r="AP102" s="299">
        <v>13573.449999999999</v>
      </c>
      <c r="AQ102" s="299">
        <v>9.1999999999999993</v>
      </c>
    </row>
    <row r="103" spans="1:43" ht="12" x14ac:dyDescent="0.2">
      <c r="A103" s="301">
        <v>0</v>
      </c>
      <c r="B103" s="321">
        <v>0</v>
      </c>
      <c r="C103" s="302">
        <v>100000</v>
      </c>
      <c r="D103" s="303">
        <v>22921</v>
      </c>
      <c r="E103" s="304">
        <v>23</v>
      </c>
      <c r="F103" s="303">
        <v>19102</v>
      </c>
      <c r="G103" s="304">
        <v>20</v>
      </c>
      <c r="H103" s="303">
        <v>15281</v>
      </c>
      <c r="I103" s="304">
        <v>16</v>
      </c>
      <c r="K103" s="303">
        <v>9168.4</v>
      </c>
      <c r="L103" s="304">
        <v>9.2000000000000011</v>
      </c>
      <c r="M103" s="303">
        <v>7640.8</v>
      </c>
      <c r="N103" s="304">
        <v>8</v>
      </c>
      <c r="O103" s="303">
        <v>6112.4000000000005</v>
      </c>
      <c r="P103" s="304">
        <v>6.4</v>
      </c>
      <c r="R103" s="303">
        <v>13752.6</v>
      </c>
      <c r="S103" s="304">
        <v>13.799999999999999</v>
      </c>
      <c r="T103" s="303">
        <v>11461.199999999999</v>
      </c>
      <c r="U103" s="304">
        <v>12</v>
      </c>
      <c r="V103" s="303">
        <v>9168.6</v>
      </c>
      <c r="W103" s="304">
        <v>9.6</v>
      </c>
      <c r="X103" s="303">
        <v>18336.8</v>
      </c>
      <c r="Y103" s="304">
        <v>18.400000000000002</v>
      </c>
      <c r="Z103" s="303">
        <v>15281.6</v>
      </c>
      <c r="AA103" s="304">
        <v>16</v>
      </c>
      <c r="AB103" s="303">
        <v>12224.800000000001</v>
      </c>
      <c r="AC103" s="304">
        <v>12.8</v>
      </c>
      <c r="AE103" s="303">
        <v>9168.4</v>
      </c>
      <c r="AF103" s="304">
        <v>9.2000000000000011</v>
      </c>
      <c r="AG103" s="303">
        <v>7640.8</v>
      </c>
      <c r="AH103" s="304">
        <v>8</v>
      </c>
      <c r="AI103" s="303">
        <v>6112.4000000000005</v>
      </c>
      <c r="AJ103" s="304">
        <v>6.4</v>
      </c>
      <c r="AL103" s="303">
        <v>26359.149999999998</v>
      </c>
      <c r="AM103" s="303">
        <v>26.45</v>
      </c>
      <c r="AN103" s="303">
        <v>21967.3</v>
      </c>
      <c r="AO103" s="303">
        <v>23</v>
      </c>
      <c r="AP103" s="303">
        <v>17573.149999999998</v>
      </c>
      <c r="AQ103" s="303">
        <v>18.399999999999999</v>
      </c>
    </row>
    <row r="104" spans="1:43" ht="12" x14ac:dyDescent="0.2">
      <c r="A104" s="293" t="s">
        <v>1746</v>
      </c>
      <c r="B104" s="319" t="s">
        <v>1747</v>
      </c>
      <c r="C104" s="294">
        <v>200</v>
      </c>
      <c r="D104" s="295">
        <v>2116</v>
      </c>
      <c r="E104" s="296">
        <v>165</v>
      </c>
      <c r="F104" s="295">
        <v>1763</v>
      </c>
      <c r="G104" s="296">
        <v>137</v>
      </c>
      <c r="H104" s="295">
        <v>1410</v>
      </c>
      <c r="I104" s="296">
        <v>111</v>
      </c>
      <c r="K104" s="295">
        <v>846.40000000000009</v>
      </c>
      <c r="L104" s="296">
        <v>66</v>
      </c>
      <c r="M104" s="295">
        <v>705.2</v>
      </c>
      <c r="N104" s="296">
        <v>54.800000000000004</v>
      </c>
      <c r="O104" s="295">
        <v>564</v>
      </c>
      <c r="P104" s="296">
        <v>44.400000000000006</v>
      </c>
      <c r="R104" s="295">
        <v>1269.5999999999999</v>
      </c>
      <c r="S104" s="296">
        <v>99</v>
      </c>
      <c r="T104" s="295">
        <v>1057.8</v>
      </c>
      <c r="U104" s="296">
        <v>82.2</v>
      </c>
      <c r="V104" s="295">
        <v>846</v>
      </c>
      <c r="W104" s="296">
        <v>66.599999999999994</v>
      </c>
      <c r="X104" s="295">
        <v>1692.8000000000002</v>
      </c>
      <c r="Y104" s="296">
        <v>132</v>
      </c>
      <c r="Z104" s="295">
        <v>1410.4</v>
      </c>
      <c r="AA104" s="296">
        <v>109.60000000000001</v>
      </c>
      <c r="AB104" s="295">
        <v>1128</v>
      </c>
      <c r="AC104" s="296">
        <v>88.800000000000011</v>
      </c>
      <c r="AE104" s="295">
        <v>846.40000000000009</v>
      </c>
      <c r="AF104" s="296">
        <v>66</v>
      </c>
      <c r="AG104" s="295">
        <v>705.2</v>
      </c>
      <c r="AH104" s="296">
        <v>54.800000000000004</v>
      </c>
      <c r="AI104" s="295">
        <v>564</v>
      </c>
      <c r="AJ104" s="296">
        <v>44.400000000000006</v>
      </c>
      <c r="AL104" s="295">
        <v>2433.3999999999996</v>
      </c>
      <c r="AM104" s="295">
        <v>189.74999999999997</v>
      </c>
      <c r="AN104" s="295">
        <v>2027.4499999999998</v>
      </c>
      <c r="AO104" s="295">
        <v>157.54999999999998</v>
      </c>
      <c r="AP104" s="295">
        <v>1621.4999999999998</v>
      </c>
      <c r="AQ104" s="295">
        <v>127.64999999999999</v>
      </c>
    </row>
    <row r="105" spans="1:43" ht="24" x14ac:dyDescent="0.2">
      <c r="A105" s="297">
        <v>0</v>
      </c>
      <c r="B105" s="320" t="s">
        <v>1748</v>
      </c>
      <c r="C105" s="298">
        <v>1000</v>
      </c>
      <c r="D105" s="299">
        <v>3434</v>
      </c>
      <c r="E105" s="300">
        <v>50</v>
      </c>
      <c r="F105" s="299">
        <v>2862</v>
      </c>
      <c r="G105" s="300">
        <v>42</v>
      </c>
      <c r="H105" s="299">
        <v>2290</v>
      </c>
      <c r="I105" s="300">
        <v>33</v>
      </c>
      <c r="K105" s="299">
        <v>1373.6000000000001</v>
      </c>
      <c r="L105" s="300">
        <v>20</v>
      </c>
      <c r="M105" s="299">
        <v>1144.8</v>
      </c>
      <c r="N105" s="300">
        <v>16.8</v>
      </c>
      <c r="O105" s="299">
        <v>916</v>
      </c>
      <c r="P105" s="300">
        <v>13.200000000000001</v>
      </c>
      <c r="R105" s="299">
        <v>2060.4</v>
      </c>
      <c r="S105" s="300">
        <v>30</v>
      </c>
      <c r="T105" s="299">
        <v>1717.2</v>
      </c>
      <c r="U105" s="300">
        <v>25.2</v>
      </c>
      <c r="V105" s="299">
        <v>1374</v>
      </c>
      <c r="W105" s="300">
        <v>19.8</v>
      </c>
      <c r="X105" s="299">
        <v>2747.2000000000003</v>
      </c>
      <c r="Y105" s="300">
        <v>40</v>
      </c>
      <c r="Z105" s="299">
        <v>2289.6</v>
      </c>
      <c r="AA105" s="300">
        <v>33.6</v>
      </c>
      <c r="AB105" s="299">
        <v>1832</v>
      </c>
      <c r="AC105" s="300">
        <v>26.400000000000002</v>
      </c>
      <c r="AE105" s="299">
        <v>1373.6000000000001</v>
      </c>
      <c r="AF105" s="300">
        <v>20</v>
      </c>
      <c r="AG105" s="299">
        <v>1144.8</v>
      </c>
      <c r="AH105" s="300">
        <v>16.8</v>
      </c>
      <c r="AI105" s="299">
        <v>916</v>
      </c>
      <c r="AJ105" s="300">
        <v>13.200000000000001</v>
      </c>
      <c r="AL105" s="299">
        <v>3949.1</v>
      </c>
      <c r="AM105" s="299">
        <v>57.499999999999993</v>
      </c>
      <c r="AN105" s="299">
        <v>3291.2999999999997</v>
      </c>
      <c r="AO105" s="299">
        <v>48.3</v>
      </c>
      <c r="AP105" s="299">
        <v>2633.5</v>
      </c>
      <c r="AQ105" s="299">
        <v>37.949999999999996</v>
      </c>
    </row>
    <row r="106" spans="1:43" ht="12" x14ac:dyDescent="0.2">
      <c r="A106" s="297">
        <v>0</v>
      </c>
      <c r="B106" s="320">
        <v>0</v>
      </c>
      <c r="C106" s="298">
        <v>2000</v>
      </c>
      <c r="D106" s="299">
        <v>3929</v>
      </c>
      <c r="E106" s="300">
        <v>64</v>
      </c>
      <c r="F106" s="299">
        <v>3274</v>
      </c>
      <c r="G106" s="300">
        <v>53</v>
      </c>
      <c r="H106" s="299">
        <v>2619</v>
      </c>
      <c r="I106" s="300">
        <v>43</v>
      </c>
      <c r="K106" s="299">
        <v>1571.6000000000001</v>
      </c>
      <c r="L106" s="300">
        <v>25.6</v>
      </c>
      <c r="M106" s="299">
        <v>1309.6000000000001</v>
      </c>
      <c r="N106" s="300">
        <v>21.200000000000003</v>
      </c>
      <c r="O106" s="299">
        <v>1047.6000000000001</v>
      </c>
      <c r="P106" s="300">
        <v>17.2</v>
      </c>
      <c r="R106" s="299">
        <v>2357.4</v>
      </c>
      <c r="S106" s="300">
        <v>38.4</v>
      </c>
      <c r="T106" s="299">
        <v>1964.3999999999999</v>
      </c>
      <c r="U106" s="300">
        <v>31.799999999999997</v>
      </c>
      <c r="V106" s="299">
        <v>1571.3999999999999</v>
      </c>
      <c r="W106" s="300">
        <v>25.8</v>
      </c>
      <c r="X106" s="299">
        <v>3143.2000000000003</v>
      </c>
      <c r="Y106" s="300">
        <v>51.2</v>
      </c>
      <c r="Z106" s="299">
        <v>2619.2000000000003</v>
      </c>
      <c r="AA106" s="300">
        <v>42.400000000000006</v>
      </c>
      <c r="AB106" s="299">
        <v>2095.2000000000003</v>
      </c>
      <c r="AC106" s="300">
        <v>34.4</v>
      </c>
      <c r="AE106" s="299">
        <v>1571.6000000000001</v>
      </c>
      <c r="AF106" s="300">
        <v>25.6</v>
      </c>
      <c r="AG106" s="299">
        <v>1309.6000000000001</v>
      </c>
      <c r="AH106" s="300">
        <v>21.200000000000003</v>
      </c>
      <c r="AI106" s="299">
        <v>1047.6000000000001</v>
      </c>
      <c r="AJ106" s="300">
        <v>17.2</v>
      </c>
      <c r="AL106" s="299">
        <v>4518.3499999999995</v>
      </c>
      <c r="AM106" s="299">
        <v>73.599999999999994</v>
      </c>
      <c r="AN106" s="299">
        <v>3765.1</v>
      </c>
      <c r="AO106" s="299">
        <v>60.949999999999996</v>
      </c>
      <c r="AP106" s="299">
        <v>3011.85</v>
      </c>
      <c r="AQ106" s="299">
        <v>49.449999999999996</v>
      </c>
    </row>
    <row r="107" spans="1:43" ht="12" x14ac:dyDescent="0.2">
      <c r="A107" s="297">
        <v>0</v>
      </c>
      <c r="B107" s="320">
        <v>0</v>
      </c>
      <c r="C107" s="298">
        <v>4000</v>
      </c>
      <c r="D107" s="299">
        <v>5198</v>
      </c>
      <c r="E107" s="300">
        <v>38</v>
      </c>
      <c r="F107" s="299">
        <v>4333</v>
      </c>
      <c r="G107" s="300">
        <v>31</v>
      </c>
      <c r="H107" s="299">
        <v>3466</v>
      </c>
      <c r="I107" s="300">
        <v>25</v>
      </c>
      <c r="K107" s="299">
        <v>2079.2000000000003</v>
      </c>
      <c r="L107" s="300">
        <v>15.200000000000001</v>
      </c>
      <c r="M107" s="299">
        <v>1733.2</v>
      </c>
      <c r="N107" s="300">
        <v>12.4</v>
      </c>
      <c r="O107" s="299">
        <v>1386.4</v>
      </c>
      <c r="P107" s="300">
        <v>10</v>
      </c>
      <c r="R107" s="299">
        <v>3118.7999999999997</v>
      </c>
      <c r="S107" s="300">
        <v>22.8</v>
      </c>
      <c r="T107" s="299">
        <v>2599.7999999999997</v>
      </c>
      <c r="U107" s="300">
        <v>18.599999999999998</v>
      </c>
      <c r="V107" s="299">
        <v>2079.6</v>
      </c>
      <c r="W107" s="300">
        <v>15</v>
      </c>
      <c r="X107" s="299">
        <v>4158.4000000000005</v>
      </c>
      <c r="Y107" s="300">
        <v>30.400000000000002</v>
      </c>
      <c r="Z107" s="299">
        <v>3466.4</v>
      </c>
      <c r="AA107" s="300">
        <v>24.8</v>
      </c>
      <c r="AB107" s="299">
        <v>2772.8</v>
      </c>
      <c r="AC107" s="300">
        <v>20</v>
      </c>
      <c r="AE107" s="299">
        <v>2079.2000000000003</v>
      </c>
      <c r="AF107" s="300">
        <v>15.200000000000001</v>
      </c>
      <c r="AG107" s="299">
        <v>1733.2</v>
      </c>
      <c r="AH107" s="300">
        <v>12.4</v>
      </c>
      <c r="AI107" s="299">
        <v>1386.4</v>
      </c>
      <c r="AJ107" s="300">
        <v>10</v>
      </c>
      <c r="AL107" s="299">
        <v>5977.7</v>
      </c>
      <c r="AM107" s="299">
        <v>43.699999999999996</v>
      </c>
      <c r="AN107" s="299">
        <v>4982.95</v>
      </c>
      <c r="AO107" s="299">
        <v>35.65</v>
      </c>
      <c r="AP107" s="299">
        <v>3985.8999999999996</v>
      </c>
      <c r="AQ107" s="299">
        <v>28.749999999999996</v>
      </c>
    </row>
    <row r="108" spans="1:43" ht="12" x14ac:dyDescent="0.2">
      <c r="A108" s="297">
        <v>0</v>
      </c>
      <c r="B108" s="320">
        <v>0</v>
      </c>
      <c r="C108" s="298">
        <v>10000</v>
      </c>
      <c r="D108" s="299">
        <v>7436</v>
      </c>
      <c r="E108" s="300">
        <v>20</v>
      </c>
      <c r="F108" s="299">
        <v>6196</v>
      </c>
      <c r="G108" s="300">
        <v>17</v>
      </c>
      <c r="H108" s="299">
        <v>4957</v>
      </c>
      <c r="I108" s="300">
        <v>14</v>
      </c>
      <c r="K108" s="299">
        <v>2974.4</v>
      </c>
      <c r="L108" s="300">
        <v>8</v>
      </c>
      <c r="M108" s="299">
        <v>2478.4</v>
      </c>
      <c r="N108" s="300">
        <v>6.8000000000000007</v>
      </c>
      <c r="O108" s="299">
        <v>1982.8000000000002</v>
      </c>
      <c r="P108" s="300">
        <v>5.6000000000000005</v>
      </c>
      <c r="R108" s="299">
        <v>4461.5999999999995</v>
      </c>
      <c r="S108" s="300">
        <v>12</v>
      </c>
      <c r="T108" s="299">
        <v>3717.6</v>
      </c>
      <c r="U108" s="300">
        <v>10.199999999999999</v>
      </c>
      <c r="V108" s="299">
        <v>2974.2</v>
      </c>
      <c r="W108" s="300">
        <v>8.4</v>
      </c>
      <c r="X108" s="299">
        <v>5948.8</v>
      </c>
      <c r="Y108" s="300">
        <v>16</v>
      </c>
      <c r="Z108" s="299">
        <v>4956.8</v>
      </c>
      <c r="AA108" s="300">
        <v>13.600000000000001</v>
      </c>
      <c r="AB108" s="299">
        <v>3965.6000000000004</v>
      </c>
      <c r="AC108" s="300">
        <v>11.200000000000001</v>
      </c>
      <c r="AE108" s="299">
        <v>2974.4</v>
      </c>
      <c r="AF108" s="300">
        <v>8</v>
      </c>
      <c r="AG108" s="299">
        <v>2478.4</v>
      </c>
      <c r="AH108" s="300">
        <v>6.8000000000000007</v>
      </c>
      <c r="AI108" s="299">
        <v>1982.8000000000002</v>
      </c>
      <c r="AJ108" s="300">
        <v>5.6000000000000005</v>
      </c>
      <c r="AL108" s="299">
        <v>8551.4</v>
      </c>
      <c r="AM108" s="299">
        <v>23</v>
      </c>
      <c r="AN108" s="299">
        <v>7125.4</v>
      </c>
      <c r="AO108" s="299">
        <v>19.549999999999997</v>
      </c>
      <c r="AP108" s="299">
        <v>5700.5499999999993</v>
      </c>
      <c r="AQ108" s="299">
        <v>16.099999999999998</v>
      </c>
    </row>
    <row r="109" spans="1:43" ht="12" x14ac:dyDescent="0.2">
      <c r="A109" s="301">
        <v>0</v>
      </c>
      <c r="B109" s="321">
        <v>0</v>
      </c>
      <c r="C109" s="302">
        <v>20000</v>
      </c>
      <c r="D109" s="303">
        <v>9437</v>
      </c>
      <c r="E109" s="304">
        <v>48</v>
      </c>
      <c r="F109" s="303">
        <v>7865</v>
      </c>
      <c r="G109" s="304">
        <v>40</v>
      </c>
      <c r="H109" s="303">
        <v>6292</v>
      </c>
      <c r="I109" s="304">
        <v>32</v>
      </c>
      <c r="K109" s="303">
        <v>3774.8</v>
      </c>
      <c r="L109" s="304">
        <v>19.200000000000003</v>
      </c>
      <c r="M109" s="303">
        <v>3146</v>
      </c>
      <c r="N109" s="304">
        <v>16</v>
      </c>
      <c r="O109" s="303">
        <v>2516.8000000000002</v>
      </c>
      <c r="P109" s="304">
        <v>12.8</v>
      </c>
      <c r="R109" s="303">
        <v>5662.2</v>
      </c>
      <c r="S109" s="304">
        <v>28.799999999999997</v>
      </c>
      <c r="T109" s="303">
        <v>4719</v>
      </c>
      <c r="U109" s="304">
        <v>24</v>
      </c>
      <c r="V109" s="303">
        <v>3775.2</v>
      </c>
      <c r="W109" s="304">
        <v>19.2</v>
      </c>
      <c r="X109" s="303">
        <v>7549.6</v>
      </c>
      <c r="Y109" s="304">
        <v>38.400000000000006</v>
      </c>
      <c r="Z109" s="303">
        <v>6292</v>
      </c>
      <c r="AA109" s="304">
        <v>32</v>
      </c>
      <c r="AB109" s="303">
        <v>5033.6000000000004</v>
      </c>
      <c r="AC109" s="304">
        <v>25.6</v>
      </c>
      <c r="AE109" s="303">
        <v>3774.8</v>
      </c>
      <c r="AF109" s="304">
        <v>19.200000000000003</v>
      </c>
      <c r="AG109" s="303">
        <v>3146</v>
      </c>
      <c r="AH109" s="304">
        <v>16</v>
      </c>
      <c r="AI109" s="303">
        <v>2516.8000000000002</v>
      </c>
      <c r="AJ109" s="304">
        <v>12.8</v>
      </c>
      <c r="AL109" s="303">
        <v>10852.55</v>
      </c>
      <c r="AM109" s="303">
        <v>55.199999999999996</v>
      </c>
      <c r="AN109" s="303">
        <v>9044.75</v>
      </c>
      <c r="AO109" s="303">
        <v>46</v>
      </c>
      <c r="AP109" s="303">
        <v>7235.7999999999993</v>
      </c>
      <c r="AQ109" s="303">
        <v>36.799999999999997</v>
      </c>
    </row>
    <row r="110" spans="1:43" ht="36" x14ac:dyDescent="0.2">
      <c r="A110" s="293" t="s">
        <v>1749</v>
      </c>
      <c r="B110" s="319" t="s">
        <v>1750</v>
      </c>
      <c r="C110" s="294">
        <v>2000</v>
      </c>
      <c r="D110" s="295">
        <v>3199</v>
      </c>
      <c r="E110" s="296">
        <v>22</v>
      </c>
      <c r="F110" s="295">
        <v>2666</v>
      </c>
      <c r="G110" s="296">
        <v>18</v>
      </c>
      <c r="H110" s="295">
        <v>2133</v>
      </c>
      <c r="I110" s="296">
        <v>15</v>
      </c>
      <c r="K110" s="295">
        <v>1279.6000000000001</v>
      </c>
      <c r="L110" s="296">
        <v>8.8000000000000007</v>
      </c>
      <c r="M110" s="295">
        <v>1066.4000000000001</v>
      </c>
      <c r="N110" s="296">
        <v>7.2</v>
      </c>
      <c r="O110" s="295">
        <v>853.2</v>
      </c>
      <c r="P110" s="296">
        <v>6</v>
      </c>
      <c r="R110" s="295">
        <v>1919.3999999999999</v>
      </c>
      <c r="S110" s="296">
        <v>13.2</v>
      </c>
      <c r="T110" s="295">
        <v>1599.6</v>
      </c>
      <c r="U110" s="296">
        <v>10.799999999999999</v>
      </c>
      <c r="V110" s="295">
        <v>1279.8</v>
      </c>
      <c r="W110" s="296">
        <v>9</v>
      </c>
      <c r="X110" s="295">
        <v>2559.2000000000003</v>
      </c>
      <c r="Y110" s="296">
        <v>17.600000000000001</v>
      </c>
      <c r="Z110" s="295">
        <v>2132.8000000000002</v>
      </c>
      <c r="AA110" s="296">
        <v>14.4</v>
      </c>
      <c r="AB110" s="295">
        <v>1706.4</v>
      </c>
      <c r="AC110" s="296">
        <v>12</v>
      </c>
      <c r="AE110" s="295">
        <v>1279.6000000000001</v>
      </c>
      <c r="AF110" s="296">
        <v>8.8000000000000007</v>
      </c>
      <c r="AG110" s="295">
        <v>1066.4000000000001</v>
      </c>
      <c r="AH110" s="296">
        <v>7.2</v>
      </c>
      <c r="AI110" s="295">
        <v>853.2</v>
      </c>
      <c r="AJ110" s="296">
        <v>6</v>
      </c>
      <c r="AL110" s="295">
        <v>3678.85</v>
      </c>
      <c r="AM110" s="295">
        <v>25.299999999999997</v>
      </c>
      <c r="AN110" s="295">
        <v>3065.8999999999996</v>
      </c>
      <c r="AO110" s="295">
        <v>20.7</v>
      </c>
      <c r="AP110" s="295">
        <v>2452.9499999999998</v>
      </c>
      <c r="AQ110" s="295">
        <v>17.25</v>
      </c>
    </row>
    <row r="111" spans="1:43" ht="12" x14ac:dyDescent="0.2">
      <c r="A111" s="297">
        <v>0</v>
      </c>
      <c r="B111" s="320">
        <v>0</v>
      </c>
      <c r="C111" s="298">
        <v>10000</v>
      </c>
      <c r="D111" s="299">
        <v>4896</v>
      </c>
      <c r="E111" s="300">
        <v>8</v>
      </c>
      <c r="F111" s="299">
        <v>4080</v>
      </c>
      <c r="G111" s="300">
        <v>7</v>
      </c>
      <c r="H111" s="299">
        <v>3264</v>
      </c>
      <c r="I111" s="300">
        <v>6</v>
      </c>
      <c r="K111" s="299">
        <v>1958.4</v>
      </c>
      <c r="L111" s="300">
        <v>3.2</v>
      </c>
      <c r="M111" s="299">
        <v>1632</v>
      </c>
      <c r="N111" s="300">
        <v>2.8000000000000003</v>
      </c>
      <c r="O111" s="299">
        <v>1305.6000000000001</v>
      </c>
      <c r="P111" s="300">
        <v>2.4000000000000004</v>
      </c>
      <c r="R111" s="299">
        <v>2937.6</v>
      </c>
      <c r="S111" s="300">
        <v>4.8</v>
      </c>
      <c r="T111" s="299">
        <v>2448</v>
      </c>
      <c r="U111" s="300">
        <v>4.2</v>
      </c>
      <c r="V111" s="299">
        <v>1958.3999999999999</v>
      </c>
      <c r="W111" s="300">
        <v>3.5999999999999996</v>
      </c>
      <c r="X111" s="299">
        <v>3916.8</v>
      </c>
      <c r="Y111" s="300">
        <v>6.4</v>
      </c>
      <c r="Z111" s="299">
        <v>3264</v>
      </c>
      <c r="AA111" s="300">
        <v>5.6000000000000005</v>
      </c>
      <c r="AB111" s="299">
        <v>2611.2000000000003</v>
      </c>
      <c r="AC111" s="300">
        <v>4.8000000000000007</v>
      </c>
      <c r="AE111" s="299">
        <v>1958.4</v>
      </c>
      <c r="AF111" s="300">
        <v>3.2</v>
      </c>
      <c r="AG111" s="299">
        <v>1632</v>
      </c>
      <c r="AH111" s="300">
        <v>2.8000000000000003</v>
      </c>
      <c r="AI111" s="299">
        <v>1305.6000000000001</v>
      </c>
      <c r="AJ111" s="300">
        <v>2.4000000000000004</v>
      </c>
      <c r="AL111" s="299">
        <v>5630.4</v>
      </c>
      <c r="AM111" s="299">
        <v>9.1999999999999993</v>
      </c>
      <c r="AN111" s="299">
        <v>4692</v>
      </c>
      <c r="AO111" s="299">
        <v>8.0499999999999989</v>
      </c>
      <c r="AP111" s="299">
        <v>3753.6</v>
      </c>
      <c r="AQ111" s="299">
        <v>6.8999999999999995</v>
      </c>
    </row>
    <row r="112" spans="1:43" ht="12" x14ac:dyDescent="0.2">
      <c r="A112" s="297">
        <v>0</v>
      </c>
      <c r="B112" s="320">
        <v>0</v>
      </c>
      <c r="C112" s="298">
        <v>20000</v>
      </c>
      <c r="D112" s="299">
        <v>5614</v>
      </c>
      <c r="E112" s="300">
        <v>12</v>
      </c>
      <c r="F112" s="299">
        <v>4678</v>
      </c>
      <c r="G112" s="300">
        <v>11</v>
      </c>
      <c r="H112" s="299">
        <v>3743</v>
      </c>
      <c r="I112" s="300">
        <v>9</v>
      </c>
      <c r="K112" s="299">
        <v>2245.6</v>
      </c>
      <c r="L112" s="300">
        <v>4.8000000000000007</v>
      </c>
      <c r="M112" s="299">
        <v>1871.2</v>
      </c>
      <c r="N112" s="300">
        <v>4.4000000000000004</v>
      </c>
      <c r="O112" s="299">
        <v>1497.2</v>
      </c>
      <c r="P112" s="300">
        <v>3.6</v>
      </c>
      <c r="R112" s="299">
        <v>3368.4</v>
      </c>
      <c r="S112" s="300">
        <v>7.1999999999999993</v>
      </c>
      <c r="T112" s="299">
        <v>2806.7999999999997</v>
      </c>
      <c r="U112" s="300">
        <v>6.6</v>
      </c>
      <c r="V112" s="299">
        <v>2245.7999999999997</v>
      </c>
      <c r="W112" s="300">
        <v>5.3999999999999995</v>
      </c>
      <c r="X112" s="299">
        <v>4491.2</v>
      </c>
      <c r="Y112" s="300">
        <v>9.6000000000000014</v>
      </c>
      <c r="Z112" s="299">
        <v>3742.4</v>
      </c>
      <c r="AA112" s="300">
        <v>8.8000000000000007</v>
      </c>
      <c r="AB112" s="299">
        <v>2994.4</v>
      </c>
      <c r="AC112" s="300">
        <v>7.2</v>
      </c>
      <c r="AE112" s="299">
        <v>2245.6</v>
      </c>
      <c r="AF112" s="300">
        <v>4.8000000000000007</v>
      </c>
      <c r="AG112" s="299">
        <v>1871.2</v>
      </c>
      <c r="AH112" s="300">
        <v>4.4000000000000004</v>
      </c>
      <c r="AI112" s="299">
        <v>1497.2</v>
      </c>
      <c r="AJ112" s="300">
        <v>3.6</v>
      </c>
      <c r="AL112" s="299">
        <v>6456.0999999999995</v>
      </c>
      <c r="AM112" s="299">
        <v>13.799999999999999</v>
      </c>
      <c r="AN112" s="299">
        <v>5379.7</v>
      </c>
      <c r="AO112" s="299">
        <v>12.649999999999999</v>
      </c>
      <c r="AP112" s="299">
        <v>4304.45</v>
      </c>
      <c r="AQ112" s="299">
        <v>10.35</v>
      </c>
    </row>
    <row r="113" spans="1:43" ht="12" x14ac:dyDescent="0.2">
      <c r="A113" s="297">
        <v>0</v>
      </c>
      <c r="B113" s="320">
        <v>0</v>
      </c>
      <c r="C113" s="298">
        <v>40000</v>
      </c>
      <c r="D113" s="299">
        <v>7963</v>
      </c>
      <c r="E113" s="300">
        <v>5</v>
      </c>
      <c r="F113" s="299">
        <v>6635</v>
      </c>
      <c r="G113" s="300">
        <v>4</v>
      </c>
      <c r="H113" s="299">
        <v>5308</v>
      </c>
      <c r="I113" s="300">
        <v>3</v>
      </c>
      <c r="K113" s="299">
        <v>3185.2000000000003</v>
      </c>
      <c r="L113" s="300">
        <v>2</v>
      </c>
      <c r="M113" s="299">
        <v>2654</v>
      </c>
      <c r="N113" s="300">
        <v>1.6</v>
      </c>
      <c r="O113" s="299">
        <v>2123.2000000000003</v>
      </c>
      <c r="P113" s="300">
        <v>1.2000000000000002</v>
      </c>
      <c r="R113" s="299">
        <v>4777.8</v>
      </c>
      <c r="S113" s="300">
        <v>3</v>
      </c>
      <c r="T113" s="299">
        <v>3981</v>
      </c>
      <c r="U113" s="300">
        <v>2.4</v>
      </c>
      <c r="V113" s="299">
        <v>3184.7999999999997</v>
      </c>
      <c r="W113" s="300">
        <v>1.7999999999999998</v>
      </c>
      <c r="X113" s="299">
        <v>6370.4000000000005</v>
      </c>
      <c r="Y113" s="300">
        <v>4</v>
      </c>
      <c r="Z113" s="299">
        <v>5308</v>
      </c>
      <c r="AA113" s="300">
        <v>3.2</v>
      </c>
      <c r="AB113" s="299">
        <v>4246.4000000000005</v>
      </c>
      <c r="AC113" s="300">
        <v>2.4000000000000004</v>
      </c>
      <c r="AE113" s="299">
        <v>3185.2000000000003</v>
      </c>
      <c r="AF113" s="300">
        <v>2</v>
      </c>
      <c r="AG113" s="299">
        <v>2654</v>
      </c>
      <c r="AH113" s="300">
        <v>1.6</v>
      </c>
      <c r="AI113" s="299">
        <v>2123.2000000000003</v>
      </c>
      <c r="AJ113" s="300">
        <v>1.2000000000000002</v>
      </c>
      <c r="AL113" s="299">
        <v>9157.4499999999989</v>
      </c>
      <c r="AM113" s="299">
        <v>5.75</v>
      </c>
      <c r="AN113" s="299">
        <v>7630.2499999999991</v>
      </c>
      <c r="AO113" s="299">
        <v>4.5999999999999996</v>
      </c>
      <c r="AP113" s="299">
        <v>6104.2</v>
      </c>
      <c r="AQ113" s="299">
        <v>3.4499999999999997</v>
      </c>
    </row>
    <row r="114" spans="1:43" ht="12" x14ac:dyDescent="0.2">
      <c r="A114" s="297">
        <v>0</v>
      </c>
      <c r="B114" s="320">
        <v>0</v>
      </c>
      <c r="C114" s="298">
        <v>100000</v>
      </c>
      <c r="D114" s="299">
        <v>10262</v>
      </c>
      <c r="E114" s="300">
        <v>3</v>
      </c>
      <c r="F114" s="299">
        <v>8551</v>
      </c>
      <c r="G114" s="300">
        <v>2</v>
      </c>
      <c r="H114" s="299">
        <v>6841</v>
      </c>
      <c r="I114" s="300">
        <v>2</v>
      </c>
      <c r="K114" s="299">
        <v>4104.8</v>
      </c>
      <c r="L114" s="300">
        <v>1.2000000000000002</v>
      </c>
      <c r="M114" s="299">
        <v>3420.4</v>
      </c>
      <c r="N114" s="300">
        <v>0.8</v>
      </c>
      <c r="O114" s="299">
        <v>2736.4</v>
      </c>
      <c r="P114" s="300">
        <v>0.8</v>
      </c>
      <c r="R114" s="299">
        <v>6157.2</v>
      </c>
      <c r="S114" s="300">
        <v>1.7999999999999998</v>
      </c>
      <c r="T114" s="299">
        <v>5130.5999999999995</v>
      </c>
      <c r="U114" s="300">
        <v>1.2</v>
      </c>
      <c r="V114" s="299">
        <v>4104.5999999999995</v>
      </c>
      <c r="W114" s="300">
        <v>1.2</v>
      </c>
      <c r="X114" s="299">
        <v>8209.6</v>
      </c>
      <c r="Y114" s="300">
        <v>2.4000000000000004</v>
      </c>
      <c r="Z114" s="299">
        <v>6840.8</v>
      </c>
      <c r="AA114" s="300">
        <v>1.6</v>
      </c>
      <c r="AB114" s="299">
        <v>5472.8</v>
      </c>
      <c r="AC114" s="300">
        <v>1.6</v>
      </c>
      <c r="AE114" s="299">
        <v>4104.8</v>
      </c>
      <c r="AF114" s="300">
        <v>1.2000000000000002</v>
      </c>
      <c r="AG114" s="299">
        <v>3420.4</v>
      </c>
      <c r="AH114" s="300">
        <v>0.8</v>
      </c>
      <c r="AI114" s="299">
        <v>2736.4</v>
      </c>
      <c r="AJ114" s="300">
        <v>0.8</v>
      </c>
      <c r="AL114" s="299">
        <v>11801.3</v>
      </c>
      <c r="AM114" s="299">
        <v>3.4499999999999997</v>
      </c>
      <c r="AN114" s="299">
        <v>9833.65</v>
      </c>
      <c r="AO114" s="299">
        <v>2.2999999999999998</v>
      </c>
      <c r="AP114" s="299">
        <v>7867.15</v>
      </c>
      <c r="AQ114" s="299">
        <v>2.2999999999999998</v>
      </c>
    </row>
    <row r="115" spans="1:43" ht="12" x14ac:dyDescent="0.2">
      <c r="A115" s="301">
        <v>0</v>
      </c>
      <c r="B115" s="321">
        <v>0</v>
      </c>
      <c r="C115" s="302">
        <v>200000</v>
      </c>
      <c r="D115" s="303">
        <v>11904</v>
      </c>
      <c r="E115" s="304">
        <v>7</v>
      </c>
      <c r="F115" s="303">
        <v>9920</v>
      </c>
      <c r="G115" s="304">
        <v>6</v>
      </c>
      <c r="H115" s="303">
        <v>7936</v>
      </c>
      <c r="I115" s="304">
        <v>5</v>
      </c>
      <c r="K115" s="303">
        <v>4761.6000000000004</v>
      </c>
      <c r="L115" s="304">
        <v>2.8000000000000003</v>
      </c>
      <c r="M115" s="303">
        <v>3968</v>
      </c>
      <c r="N115" s="304">
        <v>2.4000000000000004</v>
      </c>
      <c r="O115" s="303">
        <v>3174.4</v>
      </c>
      <c r="P115" s="304">
        <v>2</v>
      </c>
      <c r="R115" s="303">
        <v>7142.4</v>
      </c>
      <c r="S115" s="304">
        <v>4.2</v>
      </c>
      <c r="T115" s="303">
        <v>5952</v>
      </c>
      <c r="U115" s="304">
        <v>3.5999999999999996</v>
      </c>
      <c r="V115" s="303">
        <v>4761.5999999999995</v>
      </c>
      <c r="W115" s="304">
        <v>3</v>
      </c>
      <c r="X115" s="303">
        <v>9523.2000000000007</v>
      </c>
      <c r="Y115" s="304">
        <v>5.6000000000000005</v>
      </c>
      <c r="Z115" s="303">
        <v>7936</v>
      </c>
      <c r="AA115" s="304">
        <v>4.8000000000000007</v>
      </c>
      <c r="AB115" s="303">
        <v>6348.8</v>
      </c>
      <c r="AC115" s="304">
        <v>4</v>
      </c>
      <c r="AE115" s="303">
        <v>4761.6000000000004</v>
      </c>
      <c r="AF115" s="304">
        <v>2.8000000000000003</v>
      </c>
      <c r="AG115" s="303">
        <v>3968</v>
      </c>
      <c r="AH115" s="304">
        <v>2.4000000000000004</v>
      </c>
      <c r="AI115" s="303">
        <v>3174.4</v>
      </c>
      <c r="AJ115" s="304">
        <v>2</v>
      </c>
      <c r="AL115" s="303">
        <v>13689.599999999999</v>
      </c>
      <c r="AM115" s="303">
        <v>8.0499999999999989</v>
      </c>
      <c r="AN115" s="303">
        <v>11408</v>
      </c>
      <c r="AO115" s="303">
        <v>6.8999999999999995</v>
      </c>
      <c r="AP115" s="303">
        <v>9126.4</v>
      </c>
      <c r="AQ115" s="303">
        <v>5.75</v>
      </c>
    </row>
    <row r="116" spans="1:43" ht="24" x14ac:dyDescent="0.2">
      <c r="A116" s="293" t="s">
        <v>1751</v>
      </c>
      <c r="B116" s="319" t="s">
        <v>1752</v>
      </c>
      <c r="C116" s="294">
        <v>1500</v>
      </c>
      <c r="D116" s="295">
        <v>3957</v>
      </c>
      <c r="E116" s="296">
        <v>42</v>
      </c>
      <c r="F116" s="295">
        <v>3298</v>
      </c>
      <c r="G116" s="296">
        <v>34</v>
      </c>
      <c r="H116" s="295">
        <v>2639</v>
      </c>
      <c r="I116" s="296">
        <v>27</v>
      </c>
      <c r="K116" s="295">
        <v>1582.8000000000002</v>
      </c>
      <c r="L116" s="296">
        <v>16.8</v>
      </c>
      <c r="M116" s="295">
        <v>1319.2</v>
      </c>
      <c r="N116" s="296">
        <v>13.600000000000001</v>
      </c>
      <c r="O116" s="295">
        <v>1055.6000000000001</v>
      </c>
      <c r="P116" s="296">
        <v>10.8</v>
      </c>
      <c r="R116" s="295">
        <v>2374.1999999999998</v>
      </c>
      <c r="S116" s="296">
        <v>25.2</v>
      </c>
      <c r="T116" s="295">
        <v>1978.8</v>
      </c>
      <c r="U116" s="296">
        <v>20.399999999999999</v>
      </c>
      <c r="V116" s="295">
        <v>1583.3999999999999</v>
      </c>
      <c r="W116" s="296">
        <v>16.2</v>
      </c>
      <c r="X116" s="295">
        <v>3165.6000000000004</v>
      </c>
      <c r="Y116" s="296">
        <v>33.6</v>
      </c>
      <c r="Z116" s="295">
        <v>2638.4</v>
      </c>
      <c r="AA116" s="296">
        <v>27.200000000000003</v>
      </c>
      <c r="AB116" s="295">
        <v>2111.2000000000003</v>
      </c>
      <c r="AC116" s="296">
        <v>21.6</v>
      </c>
      <c r="AE116" s="295">
        <v>1582.8000000000002</v>
      </c>
      <c r="AF116" s="296">
        <v>16.8</v>
      </c>
      <c r="AG116" s="295">
        <v>1319.2</v>
      </c>
      <c r="AH116" s="296">
        <v>13.600000000000001</v>
      </c>
      <c r="AI116" s="295">
        <v>1055.6000000000001</v>
      </c>
      <c r="AJ116" s="296">
        <v>10.8</v>
      </c>
      <c r="AL116" s="295">
        <v>4550.5499999999993</v>
      </c>
      <c r="AM116" s="295">
        <v>48.3</v>
      </c>
      <c r="AN116" s="295">
        <v>3792.7</v>
      </c>
      <c r="AO116" s="295">
        <v>39.099999999999994</v>
      </c>
      <c r="AP116" s="295">
        <v>3034.85</v>
      </c>
      <c r="AQ116" s="295">
        <v>31.049999999999997</v>
      </c>
    </row>
    <row r="117" spans="1:43" ht="12" x14ac:dyDescent="0.2">
      <c r="A117" s="297">
        <v>0</v>
      </c>
      <c r="B117" s="320">
        <v>0</v>
      </c>
      <c r="C117" s="298">
        <v>7500</v>
      </c>
      <c r="D117" s="299">
        <v>6403</v>
      </c>
      <c r="E117" s="300">
        <v>14</v>
      </c>
      <c r="F117" s="299">
        <v>5336</v>
      </c>
      <c r="G117" s="300">
        <v>12</v>
      </c>
      <c r="H117" s="299">
        <v>4269</v>
      </c>
      <c r="I117" s="300">
        <v>10</v>
      </c>
      <c r="K117" s="299">
        <v>2561.2000000000003</v>
      </c>
      <c r="L117" s="300">
        <v>5.6000000000000005</v>
      </c>
      <c r="M117" s="299">
        <v>2134.4</v>
      </c>
      <c r="N117" s="300">
        <v>4.8000000000000007</v>
      </c>
      <c r="O117" s="299">
        <v>1707.6000000000001</v>
      </c>
      <c r="P117" s="300">
        <v>4</v>
      </c>
      <c r="R117" s="299">
        <v>3841.7999999999997</v>
      </c>
      <c r="S117" s="300">
        <v>8.4</v>
      </c>
      <c r="T117" s="299">
        <v>3201.6</v>
      </c>
      <c r="U117" s="300">
        <v>7.1999999999999993</v>
      </c>
      <c r="V117" s="299">
        <v>2561.4</v>
      </c>
      <c r="W117" s="300">
        <v>6</v>
      </c>
      <c r="X117" s="299">
        <v>5122.4000000000005</v>
      </c>
      <c r="Y117" s="300">
        <v>11.200000000000001</v>
      </c>
      <c r="Z117" s="299">
        <v>4268.8</v>
      </c>
      <c r="AA117" s="300">
        <v>9.6000000000000014</v>
      </c>
      <c r="AB117" s="299">
        <v>3415.2000000000003</v>
      </c>
      <c r="AC117" s="300">
        <v>8</v>
      </c>
      <c r="AE117" s="299">
        <v>2561.2000000000003</v>
      </c>
      <c r="AF117" s="300">
        <v>5.6000000000000005</v>
      </c>
      <c r="AG117" s="299">
        <v>2134.4</v>
      </c>
      <c r="AH117" s="300">
        <v>4.8000000000000007</v>
      </c>
      <c r="AI117" s="299">
        <v>1707.6000000000001</v>
      </c>
      <c r="AJ117" s="300">
        <v>4</v>
      </c>
      <c r="AL117" s="299">
        <v>7363.45</v>
      </c>
      <c r="AM117" s="299">
        <v>16.099999999999998</v>
      </c>
      <c r="AN117" s="299">
        <v>6136.4</v>
      </c>
      <c r="AO117" s="299">
        <v>13.799999999999999</v>
      </c>
      <c r="AP117" s="299">
        <v>4909.3499999999995</v>
      </c>
      <c r="AQ117" s="299">
        <v>11.5</v>
      </c>
    </row>
    <row r="118" spans="1:43" ht="12" x14ac:dyDescent="0.2">
      <c r="A118" s="297">
        <v>0</v>
      </c>
      <c r="B118" s="320">
        <v>0</v>
      </c>
      <c r="C118" s="298">
        <v>15000</v>
      </c>
      <c r="D118" s="299">
        <v>7435</v>
      </c>
      <c r="E118" s="300">
        <v>17</v>
      </c>
      <c r="F118" s="299">
        <v>6196</v>
      </c>
      <c r="G118" s="300">
        <v>15</v>
      </c>
      <c r="H118" s="299">
        <v>4957</v>
      </c>
      <c r="I118" s="300">
        <v>12</v>
      </c>
      <c r="K118" s="299">
        <v>2974</v>
      </c>
      <c r="L118" s="300">
        <v>6.8000000000000007</v>
      </c>
      <c r="M118" s="299">
        <v>2478.4</v>
      </c>
      <c r="N118" s="300">
        <v>6</v>
      </c>
      <c r="O118" s="299">
        <v>1982.8000000000002</v>
      </c>
      <c r="P118" s="300">
        <v>4.8000000000000007</v>
      </c>
      <c r="R118" s="299">
        <v>4461</v>
      </c>
      <c r="S118" s="300">
        <v>10.199999999999999</v>
      </c>
      <c r="T118" s="299">
        <v>3717.6</v>
      </c>
      <c r="U118" s="300">
        <v>9</v>
      </c>
      <c r="V118" s="299">
        <v>2974.2</v>
      </c>
      <c r="W118" s="300">
        <v>7.1999999999999993</v>
      </c>
      <c r="X118" s="299">
        <v>5948</v>
      </c>
      <c r="Y118" s="300">
        <v>13.600000000000001</v>
      </c>
      <c r="Z118" s="299">
        <v>4956.8</v>
      </c>
      <c r="AA118" s="300">
        <v>12</v>
      </c>
      <c r="AB118" s="299">
        <v>3965.6000000000004</v>
      </c>
      <c r="AC118" s="300">
        <v>9.6000000000000014</v>
      </c>
      <c r="AE118" s="299">
        <v>2974</v>
      </c>
      <c r="AF118" s="300">
        <v>6.8000000000000007</v>
      </c>
      <c r="AG118" s="299">
        <v>2478.4</v>
      </c>
      <c r="AH118" s="300">
        <v>6</v>
      </c>
      <c r="AI118" s="299">
        <v>1982.8000000000002</v>
      </c>
      <c r="AJ118" s="300">
        <v>4.8000000000000007</v>
      </c>
      <c r="AL118" s="299">
        <v>8550.25</v>
      </c>
      <c r="AM118" s="299">
        <v>19.549999999999997</v>
      </c>
      <c r="AN118" s="299">
        <v>7125.4</v>
      </c>
      <c r="AO118" s="299">
        <v>17.25</v>
      </c>
      <c r="AP118" s="299">
        <v>5700.5499999999993</v>
      </c>
      <c r="AQ118" s="299">
        <v>13.799999999999999</v>
      </c>
    </row>
    <row r="119" spans="1:43" ht="12" x14ac:dyDescent="0.2">
      <c r="A119" s="297">
        <v>0</v>
      </c>
      <c r="B119" s="320">
        <v>0</v>
      </c>
      <c r="C119" s="298">
        <v>30000</v>
      </c>
      <c r="D119" s="299">
        <v>9961</v>
      </c>
      <c r="E119" s="300">
        <v>11</v>
      </c>
      <c r="F119" s="299">
        <v>8300</v>
      </c>
      <c r="G119" s="300">
        <v>9</v>
      </c>
      <c r="H119" s="299">
        <v>6641</v>
      </c>
      <c r="I119" s="300">
        <v>8</v>
      </c>
      <c r="K119" s="299">
        <v>3984.4</v>
      </c>
      <c r="L119" s="300">
        <v>4.4000000000000004</v>
      </c>
      <c r="M119" s="299">
        <v>3320</v>
      </c>
      <c r="N119" s="300">
        <v>3.6</v>
      </c>
      <c r="O119" s="299">
        <v>2656.4</v>
      </c>
      <c r="P119" s="300">
        <v>3.2</v>
      </c>
      <c r="R119" s="299">
        <v>5976.5999999999995</v>
      </c>
      <c r="S119" s="300">
        <v>6.6</v>
      </c>
      <c r="T119" s="299">
        <v>4980</v>
      </c>
      <c r="U119" s="300">
        <v>5.3999999999999995</v>
      </c>
      <c r="V119" s="299">
        <v>3984.6</v>
      </c>
      <c r="W119" s="300">
        <v>4.8</v>
      </c>
      <c r="X119" s="299">
        <v>7968.8</v>
      </c>
      <c r="Y119" s="300">
        <v>8.8000000000000007</v>
      </c>
      <c r="Z119" s="299">
        <v>6640</v>
      </c>
      <c r="AA119" s="300">
        <v>7.2</v>
      </c>
      <c r="AB119" s="299">
        <v>5312.8</v>
      </c>
      <c r="AC119" s="300">
        <v>6.4</v>
      </c>
      <c r="AE119" s="299">
        <v>3984.4</v>
      </c>
      <c r="AF119" s="300">
        <v>4.4000000000000004</v>
      </c>
      <c r="AG119" s="299">
        <v>3320</v>
      </c>
      <c r="AH119" s="300">
        <v>3.6</v>
      </c>
      <c r="AI119" s="299">
        <v>2656.4</v>
      </c>
      <c r="AJ119" s="300">
        <v>3.2</v>
      </c>
      <c r="AL119" s="299">
        <v>11455.15</v>
      </c>
      <c r="AM119" s="299">
        <v>12.649999999999999</v>
      </c>
      <c r="AN119" s="299">
        <v>9545</v>
      </c>
      <c r="AO119" s="299">
        <v>10.35</v>
      </c>
      <c r="AP119" s="299">
        <v>7637.15</v>
      </c>
      <c r="AQ119" s="299">
        <v>9.1999999999999993</v>
      </c>
    </row>
    <row r="120" spans="1:43" ht="12" x14ac:dyDescent="0.2">
      <c r="A120" s="297">
        <v>0</v>
      </c>
      <c r="B120" s="320">
        <v>0</v>
      </c>
      <c r="C120" s="298">
        <v>75000</v>
      </c>
      <c r="D120" s="299">
        <v>14633</v>
      </c>
      <c r="E120" s="300">
        <v>6</v>
      </c>
      <c r="F120" s="299">
        <v>12194</v>
      </c>
      <c r="G120" s="300">
        <v>5</v>
      </c>
      <c r="H120" s="299">
        <v>9755</v>
      </c>
      <c r="I120" s="300">
        <v>5</v>
      </c>
      <c r="K120" s="299">
        <v>5853.2000000000007</v>
      </c>
      <c r="L120" s="300">
        <v>2.4000000000000004</v>
      </c>
      <c r="M120" s="299">
        <v>4877.6000000000004</v>
      </c>
      <c r="N120" s="300">
        <v>2</v>
      </c>
      <c r="O120" s="299">
        <v>3902</v>
      </c>
      <c r="P120" s="300">
        <v>2</v>
      </c>
      <c r="R120" s="299">
        <v>8779.7999999999993</v>
      </c>
      <c r="S120" s="300">
        <v>3.5999999999999996</v>
      </c>
      <c r="T120" s="299">
        <v>7316.4</v>
      </c>
      <c r="U120" s="300">
        <v>3</v>
      </c>
      <c r="V120" s="299">
        <v>5853</v>
      </c>
      <c r="W120" s="300">
        <v>3</v>
      </c>
      <c r="X120" s="299">
        <v>11706.400000000001</v>
      </c>
      <c r="Y120" s="300">
        <v>4.8000000000000007</v>
      </c>
      <c r="Z120" s="299">
        <v>9755.2000000000007</v>
      </c>
      <c r="AA120" s="300">
        <v>4</v>
      </c>
      <c r="AB120" s="299">
        <v>7804</v>
      </c>
      <c r="AC120" s="300">
        <v>4</v>
      </c>
      <c r="AE120" s="299">
        <v>5853.2000000000007</v>
      </c>
      <c r="AF120" s="300">
        <v>2.4000000000000004</v>
      </c>
      <c r="AG120" s="299">
        <v>4877.6000000000004</v>
      </c>
      <c r="AH120" s="300">
        <v>2</v>
      </c>
      <c r="AI120" s="299">
        <v>3902</v>
      </c>
      <c r="AJ120" s="300">
        <v>2</v>
      </c>
      <c r="AL120" s="299">
        <v>16827.949999999997</v>
      </c>
      <c r="AM120" s="299">
        <v>6.8999999999999995</v>
      </c>
      <c r="AN120" s="299">
        <v>14023.099999999999</v>
      </c>
      <c r="AO120" s="299">
        <v>5.75</v>
      </c>
      <c r="AP120" s="299">
        <v>11218.25</v>
      </c>
      <c r="AQ120" s="299">
        <v>5.75</v>
      </c>
    </row>
    <row r="121" spans="1:43" ht="12" x14ac:dyDescent="0.2">
      <c r="A121" s="301">
        <v>0</v>
      </c>
      <c r="B121" s="321">
        <v>0</v>
      </c>
      <c r="C121" s="302">
        <v>150000</v>
      </c>
      <c r="D121" s="303">
        <v>18754</v>
      </c>
      <c r="E121" s="304">
        <v>13</v>
      </c>
      <c r="F121" s="303">
        <v>15629</v>
      </c>
      <c r="G121" s="304">
        <v>11</v>
      </c>
      <c r="H121" s="303">
        <v>12503</v>
      </c>
      <c r="I121" s="304">
        <v>9</v>
      </c>
      <c r="K121" s="303">
        <v>7501.6</v>
      </c>
      <c r="L121" s="304">
        <v>5.2</v>
      </c>
      <c r="M121" s="303">
        <v>6251.6</v>
      </c>
      <c r="N121" s="304">
        <v>4.4000000000000004</v>
      </c>
      <c r="O121" s="303">
        <v>5001.2000000000007</v>
      </c>
      <c r="P121" s="304">
        <v>3.6</v>
      </c>
      <c r="R121" s="303">
        <v>11252.4</v>
      </c>
      <c r="S121" s="304">
        <v>7.8</v>
      </c>
      <c r="T121" s="303">
        <v>9377.4</v>
      </c>
      <c r="U121" s="304">
        <v>6.6</v>
      </c>
      <c r="V121" s="303">
        <v>7501.7999999999993</v>
      </c>
      <c r="W121" s="304">
        <v>5.3999999999999995</v>
      </c>
      <c r="X121" s="303">
        <v>15003.2</v>
      </c>
      <c r="Y121" s="304">
        <v>10.4</v>
      </c>
      <c r="Z121" s="303">
        <v>12503.2</v>
      </c>
      <c r="AA121" s="304">
        <v>8.8000000000000007</v>
      </c>
      <c r="AB121" s="303">
        <v>10002.400000000001</v>
      </c>
      <c r="AC121" s="304">
        <v>7.2</v>
      </c>
      <c r="AE121" s="303">
        <v>7501.6</v>
      </c>
      <c r="AF121" s="304">
        <v>5.2</v>
      </c>
      <c r="AG121" s="303">
        <v>6251.6</v>
      </c>
      <c r="AH121" s="304">
        <v>4.4000000000000004</v>
      </c>
      <c r="AI121" s="303">
        <v>5001.2000000000007</v>
      </c>
      <c r="AJ121" s="304">
        <v>3.6</v>
      </c>
      <c r="AL121" s="303">
        <v>21567.1</v>
      </c>
      <c r="AM121" s="303">
        <v>14.95</v>
      </c>
      <c r="AN121" s="303">
        <v>17973.349999999999</v>
      </c>
      <c r="AO121" s="303">
        <v>12.649999999999999</v>
      </c>
      <c r="AP121" s="303">
        <v>14378.449999999999</v>
      </c>
      <c r="AQ121" s="303">
        <v>10.35</v>
      </c>
    </row>
    <row r="122" spans="1:43" ht="12" x14ac:dyDescent="0.2">
      <c r="A122" s="297" t="s">
        <v>1753</v>
      </c>
      <c r="B122" s="320" t="s">
        <v>1754</v>
      </c>
      <c r="C122" s="298">
        <v>2000</v>
      </c>
      <c r="D122" s="295">
        <v>3273</v>
      </c>
      <c r="E122" s="296">
        <v>20</v>
      </c>
      <c r="F122" s="295">
        <v>2716</v>
      </c>
      <c r="G122" s="296">
        <v>17</v>
      </c>
      <c r="H122" s="295">
        <v>2192</v>
      </c>
      <c r="I122" s="296">
        <v>14</v>
      </c>
      <c r="K122" s="295">
        <v>1309.2</v>
      </c>
      <c r="L122" s="296">
        <v>8</v>
      </c>
      <c r="M122" s="295">
        <v>1086.4000000000001</v>
      </c>
      <c r="N122" s="296">
        <v>6.8000000000000007</v>
      </c>
      <c r="O122" s="295">
        <v>876.80000000000007</v>
      </c>
      <c r="P122" s="296">
        <v>5.6000000000000005</v>
      </c>
      <c r="R122" s="295">
        <v>1963.8</v>
      </c>
      <c r="S122" s="296">
        <v>12</v>
      </c>
      <c r="T122" s="295">
        <v>1629.6</v>
      </c>
      <c r="U122" s="296">
        <v>10.199999999999999</v>
      </c>
      <c r="V122" s="295">
        <v>1315.2</v>
      </c>
      <c r="W122" s="296">
        <v>8.4</v>
      </c>
      <c r="X122" s="295">
        <v>2618.4</v>
      </c>
      <c r="Y122" s="296">
        <v>16</v>
      </c>
      <c r="Z122" s="295">
        <v>2172.8000000000002</v>
      </c>
      <c r="AA122" s="296">
        <v>13.600000000000001</v>
      </c>
      <c r="AB122" s="295">
        <v>1753.6000000000001</v>
      </c>
      <c r="AC122" s="296">
        <v>11.200000000000001</v>
      </c>
      <c r="AE122" s="295">
        <v>1309.2</v>
      </c>
      <c r="AF122" s="296">
        <v>8</v>
      </c>
      <c r="AG122" s="295">
        <v>1086.4000000000001</v>
      </c>
      <c r="AH122" s="296">
        <v>6.8000000000000007</v>
      </c>
      <c r="AI122" s="295">
        <v>876.80000000000007</v>
      </c>
      <c r="AJ122" s="296">
        <v>5.6000000000000005</v>
      </c>
      <c r="AL122" s="295">
        <v>3763.95</v>
      </c>
      <c r="AM122" s="295">
        <v>23</v>
      </c>
      <c r="AN122" s="295">
        <v>3123.3999999999996</v>
      </c>
      <c r="AO122" s="295">
        <v>19.549999999999997</v>
      </c>
      <c r="AP122" s="295">
        <v>2520.7999999999997</v>
      </c>
      <c r="AQ122" s="295">
        <v>16.099999999999998</v>
      </c>
    </row>
    <row r="123" spans="1:43" ht="12" x14ac:dyDescent="0.2">
      <c r="A123" s="297">
        <v>0</v>
      </c>
      <c r="B123" s="320" t="s">
        <v>1755</v>
      </c>
      <c r="C123" s="298">
        <v>10000</v>
      </c>
      <c r="D123" s="299">
        <v>4572</v>
      </c>
      <c r="E123" s="300">
        <v>8</v>
      </c>
      <c r="F123" s="299">
        <v>3811</v>
      </c>
      <c r="G123" s="300">
        <v>7</v>
      </c>
      <c r="H123" s="299">
        <v>3048</v>
      </c>
      <c r="I123" s="300">
        <v>6</v>
      </c>
      <c r="K123" s="299">
        <v>1828.8000000000002</v>
      </c>
      <c r="L123" s="300">
        <v>3.2</v>
      </c>
      <c r="M123" s="299">
        <v>1524.4</v>
      </c>
      <c r="N123" s="300">
        <v>2.8000000000000003</v>
      </c>
      <c r="O123" s="299">
        <v>1219.2</v>
      </c>
      <c r="P123" s="300">
        <v>2.4000000000000004</v>
      </c>
      <c r="R123" s="299">
        <v>2743.2</v>
      </c>
      <c r="S123" s="300">
        <v>4.8</v>
      </c>
      <c r="T123" s="299">
        <v>2286.6</v>
      </c>
      <c r="U123" s="300">
        <v>4.2</v>
      </c>
      <c r="V123" s="299">
        <v>1828.8</v>
      </c>
      <c r="W123" s="300">
        <v>3.5999999999999996</v>
      </c>
      <c r="X123" s="299">
        <v>3657.6000000000004</v>
      </c>
      <c r="Y123" s="300">
        <v>6.4</v>
      </c>
      <c r="Z123" s="299">
        <v>3048.8</v>
      </c>
      <c r="AA123" s="300">
        <v>5.6000000000000005</v>
      </c>
      <c r="AB123" s="299">
        <v>2438.4</v>
      </c>
      <c r="AC123" s="300">
        <v>4.8000000000000007</v>
      </c>
      <c r="AE123" s="299">
        <v>1828.8000000000002</v>
      </c>
      <c r="AF123" s="300">
        <v>3.2</v>
      </c>
      <c r="AG123" s="299">
        <v>1524.4</v>
      </c>
      <c r="AH123" s="300">
        <v>2.8000000000000003</v>
      </c>
      <c r="AI123" s="299">
        <v>1219.2</v>
      </c>
      <c r="AJ123" s="300">
        <v>2.4000000000000004</v>
      </c>
      <c r="AL123" s="299">
        <v>5257.7999999999993</v>
      </c>
      <c r="AM123" s="299">
        <v>9.1999999999999993</v>
      </c>
      <c r="AN123" s="299">
        <v>4382.6499999999996</v>
      </c>
      <c r="AO123" s="299">
        <v>8.0499999999999989</v>
      </c>
      <c r="AP123" s="299">
        <v>3505.2</v>
      </c>
      <c r="AQ123" s="299">
        <v>6.8999999999999995</v>
      </c>
    </row>
    <row r="124" spans="1:43" ht="12" x14ac:dyDescent="0.2">
      <c r="A124" s="297">
        <v>0</v>
      </c>
      <c r="B124" s="320">
        <v>0</v>
      </c>
      <c r="C124" s="298">
        <v>50000</v>
      </c>
      <c r="D124" s="299">
        <v>7368</v>
      </c>
      <c r="E124" s="300">
        <v>4</v>
      </c>
      <c r="F124" s="299">
        <v>6141</v>
      </c>
      <c r="G124" s="300">
        <v>3</v>
      </c>
      <c r="H124" s="299">
        <v>4912</v>
      </c>
      <c r="I124" s="300">
        <v>3</v>
      </c>
      <c r="K124" s="299">
        <v>2947.2000000000003</v>
      </c>
      <c r="L124" s="300">
        <v>1.6</v>
      </c>
      <c r="M124" s="299">
        <v>2456.4</v>
      </c>
      <c r="N124" s="300">
        <v>1.2000000000000002</v>
      </c>
      <c r="O124" s="299">
        <v>1964.8000000000002</v>
      </c>
      <c r="P124" s="300">
        <v>1.2000000000000002</v>
      </c>
      <c r="R124" s="299">
        <v>4420.8</v>
      </c>
      <c r="S124" s="300">
        <v>2.4</v>
      </c>
      <c r="T124" s="299">
        <v>3684.6</v>
      </c>
      <c r="U124" s="300">
        <v>1.7999999999999998</v>
      </c>
      <c r="V124" s="299">
        <v>2947.2</v>
      </c>
      <c r="W124" s="300">
        <v>1.7999999999999998</v>
      </c>
      <c r="X124" s="299">
        <v>5894.4000000000005</v>
      </c>
      <c r="Y124" s="300">
        <v>3.2</v>
      </c>
      <c r="Z124" s="299">
        <v>4912.8</v>
      </c>
      <c r="AA124" s="300">
        <v>2.4000000000000004</v>
      </c>
      <c r="AB124" s="299">
        <v>3929.6000000000004</v>
      </c>
      <c r="AC124" s="300">
        <v>2.4000000000000004</v>
      </c>
      <c r="AE124" s="299">
        <v>2947.2000000000003</v>
      </c>
      <c r="AF124" s="300">
        <v>1.6</v>
      </c>
      <c r="AG124" s="299">
        <v>2456.4</v>
      </c>
      <c r="AH124" s="300">
        <v>1.2000000000000002</v>
      </c>
      <c r="AI124" s="299">
        <v>1964.8000000000002</v>
      </c>
      <c r="AJ124" s="300">
        <v>1.2000000000000002</v>
      </c>
      <c r="AL124" s="299">
        <v>8473.1999999999989</v>
      </c>
      <c r="AM124" s="299">
        <v>4.5999999999999996</v>
      </c>
      <c r="AN124" s="299">
        <v>7062.15</v>
      </c>
      <c r="AO124" s="299">
        <v>3.4499999999999997</v>
      </c>
      <c r="AP124" s="299">
        <v>5648.7999999999993</v>
      </c>
      <c r="AQ124" s="299">
        <v>3.4499999999999997</v>
      </c>
    </row>
    <row r="125" spans="1:43" ht="12" x14ac:dyDescent="0.2">
      <c r="A125" s="297">
        <v>0</v>
      </c>
      <c r="B125" s="320">
        <v>0</v>
      </c>
      <c r="C125" s="298">
        <v>100000</v>
      </c>
      <c r="D125" s="299">
        <v>8726</v>
      </c>
      <c r="E125" s="300">
        <v>4</v>
      </c>
      <c r="F125" s="299">
        <v>7272</v>
      </c>
      <c r="G125" s="300">
        <v>4</v>
      </c>
      <c r="H125" s="299">
        <v>5817</v>
      </c>
      <c r="I125" s="300">
        <v>3</v>
      </c>
      <c r="K125" s="299">
        <v>3490.4</v>
      </c>
      <c r="L125" s="300">
        <v>1.6</v>
      </c>
      <c r="M125" s="299">
        <v>2908.8</v>
      </c>
      <c r="N125" s="300">
        <v>1.6</v>
      </c>
      <c r="O125" s="299">
        <v>2326.8000000000002</v>
      </c>
      <c r="P125" s="300">
        <v>1.2000000000000002</v>
      </c>
      <c r="R125" s="299">
        <v>5235.5999999999995</v>
      </c>
      <c r="S125" s="300">
        <v>2.4</v>
      </c>
      <c r="T125" s="299">
        <v>4363.2</v>
      </c>
      <c r="U125" s="300">
        <v>2.4</v>
      </c>
      <c r="V125" s="299">
        <v>3490.2</v>
      </c>
      <c r="W125" s="300">
        <v>1.7999999999999998</v>
      </c>
      <c r="X125" s="299">
        <v>6980.8</v>
      </c>
      <c r="Y125" s="300">
        <v>3.2</v>
      </c>
      <c r="Z125" s="299">
        <v>5817.6</v>
      </c>
      <c r="AA125" s="300">
        <v>3.2</v>
      </c>
      <c r="AB125" s="299">
        <v>4653.6000000000004</v>
      </c>
      <c r="AC125" s="300">
        <v>2.4000000000000004</v>
      </c>
      <c r="AE125" s="299">
        <v>3490.4</v>
      </c>
      <c r="AF125" s="300">
        <v>1.6</v>
      </c>
      <c r="AG125" s="299">
        <v>2908.8</v>
      </c>
      <c r="AH125" s="300">
        <v>1.6</v>
      </c>
      <c r="AI125" s="299">
        <v>2326.8000000000002</v>
      </c>
      <c r="AJ125" s="300">
        <v>1.2000000000000002</v>
      </c>
      <c r="AL125" s="299">
        <v>10034.9</v>
      </c>
      <c r="AM125" s="299">
        <v>4.5999999999999996</v>
      </c>
      <c r="AN125" s="299">
        <v>8362.7999999999993</v>
      </c>
      <c r="AO125" s="299">
        <v>4.5999999999999996</v>
      </c>
      <c r="AP125" s="299">
        <v>6689.5499999999993</v>
      </c>
      <c r="AQ125" s="299">
        <v>3.4499999999999997</v>
      </c>
    </row>
    <row r="126" spans="1:43" ht="12" x14ac:dyDescent="0.2">
      <c r="A126" s="297">
        <v>0</v>
      </c>
      <c r="B126" s="320">
        <v>0</v>
      </c>
      <c r="C126" s="298">
        <v>200000</v>
      </c>
      <c r="D126" s="299">
        <v>11875</v>
      </c>
      <c r="E126" s="300">
        <v>3</v>
      </c>
      <c r="F126" s="299">
        <v>9896</v>
      </c>
      <c r="G126" s="300">
        <v>3</v>
      </c>
      <c r="H126" s="299">
        <v>7917</v>
      </c>
      <c r="I126" s="300">
        <v>2</v>
      </c>
      <c r="K126" s="299">
        <v>4750</v>
      </c>
      <c r="L126" s="300">
        <v>1.2000000000000002</v>
      </c>
      <c r="M126" s="299">
        <v>3958.4</v>
      </c>
      <c r="N126" s="300">
        <v>1.2000000000000002</v>
      </c>
      <c r="O126" s="299">
        <v>3166.8</v>
      </c>
      <c r="P126" s="300">
        <v>0.8</v>
      </c>
      <c r="R126" s="299">
        <v>7125</v>
      </c>
      <c r="S126" s="300">
        <v>1.7999999999999998</v>
      </c>
      <c r="T126" s="299">
        <v>5937.5999999999995</v>
      </c>
      <c r="U126" s="300">
        <v>1.7999999999999998</v>
      </c>
      <c r="V126" s="299">
        <v>4750.2</v>
      </c>
      <c r="W126" s="300">
        <v>1.2</v>
      </c>
      <c r="X126" s="299">
        <v>9500</v>
      </c>
      <c r="Y126" s="300">
        <v>2.4000000000000004</v>
      </c>
      <c r="Z126" s="299">
        <v>7916.8</v>
      </c>
      <c r="AA126" s="300">
        <v>2.4000000000000004</v>
      </c>
      <c r="AB126" s="299">
        <v>6333.6</v>
      </c>
      <c r="AC126" s="300">
        <v>1.6</v>
      </c>
      <c r="AE126" s="299">
        <v>4750</v>
      </c>
      <c r="AF126" s="300">
        <v>1.2000000000000002</v>
      </c>
      <c r="AG126" s="299">
        <v>3958.4</v>
      </c>
      <c r="AH126" s="300">
        <v>1.2000000000000002</v>
      </c>
      <c r="AI126" s="299">
        <v>3166.8</v>
      </c>
      <c r="AJ126" s="300">
        <v>0.8</v>
      </c>
      <c r="AL126" s="299">
        <v>13656.249999999998</v>
      </c>
      <c r="AM126" s="299">
        <v>3.4499999999999997</v>
      </c>
      <c r="AN126" s="299">
        <v>11380.4</v>
      </c>
      <c r="AO126" s="299">
        <v>3.4499999999999997</v>
      </c>
      <c r="AP126" s="299">
        <v>9104.5499999999993</v>
      </c>
      <c r="AQ126" s="299">
        <v>2.2999999999999998</v>
      </c>
    </row>
    <row r="127" spans="1:43" ht="12" x14ac:dyDescent="0.2">
      <c r="A127" s="297">
        <v>0</v>
      </c>
      <c r="B127" s="320">
        <v>0</v>
      </c>
      <c r="C127" s="298">
        <v>500000</v>
      </c>
      <c r="D127" s="303">
        <v>18008</v>
      </c>
      <c r="E127" s="304">
        <v>2</v>
      </c>
      <c r="F127" s="303">
        <v>15006</v>
      </c>
      <c r="G127" s="304">
        <v>2</v>
      </c>
      <c r="H127" s="303">
        <v>12006</v>
      </c>
      <c r="I127" s="304">
        <v>2</v>
      </c>
      <c r="K127" s="303">
        <v>7203.2000000000007</v>
      </c>
      <c r="L127" s="304">
        <v>0.8</v>
      </c>
      <c r="M127" s="303">
        <v>6002.4000000000005</v>
      </c>
      <c r="N127" s="304">
        <v>0.8</v>
      </c>
      <c r="O127" s="303">
        <v>4802.4000000000005</v>
      </c>
      <c r="P127" s="304">
        <v>0.8</v>
      </c>
      <c r="R127" s="303">
        <v>10804.8</v>
      </c>
      <c r="S127" s="304">
        <v>1.2</v>
      </c>
      <c r="T127" s="303">
        <v>9003.6</v>
      </c>
      <c r="U127" s="304">
        <v>1.2</v>
      </c>
      <c r="V127" s="303">
        <v>7203.5999999999995</v>
      </c>
      <c r="W127" s="304">
        <v>1.2</v>
      </c>
      <c r="X127" s="303">
        <v>14406.400000000001</v>
      </c>
      <c r="Y127" s="304">
        <v>1.6</v>
      </c>
      <c r="Z127" s="303">
        <v>12004.800000000001</v>
      </c>
      <c r="AA127" s="304">
        <v>1.6</v>
      </c>
      <c r="AB127" s="303">
        <v>9604.8000000000011</v>
      </c>
      <c r="AC127" s="304">
        <v>1.6</v>
      </c>
      <c r="AE127" s="303">
        <v>7203.2000000000007</v>
      </c>
      <c r="AF127" s="304">
        <v>0.8</v>
      </c>
      <c r="AG127" s="303">
        <v>6002.4000000000005</v>
      </c>
      <c r="AH127" s="304">
        <v>0.8</v>
      </c>
      <c r="AI127" s="303">
        <v>4802.4000000000005</v>
      </c>
      <c r="AJ127" s="304">
        <v>0.8</v>
      </c>
      <c r="AL127" s="303">
        <v>20709.199999999997</v>
      </c>
      <c r="AM127" s="303">
        <v>2.2999999999999998</v>
      </c>
      <c r="AN127" s="303">
        <v>17256.899999999998</v>
      </c>
      <c r="AO127" s="303">
        <v>2.2999999999999998</v>
      </c>
      <c r="AP127" s="303">
        <v>13806.9</v>
      </c>
      <c r="AQ127" s="303">
        <v>2.2999999999999998</v>
      </c>
    </row>
    <row r="128" spans="1:43" ht="12" x14ac:dyDescent="0.2">
      <c r="A128" s="293" t="s">
        <v>1756</v>
      </c>
      <c r="B128" s="319" t="s">
        <v>1757</v>
      </c>
      <c r="C128" s="294">
        <v>1000</v>
      </c>
      <c r="D128" s="295">
        <v>3078</v>
      </c>
      <c r="E128" s="296">
        <v>48</v>
      </c>
      <c r="F128" s="295">
        <v>2565</v>
      </c>
      <c r="G128" s="296">
        <v>41</v>
      </c>
      <c r="H128" s="295">
        <v>2052</v>
      </c>
      <c r="I128" s="296">
        <v>32</v>
      </c>
      <c r="K128" s="295">
        <v>1231.2</v>
      </c>
      <c r="L128" s="296">
        <v>19.200000000000003</v>
      </c>
      <c r="M128" s="295">
        <v>1026</v>
      </c>
      <c r="N128" s="296">
        <v>16.400000000000002</v>
      </c>
      <c r="O128" s="295">
        <v>820.80000000000007</v>
      </c>
      <c r="P128" s="296">
        <v>12.8</v>
      </c>
      <c r="R128" s="295">
        <v>1846.8</v>
      </c>
      <c r="S128" s="296">
        <v>28.799999999999997</v>
      </c>
      <c r="T128" s="295">
        <v>1539</v>
      </c>
      <c r="U128" s="296">
        <v>24.599999999999998</v>
      </c>
      <c r="V128" s="295">
        <v>1231.2</v>
      </c>
      <c r="W128" s="296">
        <v>19.2</v>
      </c>
      <c r="X128" s="295">
        <v>2462.4</v>
      </c>
      <c r="Y128" s="296">
        <v>38.400000000000006</v>
      </c>
      <c r="Z128" s="295">
        <v>2052</v>
      </c>
      <c r="AA128" s="296">
        <v>32.800000000000004</v>
      </c>
      <c r="AB128" s="295">
        <v>1641.6000000000001</v>
      </c>
      <c r="AC128" s="296">
        <v>25.6</v>
      </c>
      <c r="AE128" s="295">
        <v>1231.2</v>
      </c>
      <c r="AF128" s="296">
        <v>19.200000000000003</v>
      </c>
      <c r="AG128" s="295">
        <v>1026</v>
      </c>
      <c r="AH128" s="296">
        <v>16.400000000000002</v>
      </c>
      <c r="AI128" s="295">
        <v>820.80000000000007</v>
      </c>
      <c r="AJ128" s="296">
        <v>12.8</v>
      </c>
      <c r="AL128" s="295">
        <v>3539.7</v>
      </c>
      <c r="AM128" s="295">
        <v>55.199999999999996</v>
      </c>
      <c r="AN128" s="295">
        <v>2949.7499999999995</v>
      </c>
      <c r="AO128" s="295">
        <v>47.15</v>
      </c>
      <c r="AP128" s="295">
        <v>2359.7999999999997</v>
      </c>
      <c r="AQ128" s="295">
        <v>36.799999999999997</v>
      </c>
    </row>
    <row r="129" spans="1:43" ht="12" x14ac:dyDescent="0.2">
      <c r="A129" s="297">
        <v>0</v>
      </c>
      <c r="B129" s="320" t="s">
        <v>1758</v>
      </c>
      <c r="C129" s="298">
        <v>5000</v>
      </c>
      <c r="D129" s="299">
        <v>4984</v>
      </c>
      <c r="E129" s="300">
        <v>16</v>
      </c>
      <c r="F129" s="299">
        <v>4154</v>
      </c>
      <c r="G129" s="300">
        <v>14</v>
      </c>
      <c r="H129" s="299">
        <v>3322</v>
      </c>
      <c r="I129" s="300">
        <v>11</v>
      </c>
      <c r="K129" s="299">
        <v>1993.6000000000001</v>
      </c>
      <c r="L129" s="300">
        <v>6.4</v>
      </c>
      <c r="M129" s="299">
        <v>1661.6000000000001</v>
      </c>
      <c r="N129" s="300">
        <v>5.6000000000000005</v>
      </c>
      <c r="O129" s="299">
        <v>1328.8000000000002</v>
      </c>
      <c r="P129" s="300">
        <v>4.4000000000000004</v>
      </c>
      <c r="R129" s="299">
        <v>2990.4</v>
      </c>
      <c r="S129" s="300">
        <v>9.6</v>
      </c>
      <c r="T129" s="299">
        <v>2492.4</v>
      </c>
      <c r="U129" s="300">
        <v>8.4</v>
      </c>
      <c r="V129" s="299">
        <v>1993.1999999999998</v>
      </c>
      <c r="W129" s="300">
        <v>6.6</v>
      </c>
      <c r="X129" s="299">
        <v>3987.2000000000003</v>
      </c>
      <c r="Y129" s="300">
        <v>12.8</v>
      </c>
      <c r="Z129" s="299">
        <v>3323.2000000000003</v>
      </c>
      <c r="AA129" s="300">
        <v>11.200000000000001</v>
      </c>
      <c r="AB129" s="299">
        <v>2657.6000000000004</v>
      </c>
      <c r="AC129" s="300">
        <v>8.8000000000000007</v>
      </c>
      <c r="AE129" s="299">
        <v>1993.6000000000001</v>
      </c>
      <c r="AF129" s="300">
        <v>6.4</v>
      </c>
      <c r="AG129" s="299">
        <v>1661.6000000000001</v>
      </c>
      <c r="AH129" s="300">
        <v>5.6000000000000005</v>
      </c>
      <c r="AI129" s="299">
        <v>1328.8000000000002</v>
      </c>
      <c r="AJ129" s="300">
        <v>4.4000000000000004</v>
      </c>
      <c r="AL129" s="299">
        <v>5731.5999999999995</v>
      </c>
      <c r="AM129" s="299">
        <v>18.399999999999999</v>
      </c>
      <c r="AN129" s="299">
        <v>4777.0999999999995</v>
      </c>
      <c r="AO129" s="299">
        <v>16.099999999999998</v>
      </c>
      <c r="AP129" s="299">
        <v>3820.2999999999997</v>
      </c>
      <c r="AQ129" s="299">
        <v>12.649999999999999</v>
      </c>
    </row>
    <row r="130" spans="1:43" ht="12" x14ac:dyDescent="0.2">
      <c r="A130" s="297">
        <v>0</v>
      </c>
      <c r="B130" s="320">
        <v>0</v>
      </c>
      <c r="C130" s="298">
        <v>10000</v>
      </c>
      <c r="D130" s="299">
        <v>5768</v>
      </c>
      <c r="E130" s="300">
        <v>20</v>
      </c>
      <c r="F130" s="299">
        <v>4807</v>
      </c>
      <c r="G130" s="300">
        <v>17</v>
      </c>
      <c r="H130" s="299">
        <v>3846</v>
      </c>
      <c r="I130" s="300">
        <v>14</v>
      </c>
      <c r="K130" s="299">
        <v>2307.2000000000003</v>
      </c>
      <c r="L130" s="300">
        <v>8</v>
      </c>
      <c r="M130" s="299">
        <v>1922.8000000000002</v>
      </c>
      <c r="N130" s="300">
        <v>6.8000000000000007</v>
      </c>
      <c r="O130" s="299">
        <v>1538.4</v>
      </c>
      <c r="P130" s="300">
        <v>5.6000000000000005</v>
      </c>
      <c r="R130" s="299">
        <v>3460.7999999999997</v>
      </c>
      <c r="S130" s="300">
        <v>12</v>
      </c>
      <c r="T130" s="299">
        <v>2884.2</v>
      </c>
      <c r="U130" s="300">
        <v>10.199999999999999</v>
      </c>
      <c r="V130" s="299">
        <v>2307.6</v>
      </c>
      <c r="W130" s="300">
        <v>8.4</v>
      </c>
      <c r="X130" s="299">
        <v>4614.4000000000005</v>
      </c>
      <c r="Y130" s="300">
        <v>16</v>
      </c>
      <c r="Z130" s="299">
        <v>3845.6000000000004</v>
      </c>
      <c r="AA130" s="300">
        <v>13.600000000000001</v>
      </c>
      <c r="AB130" s="299">
        <v>3076.8</v>
      </c>
      <c r="AC130" s="300">
        <v>11.200000000000001</v>
      </c>
      <c r="AE130" s="299">
        <v>2307.2000000000003</v>
      </c>
      <c r="AF130" s="300">
        <v>8</v>
      </c>
      <c r="AG130" s="299">
        <v>1922.8000000000002</v>
      </c>
      <c r="AH130" s="300">
        <v>6.8000000000000007</v>
      </c>
      <c r="AI130" s="299">
        <v>1538.4</v>
      </c>
      <c r="AJ130" s="300">
        <v>5.6000000000000005</v>
      </c>
      <c r="AL130" s="299">
        <v>6633.2</v>
      </c>
      <c r="AM130" s="299">
        <v>23</v>
      </c>
      <c r="AN130" s="299">
        <v>5528.0499999999993</v>
      </c>
      <c r="AO130" s="299">
        <v>19.549999999999997</v>
      </c>
      <c r="AP130" s="299">
        <v>4422.8999999999996</v>
      </c>
      <c r="AQ130" s="299">
        <v>16.099999999999998</v>
      </c>
    </row>
    <row r="131" spans="1:43" ht="12" x14ac:dyDescent="0.2">
      <c r="A131" s="297">
        <v>0</v>
      </c>
      <c r="B131" s="320">
        <v>0</v>
      </c>
      <c r="C131" s="298">
        <v>20000</v>
      </c>
      <c r="D131" s="299">
        <v>7708</v>
      </c>
      <c r="E131" s="300">
        <v>13</v>
      </c>
      <c r="F131" s="299">
        <v>6424</v>
      </c>
      <c r="G131" s="300">
        <v>11</v>
      </c>
      <c r="H131" s="299">
        <v>5139</v>
      </c>
      <c r="I131" s="300">
        <v>9</v>
      </c>
      <c r="K131" s="299">
        <v>3083.2000000000003</v>
      </c>
      <c r="L131" s="300">
        <v>5.2</v>
      </c>
      <c r="M131" s="299">
        <v>2569.6000000000004</v>
      </c>
      <c r="N131" s="300">
        <v>4.4000000000000004</v>
      </c>
      <c r="O131" s="299">
        <v>2055.6</v>
      </c>
      <c r="P131" s="300">
        <v>3.6</v>
      </c>
      <c r="R131" s="299">
        <v>4624.8</v>
      </c>
      <c r="S131" s="300">
        <v>7.8</v>
      </c>
      <c r="T131" s="299">
        <v>3854.3999999999996</v>
      </c>
      <c r="U131" s="300">
        <v>6.6</v>
      </c>
      <c r="V131" s="299">
        <v>3083.4</v>
      </c>
      <c r="W131" s="300">
        <v>5.3999999999999995</v>
      </c>
      <c r="X131" s="299">
        <v>6166.4000000000005</v>
      </c>
      <c r="Y131" s="300">
        <v>10.4</v>
      </c>
      <c r="Z131" s="299">
        <v>5139.2000000000007</v>
      </c>
      <c r="AA131" s="300">
        <v>8.8000000000000007</v>
      </c>
      <c r="AB131" s="299">
        <v>4111.2</v>
      </c>
      <c r="AC131" s="300">
        <v>7.2</v>
      </c>
      <c r="AE131" s="299">
        <v>3083.2000000000003</v>
      </c>
      <c r="AF131" s="300">
        <v>5.2</v>
      </c>
      <c r="AG131" s="299">
        <v>2569.6000000000004</v>
      </c>
      <c r="AH131" s="300">
        <v>4.4000000000000004</v>
      </c>
      <c r="AI131" s="299">
        <v>2055.6</v>
      </c>
      <c r="AJ131" s="300">
        <v>3.6</v>
      </c>
      <c r="AL131" s="299">
        <v>8864.1999999999989</v>
      </c>
      <c r="AM131" s="299">
        <v>14.95</v>
      </c>
      <c r="AN131" s="299">
        <v>7387.5999999999995</v>
      </c>
      <c r="AO131" s="299">
        <v>12.649999999999999</v>
      </c>
      <c r="AP131" s="299">
        <v>5909.8499999999995</v>
      </c>
      <c r="AQ131" s="299">
        <v>10.35</v>
      </c>
    </row>
    <row r="132" spans="1:43" ht="12" x14ac:dyDescent="0.2">
      <c r="A132" s="297">
        <v>0</v>
      </c>
      <c r="B132" s="320">
        <v>0</v>
      </c>
      <c r="C132" s="298">
        <v>50000</v>
      </c>
      <c r="D132" s="299">
        <v>11262</v>
      </c>
      <c r="E132" s="300">
        <v>7</v>
      </c>
      <c r="F132" s="299">
        <v>9385</v>
      </c>
      <c r="G132" s="300">
        <v>6</v>
      </c>
      <c r="H132" s="299">
        <v>7508</v>
      </c>
      <c r="I132" s="300">
        <v>5</v>
      </c>
      <c r="K132" s="299">
        <v>4504.8</v>
      </c>
      <c r="L132" s="300">
        <v>2.8000000000000003</v>
      </c>
      <c r="M132" s="299">
        <v>3754</v>
      </c>
      <c r="N132" s="300">
        <v>2.4000000000000004</v>
      </c>
      <c r="O132" s="299">
        <v>3003.2000000000003</v>
      </c>
      <c r="P132" s="300">
        <v>2</v>
      </c>
      <c r="R132" s="299">
        <v>6757.2</v>
      </c>
      <c r="S132" s="300">
        <v>4.2</v>
      </c>
      <c r="T132" s="299">
        <v>5631</v>
      </c>
      <c r="U132" s="300">
        <v>3.5999999999999996</v>
      </c>
      <c r="V132" s="299">
        <v>4504.8</v>
      </c>
      <c r="W132" s="300">
        <v>3</v>
      </c>
      <c r="X132" s="299">
        <v>9009.6</v>
      </c>
      <c r="Y132" s="300">
        <v>5.6000000000000005</v>
      </c>
      <c r="Z132" s="299">
        <v>7508</v>
      </c>
      <c r="AA132" s="300">
        <v>4.8000000000000007</v>
      </c>
      <c r="AB132" s="299">
        <v>6006.4000000000005</v>
      </c>
      <c r="AC132" s="300">
        <v>4</v>
      </c>
      <c r="AE132" s="299">
        <v>4504.8</v>
      </c>
      <c r="AF132" s="300">
        <v>2.8000000000000003</v>
      </c>
      <c r="AG132" s="299">
        <v>3754</v>
      </c>
      <c r="AH132" s="300">
        <v>2.4000000000000004</v>
      </c>
      <c r="AI132" s="299">
        <v>3003.2000000000003</v>
      </c>
      <c r="AJ132" s="300">
        <v>2</v>
      </c>
      <c r="AL132" s="299">
        <v>12951.3</v>
      </c>
      <c r="AM132" s="299">
        <v>8.0499999999999989</v>
      </c>
      <c r="AN132" s="299">
        <v>10792.75</v>
      </c>
      <c r="AO132" s="299">
        <v>6.8999999999999995</v>
      </c>
      <c r="AP132" s="299">
        <v>8634.1999999999989</v>
      </c>
      <c r="AQ132" s="299">
        <v>5.75</v>
      </c>
    </row>
    <row r="133" spans="1:43" ht="12" x14ac:dyDescent="0.2">
      <c r="A133" s="301">
        <v>0</v>
      </c>
      <c r="B133" s="321">
        <v>0</v>
      </c>
      <c r="C133" s="302">
        <v>100000</v>
      </c>
      <c r="D133" s="303">
        <v>14411</v>
      </c>
      <c r="E133" s="304">
        <v>15</v>
      </c>
      <c r="F133" s="303">
        <v>12009</v>
      </c>
      <c r="G133" s="304">
        <v>13</v>
      </c>
      <c r="H133" s="303">
        <v>9607</v>
      </c>
      <c r="I133" s="304">
        <v>10</v>
      </c>
      <c r="K133" s="303">
        <v>5764.4000000000005</v>
      </c>
      <c r="L133" s="304">
        <v>6</v>
      </c>
      <c r="M133" s="303">
        <v>4803.6000000000004</v>
      </c>
      <c r="N133" s="304">
        <v>5.2</v>
      </c>
      <c r="O133" s="303">
        <v>3842.8</v>
      </c>
      <c r="P133" s="304">
        <v>4</v>
      </c>
      <c r="R133" s="303">
        <v>8646.6</v>
      </c>
      <c r="S133" s="304">
        <v>9</v>
      </c>
      <c r="T133" s="303">
        <v>7205.4</v>
      </c>
      <c r="U133" s="304">
        <v>7.8</v>
      </c>
      <c r="V133" s="303">
        <v>5764.2</v>
      </c>
      <c r="W133" s="304">
        <v>6</v>
      </c>
      <c r="X133" s="303">
        <v>11528.800000000001</v>
      </c>
      <c r="Y133" s="304">
        <v>12</v>
      </c>
      <c r="Z133" s="303">
        <v>9607.2000000000007</v>
      </c>
      <c r="AA133" s="304">
        <v>10.4</v>
      </c>
      <c r="AB133" s="303">
        <v>7685.6</v>
      </c>
      <c r="AC133" s="304">
        <v>8</v>
      </c>
      <c r="AE133" s="303">
        <v>5764.4000000000005</v>
      </c>
      <c r="AF133" s="304">
        <v>6</v>
      </c>
      <c r="AG133" s="303">
        <v>4803.6000000000004</v>
      </c>
      <c r="AH133" s="304">
        <v>5.2</v>
      </c>
      <c r="AI133" s="303">
        <v>3842.8</v>
      </c>
      <c r="AJ133" s="304">
        <v>4</v>
      </c>
      <c r="AL133" s="303">
        <v>16572.649999999998</v>
      </c>
      <c r="AM133" s="303">
        <v>17.25</v>
      </c>
      <c r="AN133" s="303">
        <v>13810.349999999999</v>
      </c>
      <c r="AO133" s="303">
        <v>14.95</v>
      </c>
      <c r="AP133" s="303">
        <v>11048.05</v>
      </c>
      <c r="AQ133" s="303">
        <v>11.5</v>
      </c>
    </row>
    <row r="134" spans="1:43" ht="12" x14ac:dyDescent="0.2">
      <c r="A134" s="293" t="s">
        <v>1759</v>
      </c>
      <c r="B134" s="319" t="s">
        <v>1760</v>
      </c>
      <c r="C134" s="294">
        <v>2000</v>
      </c>
      <c r="D134" s="295">
        <v>4383</v>
      </c>
      <c r="E134" s="296">
        <v>34</v>
      </c>
      <c r="F134" s="295">
        <v>3652</v>
      </c>
      <c r="G134" s="296">
        <v>28</v>
      </c>
      <c r="H134" s="295">
        <v>2922</v>
      </c>
      <c r="I134" s="296">
        <v>23</v>
      </c>
      <c r="K134" s="295">
        <v>1753.2</v>
      </c>
      <c r="L134" s="296">
        <v>13.600000000000001</v>
      </c>
      <c r="M134" s="295">
        <v>1460.8000000000002</v>
      </c>
      <c r="N134" s="296">
        <v>11.200000000000001</v>
      </c>
      <c r="O134" s="295">
        <v>1168.8</v>
      </c>
      <c r="P134" s="296">
        <v>9.2000000000000011</v>
      </c>
      <c r="R134" s="295">
        <v>2629.7999999999997</v>
      </c>
      <c r="S134" s="296">
        <v>20.399999999999999</v>
      </c>
      <c r="T134" s="295">
        <v>2191.1999999999998</v>
      </c>
      <c r="U134" s="296">
        <v>16.8</v>
      </c>
      <c r="V134" s="295">
        <v>1753.2</v>
      </c>
      <c r="W134" s="296">
        <v>13.799999999999999</v>
      </c>
      <c r="X134" s="295">
        <v>3506.4</v>
      </c>
      <c r="Y134" s="296">
        <v>27.200000000000003</v>
      </c>
      <c r="Z134" s="295">
        <v>2921.6000000000004</v>
      </c>
      <c r="AA134" s="296">
        <v>22.400000000000002</v>
      </c>
      <c r="AB134" s="295">
        <v>2337.6</v>
      </c>
      <c r="AC134" s="296">
        <v>18.400000000000002</v>
      </c>
      <c r="AE134" s="295">
        <v>1753.2</v>
      </c>
      <c r="AF134" s="296">
        <v>13.600000000000001</v>
      </c>
      <c r="AG134" s="295">
        <v>1460.8000000000002</v>
      </c>
      <c r="AH134" s="296">
        <v>11.200000000000001</v>
      </c>
      <c r="AI134" s="295">
        <v>1168.8</v>
      </c>
      <c r="AJ134" s="296">
        <v>9.2000000000000011</v>
      </c>
      <c r="AL134" s="295">
        <v>5040.45</v>
      </c>
      <c r="AM134" s="295">
        <v>39.099999999999994</v>
      </c>
      <c r="AN134" s="295">
        <v>4199.7999999999993</v>
      </c>
      <c r="AO134" s="295">
        <v>32.199999999999996</v>
      </c>
      <c r="AP134" s="295">
        <v>3360.2999999999997</v>
      </c>
      <c r="AQ134" s="295">
        <v>26.45</v>
      </c>
    </row>
    <row r="135" spans="1:43" ht="24" x14ac:dyDescent="0.2">
      <c r="A135" s="297">
        <v>0</v>
      </c>
      <c r="B135" s="320" t="s">
        <v>1761</v>
      </c>
      <c r="C135" s="298">
        <v>10000</v>
      </c>
      <c r="D135" s="299">
        <v>7091</v>
      </c>
      <c r="E135" s="300">
        <v>12</v>
      </c>
      <c r="F135" s="299">
        <v>5910</v>
      </c>
      <c r="G135" s="300">
        <v>10</v>
      </c>
      <c r="H135" s="299">
        <v>4728</v>
      </c>
      <c r="I135" s="300">
        <v>8</v>
      </c>
      <c r="K135" s="299">
        <v>2836.4</v>
      </c>
      <c r="L135" s="300">
        <v>4.8000000000000007</v>
      </c>
      <c r="M135" s="299">
        <v>2364</v>
      </c>
      <c r="N135" s="300">
        <v>4</v>
      </c>
      <c r="O135" s="299">
        <v>1891.2</v>
      </c>
      <c r="P135" s="300">
        <v>3.2</v>
      </c>
      <c r="R135" s="299">
        <v>4254.5999999999995</v>
      </c>
      <c r="S135" s="300">
        <v>7.1999999999999993</v>
      </c>
      <c r="T135" s="299">
        <v>3546</v>
      </c>
      <c r="U135" s="300">
        <v>6</v>
      </c>
      <c r="V135" s="299">
        <v>2836.7999999999997</v>
      </c>
      <c r="W135" s="300">
        <v>4.8</v>
      </c>
      <c r="X135" s="299">
        <v>5672.8</v>
      </c>
      <c r="Y135" s="300">
        <v>9.6000000000000014</v>
      </c>
      <c r="Z135" s="299">
        <v>4728</v>
      </c>
      <c r="AA135" s="300">
        <v>8</v>
      </c>
      <c r="AB135" s="299">
        <v>3782.4</v>
      </c>
      <c r="AC135" s="300">
        <v>6.4</v>
      </c>
      <c r="AE135" s="299">
        <v>2836.4</v>
      </c>
      <c r="AF135" s="300">
        <v>4.8000000000000007</v>
      </c>
      <c r="AG135" s="299">
        <v>2364</v>
      </c>
      <c r="AH135" s="300">
        <v>4</v>
      </c>
      <c r="AI135" s="299">
        <v>1891.2</v>
      </c>
      <c r="AJ135" s="300">
        <v>3.2</v>
      </c>
      <c r="AL135" s="299">
        <v>8154.65</v>
      </c>
      <c r="AM135" s="299">
        <v>13.799999999999999</v>
      </c>
      <c r="AN135" s="299">
        <v>6796.4999999999991</v>
      </c>
      <c r="AO135" s="299">
        <v>11.5</v>
      </c>
      <c r="AP135" s="299">
        <v>5437.2</v>
      </c>
      <c r="AQ135" s="299">
        <v>9.1999999999999993</v>
      </c>
    </row>
    <row r="136" spans="1:43" ht="12" x14ac:dyDescent="0.2">
      <c r="A136" s="297">
        <v>0</v>
      </c>
      <c r="B136" s="320">
        <v>0</v>
      </c>
      <c r="C136" s="298">
        <v>20000</v>
      </c>
      <c r="D136" s="299">
        <v>8240</v>
      </c>
      <c r="E136" s="300">
        <v>15</v>
      </c>
      <c r="F136" s="299">
        <v>6867</v>
      </c>
      <c r="G136" s="300">
        <v>12</v>
      </c>
      <c r="H136" s="299">
        <v>5493</v>
      </c>
      <c r="I136" s="300">
        <v>10</v>
      </c>
      <c r="K136" s="299">
        <v>3296</v>
      </c>
      <c r="L136" s="300">
        <v>6</v>
      </c>
      <c r="M136" s="299">
        <v>2746.8</v>
      </c>
      <c r="N136" s="300">
        <v>4.8000000000000007</v>
      </c>
      <c r="O136" s="299">
        <v>2197.2000000000003</v>
      </c>
      <c r="P136" s="300">
        <v>4</v>
      </c>
      <c r="R136" s="299">
        <v>4944</v>
      </c>
      <c r="S136" s="300">
        <v>9</v>
      </c>
      <c r="T136" s="299">
        <v>4120.2</v>
      </c>
      <c r="U136" s="300">
        <v>7.1999999999999993</v>
      </c>
      <c r="V136" s="299">
        <v>3295.7999999999997</v>
      </c>
      <c r="W136" s="300">
        <v>6</v>
      </c>
      <c r="X136" s="299">
        <v>6592</v>
      </c>
      <c r="Y136" s="300">
        <v>12</v>
      </c>
      <c r="Z136" s="299">
        <v>5493.6</v>
      </c>
      <c r="AA136" s="300">
        <v>9.6000000000000014</v>
      </c>
      <c r="AB136" s="299">
        <v>4394.4000000000005</v>
      </c>
      <c r="AC136" s="300">
        <v>8</v>
      </c>
      <c r="AE136" s="299">
        <v>3296</v>
      </c>
      <c r="AF136" s="300">
        <v>6</v>
      </c>
      <c r="AG136" s="299">
        <v>2746.8</v>
      </c>
      <c r="AH136" s="300">
        <v>4.8000000000000007</v>
      </c>
      <c r="AI136" s="299">
        <v>2197.2000000000003</v>
      </c>
      <c r="AJ136" s="300">
        <v>4</v>
      </c>
      <c r="AL136" s="299">
        <v>9476</v>
      </c>
      <c r="AM136" s="299">
        <v>17.25</v>
      </c>
      <c r="AN136" s="299">
        <v>7897.0499999999993</v>
      </c>
      <c r="AO136" s="299">
        <v>13.799999999999999</v>
      </c>
      <c r="AP136" s="299">
        <v>6316.95</v>
      </c>
      <c r="AQ136" s="299">
        <v>11.5</v>
      </c>
    </row>
    <row r="137" spans="1:43" ht="12" x14ac:dyDescent="0.2">
      <c r="A137" s="297">
        <v>0</v>
      </c>
      <c r="B137" s="320">
        <v>0</v>
      </c>
      <c r="C137" s="298">
        <v>40000</v>
      </c>
      <c r="D137" s="299">
        <v>11040</v>
      </c>
      <c r="E137" s="300">
        <v>9</v>
      </c>
      <c r="F137" s="299">
        <v>9200</v>
      </c>
      <c r="G137" s="300">
        <v>8</v>
      </c>
      <c r="H137" s="299">
        <v>7360</v>
      </c>
      <c r="I137" s="300">
        <v>7</v>
      </c>
      <c r="K137" s="299">
        <v>4416</v>
      </c>
      <c r="L137" s="300">
        <v>3.6</v>
      </c>
      <c r="M137" s="299">
        <v>3680</v>
      </c>
      <c r="N137" s="300">
        <v>3.2</v>
      </c>
      <c r="O137" s="299">
        <v>2944</v>
      </c>
      <c r="P137" s="300">
        <v>2.8000000000000003</v>
      </c>
      <c r="R137" s="299">
        <v>6624</v>
      </c>
      <c r="S137" s="300">
        <v>5.3999999999999995</v>
      </c>
      <c r="T137" s="299">
        <v>5520</v>
      </c>
      <c r="U137" s="300">
        <v>4.8</v>
      </c>
      <c r="V137" s="299">
        <v>4416</v>
      </c>
      <c r="W137" s="300">
        <v>4.2</v>
      </c>
      <c r="X137" s="299">
        <v>8832</v>
      </c>
      <c r="Y137" s="300">
        <v>7.2</v>
      </c>
      <c r="Z137" s="299">
        <v>7360</v>
      </c>
      <c r="AA137" s="300">
        <v>6.4</v>
      </c>
      <c r="AB137" s="299">
        <v>5888</v>
      </c>
      <c r="AC137" s="300">
        <v>5.6000000000000005</v>
      </c>
      <c r="AE137" s="299">
        <v>4416</v>
      </c>
      <c r="AF137" s="300">
        <v>3.6</v>
      </c>
      <c r="AG137" s="299">
        <v>3680</v>
      </c>
      <c r="AH137" s="300">
        <v>3.2</v>
      </c>
      <c r="AI137" s="299">
        <v>2944</v>
      </c>
      <c r="AJ137" s="300">
        <v>2.8000000000000003</v>
      </c>
      <c r="AL137" s="299">
        <v>12695.999999999998</v>
      </c>
      <c r="AM137" s="299">
        <v>10.35</v>
      </c>
      <c r="AN137" s="299">
        <v>10580</v>
      </c>
      <c r="AO137" s="299">
        <v>9.1999999999999993</v>
      </c>
      <c r="AP137" s="299">
        <v>8464</v>
      </c>
      <c r="AQ137" s="299">
        <v>8.0499999999999989</v>
      </c>
    </row>
    <row r="138" spans="1:43" ht="12" x14ac:dyDescent="0.2">
      <c r="A138" s="297">
        <v>0</v>
      </c>
      <c r="B138" s="320">
        <v>0</v>
      </c>
      <c r="C138" s="298">
        <v>100000</v>
      </c>
      <c r="D138" s="299">
        <v>16238</v>
      </c>
      <c r="E138" s="300">
        <v>5</v>
      </c>
      <c r="F138" s="299">
        <v>13532</v>
      </c>
      <c r="G138" s="300">
        <v>5</v>
      </c>
      <c r="H138" s="299">
        <v>10826</v>
      </c>
      <c r="I138" s="300">
        <v>4</v>
      </c>
      <c r="K138" s="299">
        <v>6495.2000000000007</v>
      </c>
      <c r="L138" s="300">
        <v>2</v>
      </c>
      <c r="M138" s="299">
        <v>5412.8</v>
      </c>
      <c r="N138" s="300">
        <v>2</v>
      </c>
      <c r="O138" s="299">
        <v>4330.4000000000005</v>
      </c>
      <c r="P138" s="300">
        <v>1.6</v>
      </c>
      <c r="R138" s="299">
        <v>9742.7999999999993</v>
      </c>
      <c r="S138" s="300">
        <v>3</v>
      </c>
      <c r="T138" s="299">
        <v>8119.2</v>
      </c>
      <c r="U138" s="300">
        <v>3</v>
      </c>
      <c r="V138" s="299">
        <v>6495.5999999999995</v>
      </c>
      <c r="W138" s="300">
        <v>2.4</v>
      </c>
      <c r="X138" s="299">
        <v>12990.400000000001</v>
      </c>
      <c r="Y138" s="300">
        <v>4</v>
      </c>
      <c r="Z138" s="299">
        <v>10825.6</v>
      </c>
      <c r="AA138" s="300">
        <v>4</v>
      </c>
      <c r="AB138" s="299">
        <v>8660.8000000000011</v>
      </c>
      <c r="AC138" s="300">
        <v>3.2</v>
      </c>
      <c r="AE138" s="299">
        <v>6495.2000000000007</v>
      </c>
      <c r="AF138" s="300">
        <v>2</v>
      </c>
      <c r="AG138" s="299">
        <v>5412.8</v>
      </c>
      <c r="AH138" s="300">
        <v>2</v>
      </c>
      <c r="AI138" s="299">
        <v>4330.4000000000005</v>
      </c>
      <c r="AJ138" s="300">
        <v>1.6</v>
      </c>
      <c r="AL138" s="299">
        <v>18673.699999999997</v>
      </c>
      <c r="AM138" s="299">
        <v>5.75</v>
      </c>
      <c r="AN138" s="299">
        <v>15561.8</v>
      </c>
      <c r="AO138" s="299">
        <v>5.75</v>
      </c>
      <c r="AP138" s="299">
        <v>12449.9</v>
      </c>
      <c r="AQ138" s="299">
        <v>4.5999999999999996</v>
      </c>
    </row>
    <row r="139" spans="1:43" ht="12" x14ac:dyDescent="0.2">
      <c r="A139" s="301">
        <v>0</v>
      </c>
      <c r="B139" s="321">
        <v>0</v>
      </c>
      <c r="C139" s="302">
        <v>200000</v>
      </c>
      <c r="D139" s="303">
        <v>20838</v>
      </c>
      <c r="E139" s="304">
        <v>11</v>
      </c>
      <c r="F139" s="303">
        <v>17365</v>
      </c>
      <c r="G139" s="304">
        <v>9</v>
      </c>
      <c r="H139" s="303">
        <v>13892</v>
      </c>
      <c r="I139" s="304">
        <v>8</v>
      </c>
      <c r="K139" s="303">
        <v>8335.2000000000007</v>
      </c>
      <c r="L139" s="304">
        <v>4.4000000000000004</v>
      </c>
      <c r="M139" s="303">
        <v>6946</v>
      </c>
      <c r="N139" s="304">
        <v>3.6</v>
      </c>
      <c r="O139" s="303">
        <v>5556.8</v>
      </c>
      <c r="P139" s="304">
        <v>3.2</v>
      </c>
      <c r="R139" s="303">
        <v>12502.8</v>
      </c>
      <c r="S139" s="304">
        <v>6.6</v>
      </c>
      <c r="T139" s="303">
        <v>10419</v>
      </c>
      <c r="U139" s="304">
        <v>5.3999999999999995</v>
      </c>
      <c r="V139" s="303">
        <v>8335.1999999999989</v>
      </c>
      <c r="W139" s="304">
        <v>4.8</v>
      </c>
      <c r="X139" s="303">
        <v>16670.400000000001</v>
      </c>
      <c r="Y139" s="304">
        <v>8.8000000000000007</v>
      </c>
      <c r="Z139" s="303">
        <v>13892</v>
      </c>
      <c r="AA139" s="304">
        <v>7.2</v>
      </c>
      <c r="AB139" s="303">
        <v>11113.6</v>
      </c>
      <c r="AC139" s="304">
        <v>6.4</v>
      </c>
      <c r="AE139" s="303">
        <v>8335.2000000000007</v>
      </c>
      <c r="AF139" s="304">
        <v>4.4000000000000004</v>
      </c>
      <c r="AG139" s="303">
        <v>6946</v>
      </c>
      <c r="AH139" s="304">
        <v>3.6</v>
      </c>
      <c r="AI139" s="303">
        <v>5556.8</v>
      </c>
      <c r="AJ139" s="304">
        <v>3.2</v>
      </c>
      <c r="AL139" s="303">
        <v>23963.699999999997</v>
      </c>
      <c r="AM139" s="303">
        <v>12.649999999999999</v>
      </c>
      <c r="AN139" s="303">
        <v>19969.75</v>
      </c>
      <c r="AO139" s="303">
        <v>10.35</v>
      </c>
      <c r="AP139" s="303">
        <v>15975.8</v>
      </c>
      <c r="AQ139" s="303">
        <v>9.1999999999999993</v>
      </c>
    </row>
    <row r="140" spans="1:43" ht="12" x14ac:dyDescent="0.2">
      <c r="A140" s="293" t="s">
        <v>1762</v>
      </c>
      <c r="B140" s="319" t="s">
        <v>1763</v>
      </c>
      <c r="C140" s="294">
        <v>1500</v>
      </c>
      <c r="D140" s="295">
        <v>3412</v>
      </c>
      <c r="E140" s="296">
        <v>35</v>
      </c>
      <c r="F140" s="295">
        <v>2843</v>
      </c>
      <c r="G140" s="296">
        <v>29</v>
      </c>
      <c r="H140" s="295">
        <v>2275</v>
      </c>
      <c r="I140" s="296">
        <v>24</v>
      </c>
      <c r="K140" s="295">
        <v>1364.8000000000002</v>
      </c>
      <c r="L140" s="296">
        <v>14</v>
      </c>
      <c r="M140" s="295">
        <v>1137.2</v>
      </c>
      <c r="N140" s="296">
        <v>11.600000000000001</v>
      </c>
      <c r="O140" s="295">
        <v>910</v>
      </c>
      <c r="P140" s="296">
        <v>9.6000000000000014</v>
      </c>
      <c r="R140" s="295">
        <v>2047.1999999999998</v>
      </c>
      <c r="S140" s="296">
        <v>21</v>
      </c>
      <c r="T140" s="295">
        <v>1705.8</v>
      </c>
      <c r="U140" s="296">
        <v>17.399999999999999</v>
      </c>
      <c r="V140" s="295">
        <v>1365</v>
      </c>
      <c r="W140" s="296">
        <v>14.399999999999999</v>
      </c>
      <c r="X140" s="295">
        <v>2729.6000000000004</v>
      </c>
      <c r="Y140" s="296">
        <v>28</v>
      </c>
      <c r="Z140" s="295">
        <v>2274.4</v>
      </c>
      <c r="AA140" s="296">
        <v>23.200000000000003</v>
      </c>
      <c r="AB140" s="295">
        <v>1820</v>
      </c>
      <c r="AC140" s="296">
        <v>19.200000000000003</v>
      </c>
      <c r="AE140" s="295">
        <v>1364.8000000000002</v>
      </c>
      <c r="AF140" s="296">
        <v>14</v>
      </c>
      <c r="AG140" s="295">
        <v>1137.2</v>
      </c>
      <c r="AH140" s="296">
        <v>11.600000000000001</v>
      </c>
      <c r="AI140" s="295">
        <v>910</v>
      </c>
      <c r="AJ140" s="296">
        <v>9.6000000000000014</v>
      </c>
      <c r="AL140" s="295">
        <v>3923.7999999999997</v>
      </c>
      <c r="AM140" s="295">
        <v>40.25</v>
      </c>
      <c r="AN140" s="295">
        <v>3269.45</v>
      </c>
      <c r="AO140" s="295">
        <v>33.349999999999994</v>
      </c>
      <c r="AP140" s="295">
        <v>2616.25</v>
      </c>
      <c r="AQ140" s="295">
        <v>27.599999999999998</v>
      </c>
    </row>
    <row r="141" spans="1:43" ht="12" x14ac:dyDescent="0.2">
      <c r="A141" s="297">
        <v>0</v>
      </c>
      <c r="B141" s="320" t="s">
        <v>1764</v>
      </c>
      <c r="C141" s="298">
        <v>7500</v>
      </c>
      <c r="D141" s="299">
        <v>5516</v>
      </c>
      <c r="E141" s="300">
        <v>13</v>
      </c>
      <c r="F141" s="299">
        <v>4597</v>
      </c>
      <c r="G141" s="300">
        <v>11</v>
      </c>
      <c r="H141" s="299">
        <v>3678</v>
      </c>
      <c r="I141" s="300">
        <v>9</v>
      </c>
      <c r="K141" s="299">
        <v>2206.4</v>
      </c>
      <c r="L141" s="300">
        <v>5.2</v>
      </c>
      <c r="M141" s="299">
        <v>1838.8000000000002</v>
      </c>
      <c r="N141" s="300">
        <v>4.4000000000000004</v>
      </c>
      <c r="O141" s="299">
        <v>1471.2</v>
      </c>
      <c r="P141" s="300">
        <v>3.6</v>
      </c>
      <c r="R141" s="299">
        <v>3309.6</v>
      </c>
      <c r="S141" s="300">
        <v>7.8</v>
      </c>
      <c r="T141" s="299">
        <v>2758.2</v>
      </c>
      <c r="U141" s="300">
        <v>6.6</v>
      </c>
      <c r="V141" s="299">
        <v>2206.7999999999997</v>
      </c>
      <c r="W141" s="300">
        <v>5.3999999999999995</v>
      </c>
      <c r="X141" s="299">
        <v>4412.8</v>
      </c>
      <c r="Y141" s="300">
        <v>10.4</v>
      </c>
      <c r="Z141" s="299">
        <v>3677.6000000000004</v>
      </c>
      <c r="AA141" s="300">
        <v>8.8000000000000007</v>
      </c>
      <c r="AB141" s="299">
        <v>2942.4</v>
      </c>
      <c r="AC141" s="300">
        <v>7.2</v>
      </c>
      <c r="AE141" s="299">
        <v>2206.4</v>
      </c>
      <c r="AF141" s="300">
        <v>5.2</v>
      </c>
      <c r="AG141" s="299">
        <v>1838.8000000000002</v>
      </c>
      <c r="AH141" s="300">
        <v>4.4000000000000004</v>
      </c>
      <c r="AI141" s="299">
        <v>1471.2</v>
      </c>
      <c r="AJ141" s="300">
        <v>3.6</v>
      </c>
      <c r="AL141" s="299">
        <v>6343.4</v>
      </c>
      <c r="AM141" s="299">
        <v>14.95</v>
      </c>
      <c r="AN141" s="299">
        <v>5286.5499999999993</v>
      </c>
      <c r="AO141" s="299">
        <v>12.649999999999999</v>
      </c>
      <c r="AP141" s="299">
        <v>4229.7</v>
      </c>
      <c r="AQ141" s="299">
        <v>10.35</v>
      </c>
    </row>
    <row r="142" spans="1:43" ht="12" x14ac:dyDescent="0.2">
      <c r="A142" s="297">
        <v>0</v>
      </c>
      <c r="B142" s="320">
        <v>0</v>
      </c>
      <c r="C142" s="298">
        <v>15000</v>
      </c>
      <c r="D142" s="299">
        <v>6420</v>
      </c>
      <c r="E142" s="300">
        <v>15</v>
      </c>
      <c r="F142" s="299">
        <v>5350</v>
      </c>
      <c r="G142" s="300">
        <v>13</v>
      </c>
      <c r="H142" s="299">
        <v>4280</v>
      </c>
      <c r="I142" s="300">
        <v>10</v>
      </c>
      <c r="K142" s="299">
        <v>2568</v>
      </c>
      <c r="L142" s="300">
        <v>6</v>
      </c>
      <c r="M142" s="299">
        <v>2140</v>
      </c>
      <c r="N142" s="300">
        <v>5.2</v>
      </c>
      <c r="O142" s="299">
        <v>1712</v>
      </c>
      <c r="P142" s="300">
        <v>4</v>
      </c>
      <c r="R142" s="299">
        <v>3852</v>
      </c>
      <c r="S142" s="300">
        <v>9</v>
      </c>
      <c r="T142" s="299">
        <v>3210</v>
      </c>
      <c r="U142" s="300">
        <v>7.8</v>
      </c>
      <c r="V142" s="299">
        <v>2568</v>
      </c>
      <c r="W142" s="300">
        <v>6</v>
      </c>
      <c r="X142" s="299">
        <v>5136</v>
      </c>
      <c r="Y142" s="300">
        <v>12</v>
      </c>
      <c r="Z142" s="299">
        <v>4280</v>
      </c>
      <c r="AA142" s="300">
        <v>10.4</v>
      </c>
      <c r="AB142" s="299">
        <v>3424</v>
      </c>
      <c r="AC142" s="300">
        <v>8</v>
      </c>
      <c r="AE142" s="299">
        <v>2568</v>
      </c>
      <c r="AF142" s="300">
        <v>6</v>
      </c>
      <c r="AG142" s="299">
        <v>2140</v>
      </c>
      <c r="AH142" s="300">
        <v>5.2</v>
      </c>
      <c r="AI142" s="299">
        <v>1712</v>
      </c>
      <c r="AJ142" s="300">
        <v>4</v>
      </c>
      <c r="AL142" s="299">
        <v>7382.9999999999991</v>
      </c>
      <c r="AM142" s="299">
        <v>17.25</v>
      </c>
      <c r="AN142" s="299">
        <v>6152.4999999999991</v>
      </c>
      <c r="AO142" s="299">
        <v>14.95</v>
      </c>
      <c r="AP142" s="299">
        <v>4922</v>
      </c>
      <c r="AQ142" s="299">
        <v>11.5</v>
      </c>
    </row>
    <row r="143" spans="1:43" ht="12" x14ac:dyDescent="0.2">
      <c r="A143" s="297">
        <v>0</v>
      </c>
      <c r="B143" s="320">
        <v>0</v>
      </c>
      <c r="C143" s="298">
        <v>30000</v>
      </c>
      <c r="D143" s="299">
        <v>8613</v>
      </c>
      <c r="E143" s="300">
        <v>10</v>
      </c>
      <c r="F143" s="299">
        <v>7178</v>
      </c>
      <c r="G143" s="300">
        <v>8</v>
      </c>
      <c r="H143" s="299">
        <v>5742</v>
      </c>
      <c r="I143" s="300">
        <v>7</v>
      </c>
      <c r="K143" s="299">
        <v>3445.2000000000003</v>
      </c>
      <c r="L143" s="300">
        <v>4</v>
      </c>
      <c r="M143" s="299">
        <v>2871.2000000000003</v>
      </c>
      <c r="N143" s="300">
        <v>3.2</v>
      </c>
      <c r="O143" s="299">
        <v>2296.8000000000002</v>
      </c>
      <c r="P143" s="300">
        <v>2.8000000000000003</v>
      </c>
      <c r="R143" s="299">
        <v>5167.8</v>
      </c>
      <c r="S143" s="300">
        <v>6</v>
      </c>
      <c r="T143" s="299">
        <v>4306.8</v>
      </c>
      <c r="U143" s="300">
        <v>4.8</v>
      </c>
      <c r="V143" s="299">
        <v>3445.2</v>
      </c>
      <c r="W143" s="300">
        <v>4.2</v>
      </c>
      <c r="X143" s="299">
        <v>6890.4000000000005</v>
      </c>
      <c r="Y143" s="300">
        <v>8</v>
      </c>
      <c r="Z143" s="299">
        <v>5742.4000000000005</v>
      </c>
      <c r="AA143" s="300">
        <v>6.4</v>
      </c>
      <c r="AB143" s="299">
        <v>4593.6000000000004</v>
      </c>
      <c r="AC143" s="300">
        <v>5.6000000000000005</v>
      </c>
      <c r="AE143" s="299">
        <v>3445.2000000000003</v>
      </c>
      <c r="AF143" s="300">
        <v>4</v>
      </c>
      <c r="AG143" s="299">
        <v>2871.2000000000003</v>
      </c>
      <c r="AH143" s="300">
        <v>3.2</v>
      </c>
      <c r="AI143" s="299">
        <v>2296.8000000000002</v>
      </c>
      <c r="AJ143" s="300">
        <v>2.8000000000000003</v>
      </c>
      <c r="AL143" s="299">
        <v>9904.9499999999989</v>
      </c>
      <c r="AM143" s="299">
        <v>11.5</v>
      </c>
      <c r="AN143" s="299">
        <v>8254.6999999999989</v>
      </c>
      <c r="AO143" s="299">
        <v>9.1999999999999993</v>
      </c>
      <c r="AP143" s="299">
        <v>6603.2999999999993</v>
      </c>
      <c r="AQ143" s="299">
        <v>8.0499999999999989</v>
      </c>
    </row>
    <row r="144" spans="1:43" ht="12" x14ac:dyDescent="0.2">
      <c r="A144" s="297">
        <v>0</v>
      </c>
      <c r="B144" s="320">
        <v>0</v>
      </c>
      <c r="C144" s="298">
        <v>75000</v>
      </c>
      <c r="D144" s="299">
        <v>12707</v>
      </c>
      <c r="E144" s="300">
        <v>6</v>
      </c>
      <c r="F144" s="299">
        <v>10589</v>
      </c>
      <c r="G144" s="300">
        <v>5</v>
      </c>
      <c r="H144" s="299">
        <v>8471</v>
      </c>
      <c r="I144" s="300">
        <v>4</v>
      </c>
      <c r="K144" s="299">
        <v>5082.8</v>
      </c>
      <c r="L144" s="300">
        <v>2.4000000000000004</v>
      </c>
      <c r="M144" s="299">
        <v>4235.6000000000004</v>
      </c>
      <c r="N144" s="300">
        <v>2</v>
      </c>
      <c r="O144" s="299">
        <v>3388.4</v>
      </c>
      <c r="P144" s="300">
        <v>1.6</v>
      </c>
      <c r="R144" s="299">
        <v>7624.2</v>
      </c>
      <c r="S144" s="300">
        <v>3.5999999999999996</v>
      </c>
      <c r="T144" s="299">
        <v>6353.4</v>
      </c>
      <c r="U144" s="300">
        <v>3</v>
      </c>
      <c r="V144" s="299">
        <v>5082.5999999999995</v>
      </c>
      <c r="W144" s="300">
        <v>2.4</v>
      </c>
      <c r="X144" s="299">
        <v>10165.6</v>
      </c>
      <c r="Y144" s="300">
        <v>4.8000000000000007</v>
      </c>
      <c r="Z144" s="299">
        <v>8471.2000000000007</v>
      </c>
      <c r="AA144" s="300">
        <v>4</v>
      </c>
      <c r="AB144" s="299">
        <v>6776.8</v>
      </c>
      <c r="AC144" s="300">
        <v>3.2</v>
      </c>
      <c r="AE144" s="299">
        <v>5082.8</v>
      </c>
      <c r="AF144" s="300">
        <v>2.4000000000000004</v>
      </c>
      <c r="AG144" s="299">
        <v>4235.6000000000004</v>
      </c>
      <c r="AH144" s="300">
        <v>2</v>
      </c>
      <c r="AI144" s="299">
        <v>3388.4</v>
      </c>
      <c r="AJ144" s="300">
        <v>1.6</v>
      </c>
      <c r="AL144" s="299">
        <v>14613.05</v>
      </c>
      <c r="AM144" s="299">
        <v>6.8999999999999995</v>
      </c>
      <c r="AN144" s="299">
        <v>12177.349999999999</v>
      </c>
      <c r="AO144" s="299">
        <v>5.75</v>
      </c>
      <c r="AP144" s="299">
        <v>9741.65</v>
      </c>
      <c r="AQ144" s="299">
        <v>4.5999999999999996</v>
      </c>
    </row>
    <row r="145" spans="1:43" s="307" customFormat="1" ht="12" x14ac:dyDescent="0.2">
      <c r="A145" s="305">
        <v>0</v>
      </c>
      <c r="B145" s="322">
        <v>0</v>
      </c>
      <c r="C145" s="306">
        <v>150000</v>
      </c>
      <c r="D145" s="303">
        <v>16318</v>
      </c>
      <c r="E145" s="304">
        <v>12</v>
      </c>
      <c r="F145" s="303">
        <v>13599</v>
      </c>
      <c r="G145" s="304">
        <v>10</v>
      </c>
      <c r="H145" s="303">
        <v>10879</v>
      </c>
      <c r="I145" s="304">
        <v>8</v>
      </c>
      <c r="K145" s="308">
        <v>6527.2000000000007</v>
      </c>
      <c r="L145" s="309">
        <v>4.8000000000000007</v>
      </c>
      <c r="M145" s="308">
        <v>5439.6</v>
      </c>
      <c r="N145" s="309">
        <v>4</v>
      </c>
      <c r="O145" s="308">
        <v>4351.6000000000004</v>
      </c>
      <c r="P145" s="309">
        <v>3.2</v>
      </c>
      <c r="Q145" s="310"/>
      <c r="R145" s="308">
        <v>9790.7999999999993</v>
      </c>
      <c r="S145" s="309">
        <v>7.1999999999999993</v>
      </c>
      <c r="T145" s="308">
        <v>8159.4</v>
      </c>
      <c r="U145" s="309">
        <v>6</v>
      </c>
      <c r="V145" s="308">
        <v>6527.4</v>
      </c>
      <c r="W145" s="309">
        <v>4.8</v>
      </c>
      <c r="X145" s="308">
        <v>13054.400000000001</v>
      </c>
      <c r="Y145" s="309">
        <v>9.6000000000000014</v>
      </c>
      <c r="Z145" s="308">
        <v>10879.2</v>
      </c>
      <c r="AA145" s="309">
        <v>8</v>
      </c>
      <c r="AB145" s="308">
        <v>8703.2000000000007</v>
      </c>
      <c r="AC145" s="309">
        <v>6.4</v>
      </c>
      <c r="AD145" s="310"/>
      <c r="AE145" s="308">
        <v>6527.2000000000007</v>
      </c>
      <c r="AF145" s="309">
        <v>4.8000000000000007</v>
      </c>
      <c r="AG145" s="308">
        <v>5439.6</v>
      </c>
      <c r="AH145" s="309">
        <v>4</v>
      </c>
      <c r="AI145" s="308">
        <v>4351.6000000000004</v>
      </c>
      <c r="AJ145" s="309">
        <v>3.2</v>
      </c>
      <c r="AK145" s="310"/>
      <c r="AL145" s="308">
        <v>18765.699999999997</v>
      </c>
      <c r="AM145" s="308">
        <v>13.799999999999999</v>
      </c>
      <c r="AN145" s="308">
        <v>15638.849999999999</v>
      </c>
      <c r="AO145" s="308">
        <v>11.5</v>
      </c>
      <c r="AP145" s="308">
        <v>12510.849999999999</v>
      </c>
      <c r="AQ145" s="308">
        <v>9.1999999999999993</v>
      </c>
    </row>
    <row r="146" spans="1:43" ht="12" x14ac:dyDescent="0.2">
      <c r="A146" s="293" t="s">
        <v>1765</v>
      </c>
      <c r="B146" s="319" t="s">
        <v>1766</v>
      </c>
      <c r="C146" s="294">
        <v>250</v>
      </c>
      <c r="D146" s="295">
        <v>3287</v>
      </c>
      <c r="E146" s="296">
        <v>203</v>
      </c>
      <c r="F146" s="295">
        <v>2740</v>
      </c>
      <c r="G146" s="296">
        <v>169</v>
      </c>
      <c r="H146" s="295">
        <v>2192</v>
      </c>
      <c r="I146" s="296">
        <v>136</v>
      </c>
      <c r="K146" s="295">
        <v>1314.8000000000002</v>
      </c>
      <c r="L146" s="296">
        <v>81.2</v>
      </c>
      <c r="M146" s="295">
        <v>1096</v>
      </c>
      <c r="N146" s="296">
        <v>67.600000000000009</v>
      </c>
      <c r="O146" s="295">
        <v>876.80000000000007</v>
      </c>
      <c r="P146" s="296">
        <v>54.400000000000006</v>
      </c>
      <c r="R146" s="295">
        <v>1972.1999999999998</v>
      </c>
      <c r="S146" s="296">
        <v>121.8</v>
      </c>
      <c r="T146" s="295">
        <v>1644</v>
      </c>
      <c r="U146" s="296">
        <v>101.39999999999999</v>
      </c>
      <c r="V146" s="295">
        <v>1315.2</v>
      </c>
      <c r="W146" s="296">
        <v>81.599999999999994</v>
      </c>
      <c r="X146" s="295">
        <v>2629.6000000000004</v>
      </c>
      <c r="Y146" s="296">
        <v>162.4</v>
      </c>
      <c r="Z146" s="295">
        <v>2192</v>
      </c>
      <c r="AA146" s="296">
        <v>135.20000000000002</v>
      </c>
      <c r="AB146" s="295">
        <v>1753.6000000000001</v>
      </c>
      <c r="AC146" s="296">
        <v>108.80000000000001</v>
      </c>
      <c r="AE146" s="295">
        <v>1314.8000000000002</v>
      </c>
      <c r="AF146" s="296">
        <v>81.2</v>
      </c>
      <c r="AG146" s="295">
        <v>1096</v>
      </c>
      <c r="AH146" s="296">
        <v>67.600000000000009</v>
      </c>
      <c r="AI146" s="295">
        <v>876.80000000000007</v>
      </c>
      <c r="AJ146" s="296">
        <v>54.400000000000006</v>
      </c>
      <c r="AL146" s="295">
        <v>3780.0499999999997</v>
      </c>
      <c r="AM146" s="295">
        <v>233.45</v>
      </c>
      <c r="AN146" s="295">
        <v>3150.9999999999995</v>
      </c>
      <c r="AO146" s="295">
        <v>194.35</v>
      </c>
      <c r="AP146" s="295">
        <v>2520.7999999999997</v>
      </c>
      <c r="AQ146" s="295">
        <v>156.39999999999998</v>
      </c>
    </row>
    <row r="147" spans="1:43" ht="24" x14ac:dyDescent="0.2">
      <c r="A147" s="297">
        <v>0</v>
      </c>
      <c r="B147" s="320" t="s">
        <v>1767</v>
      </c>
      <c r="C147" s="298">
        <v>1250</v>
      </c>
      <c r="D147" s="299">
        <v>5318</v>
      </c>
      <c r="E147" s="300">
        <v>69</v>
      </c>
      <c r="F147" s="299">
        <v>4431</v>
      </c>
      <c r="G147" s="300">
        <v>58</v>
      </c>
      <c r="H147" s="299">
        <v>3545</v>
      </c>
      <c r="I147" s="300">
        <v>47</v>
      </c>
      <c r="K147" s="299">
        <v>2127.2000000000003</v>
      </c>
      <c r="L147" s="300">
        <v>27.6</v>
      </c>
      <c r="M147" s="299">
        <v>1772.4</v>
      </c>
      <c r="N147" s="300">
        <v>23.200000000000003</v>
      </c>
      <c r="O147" s="299">
        <v>1418</v>
      </c>
      <c r="P147" s="300">
        <v>18.8</v>
      </c>
      <c r="R147" s="299">
        <v>3190.7999999999997</v>
      </c>
      <c r="S147" s="300">
        <v>41.4</v>
      </c>
      <c r="T147" s="299">
        <v>2658.6</v>
      </c>
      <c r="U147" s="300">
        <v>34.799999999999997</v>
      </c>
      <c r="V147" s="299">
        <v>2127</v>
      </c>
      <c r="W147" s="300">
        <v>28.2</v>
      </c>
      <c r="X147" s="299">
        <v>4254.4000000000005</v>
      </c>
      <c r="Y147" s="300">
        <v>55.2</v>
      </c>
      <c r="Z147" s="299">
        <v>3544.8</v>
      </c>
      <c r="AA147" s="300">
        <v>46.400000000000006</v>
      </c>
      <c r="AB147" s="299">
        <v>2836</v>
      </c>
      <c r="AC147" s="300">
        <v>37.6</v>
      </c>
      <c r="AE147" s="299">
        <v>2127.2000000000003</v>
      </c>
      <c r="AF147" s="300">
        <v>27.6</v>
      </c>
      <c r="AG147" s="299">
        <v>1772.4</v>
      </c>
      <c r="AH147" s="300">
        <v>23.200000000000003</v>
      </c>
      <c r="AI147" s="299">
        <v>1418</v>
      </c>
      <c r="AJ147" s="300">
        <v>18.8</v>
      </c>
      <c r="AL147" s="299">
        <v>6115.7</v>
      </c>
      <c r="AM147" s="299">
        <v>79.349999999999994</v>
      </c>
      <c r="AN147" s="299">
        <v>5095.6499999999996</v>
      </c>
      <c r="AO147" s="299">
        <v>66.699999999999989</v>
      </c>
      <c r="AP147" s="299">
        <v>4076.7499999999995</v>
      </c>
      <c r="AQ147" s="299">
        <v>54.05</v>
      </c>
    </row>
    <row r="148" spans="1:43" ht="12" x14ac:dyDescent="0.2">
      <c r="A148" s="297">
        <v>0</v>
      </c>
      <c r="B148" s="320">
        <v>0</v>
      </c>
      <c r="C148" s="298">
        <v>2500</v>
      </c>
      <c r="D148" s="299">
        <v>6184</v>
      </c>
      <c r="E148" s="300">
        <v>85</v>
      </c>
      <c r="F148" s="299">
        <v>5154</v>
      </c>
      <c r="G148" s="300">
        <v>70</v>
      </c>
      <c r="H148" s="299">
        <v>4123</v>
      </c>
      <c r="I148" s="300">
        <v>57</v>
      </c>
      <c r="K148" s="299">
        <v>2473.6000000000004</v>
      </c>
      <c r="L148" s="300">
        <v>34</v>
      </c>
      <c r="M148" s="299">
        <v>2061.6</v>
      </c>
      <c r="N148" s="300">
        <v>28</v>
      </c>
      <c r="O148" s="299">
        <v>1649.2</v>
      </c>
      <c r="P148" s="300">
        <v>22.8</v>
      </c>
      <c r="R148" s="299">
        <v>3710.3999999999996</v>
      </c>
      <c r="S148" s="300">
        <v>51</v>
      </c>
      <c r="T148" s="299">
        <v>3092.4</v>
      </c>
      <c r="U148" s="300">
        <v>42</v>
      </c>
      <c r="V148" s="299">
        <v>2473.7999999999997</v>
      </c>
      <c r="W148" s="300">
        <v>34.199999999999996</v>
      </c>
      <c r="X148" s="299">
        <v>4947.2000000000007</v>
      </c>
      <c r="Y148" s="300">
        <v>68</v>
      </c>
      <c r="Z148" s="299">
        <v>4123.2</v>
      </c>
      <c r="AA148" s="300">
        <v>56</v>
      </c>
      <c r="AB148" s="299">
        <v>3298.4</v>
      </c>
      <c r="AC148" s="300">
        <v>45.6</v>
      </c>
      <c r="AE148" s="299">
        <v>2473.6000000000004</v>
      </c>
      <c r="AF148" s="300">
        <v>34</v>
      </c>
      <c r="AG148" s="299">
        <v>2061.6</v>
      </c>
      <c r="AH148" s="300">
        <v>28</v>
      </c>
      <c r="AI148" s="299">
        <v>1649.2</v>
      </c>
      <c r="AJ148" s="300">
        <v>22.8</v>
      </c>
      <c r="AL148" s="299">
        <v>7111.5999999999995</v>
      </c>
      <c r="AM148" s="299">
        <v>97.749999999999986</v>
      </c>
      <c r="AN148" s="299">
        <v>5927.0999999999995</v>
      </c>
      <c r="AO148" s="299">
        <v>80.5</v>
      </c>
      <c r="AP148" s="299">
        <v>4741.45</v>
      </c>
      <c r="AQ148" s="299">
        <v>65.55</v>
      </c>
    </row>
    <row r="149" spans="1:43" ht="12" x14ac:dyDescent="0.2">
      <c r="A149" s="297">
        <v>0</v>
      </c>
      <c r="B149" s="320">
        <v>0</v>
      </c>
      <c r="C149" s="298">
        <v>5000</v>
      </c>
      <c r="D149" s="299">
        <v>8292</v>
      </c>
      <c r="E149" s="300">
        <v>53</v>
      </c>
      <c r="F149" s="299">
        <v>6910</v>
      </c>
      <c r="G149" s="300">
        <v>44</v>
      </c>
      <c r="H149" s="299">
        <v>5528</v>
      </c>
      <c r="I149" s="300">
        <v>35</v>
      </c>
      <c r="K149" s="299">
        <v>3316.8</v>
      </c>
      <c r="L149" s="300">
        <v>21.200000000000003</v>
      </c>
      <c r="M149" s="299">
        <v>2764</v>
      </c>
      <c r="N149" s="300">
        <v>17.600000000000001</v>
      </c>
      <c r="O149" s="299">
        <v>2211.2000000000003</v>
      </c>
      <c r="P149" s="300">
        <v>14</v>
      </c>
      <c r="R149" s="299">
        <v>4975.2</v>
      </c>
      <c r="S149" s="300">
        <v>31.799999999999997</v>
      </c>
      <c r="T149" s="299">
        <v>4146</v>
      </c>
      <c r="U149" s="300">
        <v>26.4</v>
      </c>
      <c r="V149" s="299">
        <v>3316.7999999999997</v>
      </c>
      <c r="W149" s="300">
        <v>21</v>
      </c>
      <c r="X149" s="299">
        <v>6633.6</v>
      </c>
      <c r="Y149" s="300">
        <v>42.400000000000006</v>
      </c>
      <c r="Z149" s="299">
        <v>5528</v>
      </c>
      <c r="AA149" s="300">
        <v>35.200000000000003</v>
      </c>
      <c r="AB149" s="299">
        <v>4422.4000000000005</v>
      </c>
      <c r="AC149" s="300">
        <v>28</v>
      </c>
      <c r="AE149" s="299">
        <v>3316.8</v>
      </c>
      <c r="AF149" s="300">
        <v>21.200000000000003</v>
      </c>
      <c r="AG149" s="299">
        <v>2764</v>
      </c>
      <c r="AH149" s="300">
        <v>17.600000000000001</v>
      </c>
      <c r="AI149" s="299">
        <v>2211.2000000000003</v>
      </c>
      <c r="AJ149" s="300">
        <v>14</v>
      </c>
      <c r="AL149" s="299">
        <v>9535.7999999999993</v>
      </c>
      <c r="AM149" s="299">
        <v>60.949999999999996</v>
      </c>
      <c r="AN149" s="299">
        <v>7946.4999999999991</v>
      </c>
      <c r="AO149" s="299">
        <v>50.599999999999994</v>
      </c>
      <c r="AP149" s="299">
        <v>6357.2</v>
      </c>
      <c r="AQ149" s="299">
        <v>40.25</v>
      </c>
    </row>
    <row r="150" spans="1:43" ht="12" x14ac:dyDescent="0.2">
      <c r="A150" s="297">
        <v>0</v>
      </c>
      <c r="B150" s="320">
        <v>0</v>
      </c>
      <c r="C150" s="298">
        <v>12500</v>
      </c>
      <c r="D150" s="299">
        <v>12213</v>
      </c>
      <c r="E150" s="300">
        <v>28</v>
      </c>
      <c r="F150" s="299">
        <v>10177</v>
      </c>
      <c r="G150" s="300">
        <v>23</v>
      </c>
      <c r="H150" s="299">
        <v>8142</v>
      </c>
      <c r="I150" s="300">
        <v>19</v>
      </c>
      <c r="K150" s="299">
        <v>4885.2</v>
      </c>
      <c r="L150" s="300">
        <v>11.200000000000001</v>
      </c>
      <c r="M150" s="299">
        <v>4070.8</v>
      </c>
      <c r="N150" s="300">
        <v>9.2000000000000011</v>
      </c>
      <c r="O150" s="299">
        <v>3256.8</v>
      </c>
      <c r="P150" s="300">
        <v>7.6000000000000005</v>
      </c>
      <c r="R150" s="299">
        <v>7327.8</v>
      </c>
      <c r="S150" s="300">
        <v>16.8</v>
      </c>
      <c r="T150" s="299">
        <v>6106.2</v>
      </c>
      <c r="U150" s="300">
        <v>13.799999999999999</v>
      </c>
      <c r="V150" s="299">
        <v>4885.2</v>
      </c>
      <c r="W150" s="300">
        <v>11.4</v>
      </c>
      <c r="X150" s="299">
        <v>9770.4</v>
      </c>
      <c r="Y150" s="300">
        <v>22.400000000000002</v>
      </c>
      <c r="Z150" s="299">
        <v>8141.6</v>
      </c>
      <c r="AA150" s="300">
        <v>18.400000000000002</v>
      </c>
      <c r="AB150" s="299">
        <v>6513.6</v>
      </c>
      <c r="AC150" s="300">
        <v>15.200000000000001</v>
      </c>
      <c r="AE150" s="299">
        <v>4885.2</v>
      </c>
      <c r="AF150" s="300">
        <v>11.200000000000001</v>
      </c>
      <c r="AG150" s="299">
        <v>4070.8</v>
      </c>
      <c r="AH150" s="300">
        <v>9.2000000000000011</v>
      </c>
      <c r="AI150" s="299">
        <v>3256.8</v>
      </c>
      <c r="AJ150" s="300">
        <v>7.6000000000000005</v>
      </c>
      <c r="AL150" s="299">
        <v>14044.949999999999</v>
      </c>
      <c r="AM150" s="299">
        <v>32.199999999999996</v>
      </c>
      <c r="AN150" s="299">
        <v>11703.55</v>
      </c>
      <c r="AO150" s="299">
        <v>26.45</v>
      </c>
      <c r="AP150" s="299">
        <v>9363.2999999999993</v>
      </c>
      <c r="AQ150" s="299">
        <v>21.849999999999998</v>
      </c>
    </row>
    <row r="151" spans="1:43" ht="12" x14ac:dyDescent="0.2">
      <c r="A151" s="301">
        <v>0</v>
      </c>
      <c r="B151" s="321">
        <v>0</v>
      </c>
      <c r="C151" s="302">
        <v>25000</v>
      </c>
      <c r="D151" s="303">
        <v>15670</v>
      </c>
      <c r="E151" s="304">
        <v>63</v>
      </c>
      <c r="F151" s="303">
        <v>13059</v>
      </c>
      <c r="G151" s="304">
        <v>53</v>
      </c>
      <c r="H151" s="303">
        <v>10447</v>
      </c>
      <c r="I151" s="304">
        <v>43</v>
      </c>
      <c r="K151" s="303">
        <v>6268</v>
      </c>
      <c r="L151" s="304">
        <v>25.200000000000003</v>
      </c>
      <c r="M151" s="303">
        <v>5223.6000000000004</v>
      </c>
      <c r="N151" s="304">
        <v>21.200000000000003</v>
      </c>
      <c r="O151" s="303">
        <v>4178.8</v>
      </c>
      <c r="P151" s="304">
        <v>17.2</v>
      </c>
      <c r="R151" s="303">
        <v>9402</v>
      </c>
      <c r="S151" s="304">
        <v>37.799999999999997</v>
      </c>
      <c r="T151" s="303">
        <v>7835.4</v>
      </c>
      <c r="U151" s="304">
        <v>31.799999999999997</v>
      </c>
      <c r="V151" s="303">
        <v>6268.2</v>
      </c>
      <c r="W151" s="304">
        <v>25.8</v>
      </c>
      <c r="X151" s="303">
        <v>12536</v>
      </c>
      <c r="Y151" s="304">
        <v>50.400000000000006</v>
      </c>
      <c r="Z151" s="303">
        <v>10447.200000000001</v>
      </c>
      <c r="AA151" s="304">
        <v>42.400000000000006</v>
      </c>
      <c r="AB151" s="303">
        <v>8357.6</v>
      </c>
      <c r="AC151" s="304">
        <v>34.4</v>
      </c>
      <c r="AE151" s="303">
        <v>6268</v>
      </c>
      <c r="AF151" s="304">
        <v>25.200000000000003</v>
      </c>
      <c r="AG151" s="303">
        <v>5223.6000000000004</v>
      </c>
      <c r="AH151" s="304">
        <v>21.200000000000003</v>
      </c>
      <c r="AI151" s="303">
        <v>4178.8</v>
      </c>
      <c r="AJ151" s="304">
        <v>17.2</v>
      </c>
      <c r="AL151" s="303">
        <v>18020.5</v>
      </c>
      <c r="AM151" s="303">
        <v>72.449999999999989</v>
      </c>
      <c r="AN151" s="303">
        <v>15017.849999999999</v>
      </c>
      <c r="AO151" s="303">
        <v>60.949999999999996</v>
      </c>
      <c r="AP151" s="303">
        <v>12014.05</v>
      </c>
      <c r="AQ151" s="303">
        <v>49.449999999999996</v>
      </c>
    </row>
    <row r="152" spans="1:43" ht="24" x14ac:dyDescent="0.2">
      <c r="A152" s="293" t="s">
        <v>1768</v>
      </c>
      <c r="B152" s="319" t="s">
        <v>1769</v>
      </c>
      <c r="C152" s="294">
        <v>450</v>
      </c>
      <c r="D152" s="295">
        <v>2619</v>
      </c>
      <c r="E152" s="296">
        <v>90</v>
      </c>
      <c r="F152" s="295">
        <v>2183</v>
      </c>
      <c r="G152" s="296">
        <v>76</v>
      </c>
      <c r="H152" s="295">
        <v>1747</v>
      </c>
      <c r="I152" s="296">
        <v>60</v>
      </c>
      <c r="K152" s="295">
        <v>1047.6000000000001</v>
      </c>
      <c r="L152" s="296">
        <v>36</v>
      </c>
      <c r="M152" s="295">
        <v>873.2</v>
      </c>
      <c r="N152" s="296">
        <v>30.400000000000002</v>
      </c>
      <c r="O152" s="295">
        <v>698.80000000000007</v>
      </c>
      <c r="P152" s="296">
        <v>24</v>
      </c>
      <c r="R152" s="295">
        <v>1571.3999999999999</v>
      </c>
      <c r="S152" s="296">
        <v>54</v>
      </c>
      <c r="T152" s="295">
        <v>1309.8</v>
      </c>
      <c r="U152" s="296">
        <v>45.6</v>
      </c>
      <c r="V152" s="295">
        <v>1048.2</v>
      </c>
      <c r="W152" s="296">
        <v>36</v>
      </c>
      <c r="X152" s="295">
        <v>2095.2000000000003</v>
      </c>
      <c r="Y152" s="296">
        <v>72</v>
      </c>
      <c r="Z152" s="295">
        <v>1746.4</v>
      </c>
      <c r="AA152" s="296">
        <v>60.800000000000004</v>
      </c>
      <c r="AB152" s="295">
        <v>1397.6000000000001</v>
      </c>
      <c r="AC152" s="296">
        <v>48</v>
      </c>
      <c r="AE152" s="295">
        <v>1047.6000000000001</v>
      </c>
      <c r="AF152" s="296">
        <v>36</v>
      </c>
      <c r="AG152" s="295">
        <v>873.2</v>
      </c>
      <c r="AH152" s="296">
        <v>30.400000000000002</v>
      </c>
      <c r="AI152" s="295">
        <v>698.80000000000007</v>
      </c>
      <c r="AJ152" s="296">
        <v>24</v>
      </c>
      <c r="AL152" s="295">
        <v>3011.85</v>
      </c>
      <c r="AM152" s="295">
        <v>103.49999999999999</v>
      </c>
      <c r="AN152" s="295">
        <v>2510.4499999999998</v>
      </c>
      <c r="AO152" s="295">
        <v>87.399999999999991</v>
      </c>
      <c r="AP152" s="295">
        <v>2009.05</v>
      </c>
      <c r="AQ152" s="295">
        <v>69</v>
      </c>
    </row>
    <row r="153" spans="1:43" ht="12" x14ac:dyDescent="0.2">
      <c r="A153" s="297">
        <v>0</v>
      </c>
      <c r="B153" s="320">
        <v>0</v>
      </c>
      <c r="C153" s="298">
        <v>2250</v>
      </c>
      <c r="D153" s="299">
        <v>4233</v>
      </c>
      <c r="E153" s="300">
        <v>32</v>
      </c>
      <c r="F153" s="299">
        <v>3528</v>
      </c>
      <c r="G153" s="300">
        <v>27</v>
      </c>
      <c r="H153" s="299">
        <v>2822</v>
      </c>
      <c r="I153" s="300">
        <v>21</v>
      </c>
      <c r="K153" s="299">
        <v>1693.2</v>
      </c>
      <c r="L153" s="300">
        <v>12.8</v>
      </c>
      <c r="M153" s="299">
        <v>1411.2</v>
      </c>
      <c r="N153" s="300">
        <v>10.8</v>
      </c>
      <c r="O153" s="299">
        <v>1128.8</v>
      </c>
      <c r="P153" s="300">
        <v>8.4</v>
      </c>
      <c r="R153" s="299">
        <v>2539.7999999999997</v>
      </c>
      <c r="S153" s="300">
        <v>19.2</v>
      </c>
      <c r="T153" s="299">
        <v>2116.7999999999997</v>
      </c>
      <c r="U153" s="300">
        <v>16.2</v>
      </c>
      <c r="V153" s="299">
        <v>1693.2</v>
      </c>
      <c r="W153" s="300">
        <v>12.6</v>
      </c>
      <c r="X153" s="299">
        <v>3386.4</v>
      </c>
      <c r="Y153" s="300">
        <v>25.6</v>
      </c>
      <c r="Z153" s="299">
        <v>2822.4</v>
      </c>
      <c r="AA153" s="300">
        <v>21.6</v>
      </c>
      <c r="AB153" s="299">
        <v>2257.6</v>
      </c>
      <c r="AC153" s="300">
        <v>16.8</v>
      </c>
      <c r="AE153" s="299">
        <v>1693.2</v>
      </c>
      <c r="AF153" s="300">
        <v>12.8</v>
      </c>
      <c r="AG153" s="299">
        <v>1411.2</v>
      </c>
      <c r="AH153" s="300">
        <v>10.8</v>
      </c>
      <c r="AI153" s="299">
        <v>1128.8</v>
      </c>
      <c r="AJ153" s="300">
        <v>8.4</v>
      </c>
      <c r="AL153" s="299">
        <v>4867.95</v>
      </c>
      <c r="AM153" s="299">
        <v>36.799999999999997</v>
      </c>
      <c r="AN153" s="299">
        <v>4057.2</v>
      </c>
      <c r="AO153" s="299">
        <v>31.049999999999997</v>
      </c>
      <c r="AP153" s="299">
        <v>3245.2999999999997</v>
      </c>
      <c r="AQ153" s="299">
        <v>24.15</v>
      </c>
    </row>
    <row r="154" spans="1:43" ht="12" x14ac:dyDescent="0.2">
      <c r="A154" s="297">
        <v>0</v>
      </c>
      <c r="B154" s="320">
        <v>0</v>
      </c>
      <c r="C154" s="298">
        <v>4500</v>
      </c>
      <c r="D154" s="299">
        <v>4943</v>
      </c>
      <c r="E154" s="300">
        <v>39</v>
      </c>
      <c r="F154" s="299">
        <v>4120</v>
      </c>
      <c r="G154" s="300">
        <v>32</v>
      </c>
      <c r="H154" s="299">
        <v>3295</v>
      </c>
      <c r="I154" s="300">
        <v>26</v>
      </c>
      <c r="K154" s="299">
        <v>1977.2</v>
      </c>
      <c r="L154" s="300">
        <v>15.600000000000001</v>
      </c>
      <c r="M154" s="299">
        <v>1648</v>
      </c>
      <c r="N154" s="300">
        <v>12.8</v>
      </c>
      <c r="O154" s="299">
        <v>1318</v>
      </c>
      <c r="P154" s="300">
        <v>10.4</v>
      </c>
      <c r="R154" s="299">
        <v>2965.7999999999997</v>
      </c>
      <c r="S154" s="300">
        <v>23.4</v>
      </c>
      <c r="T154" s="299">
        <v>2472</v>
      </c>
      <c r="U154" s="300">
        <v>19.2</v>
      </c>
      <c r="V154" s="299">
        <v>1977</v>
      </c>
      <c r="W154" s="300">
        <v>15.6</v>
      </c>
      <c r="X154" s="299">
        <v>3954.4</v>
      </c>
      <c r="Y154" s="300">
        <v>31.200000000000003</v>
      </c>
      <c r="Z154" s="299">
        <v>3296</v>
      </c>
      <c r="AA154" s="300">
        <v>25.6</v>
      </c>
      <c r="AB154" s="299">
        <v>2636</v>
      </c>
      <c r="AC154" s="300">
        <v>20.8</v>
      </c>
      <c r="AE154" s="299">
        <v>1977.2</v>
      </c>
      <c r="AF154" s="300">
        <v>15.600000000000001</v>
      </c>
      <c r="AG154" s="299">
        <v>1648</v>
      </c>
      <c r="AH154" s="300">
        <v>12.8</v>
      </c>
      <c r="AI154" s="299">
        <v>1318</v>
      </c>
      <c r="AJ154" s="300">
        <v>10.4</v>
      </c>
      <c r="AL154" s="299">
        <v>5684.45</v>
      </c>
      <c r="AM154" s="299">
        <v>44.849999999999994</v>
      </c>
      <c r="AN154" s="299">
        <v>4738</v>
      </c>
      <c r="AO154" s="299">
        <v>36.799999999999997</v>
      </c>
      <c r="AP154" s="299">
        <v>3789.2499999999995</v>
      </c>
      <c r="AQ154" s="299">
        <v>29.9</v>
      </c>
    </row>
    <row r="155" spans="1:43" ht="12" x14ac:dyDescent="0.2">
      <c r="A155" s="297">
        <v>0</v>
      </c>
      <c r="B155" s="320">
        <v>0</v>
      </c>
      <c r="C155" s="298">
        <v>9000</v>
      </c>
      <c r="D155" s="299">
        <v>6651</v>
      </c>
      <c r="E155" s="300">
        <v>24</v>
      </c>
      <c r="F155" s="299">
        <v>5543</v>
      </c>
      <c r="G155" s="300">
        <v>20</v>
      </c>
      <c r="H155" s="299">
        <v>4433</v>
      </c>
      <c r="I155" s="300">
        <v>16</v>
      </c>
      <c r="K155" s="299">
        <v>2660.4</v>
      </c>
      <c r="L155" s="300">
        <v>9.6000000000000014</v>
      </c>
      <c r="M155" s="299">
        <v>2217.2000000000003</v>
      </c>
      <c r="N155" s="300">
        <v>8</v>
      </c>
      <c r="O155" s="299">
        <v>1773.2</v>
      </c>
      <c r="P155" s="300">
        <v>6.4</v>
      </c>
      <c r="R155" s="299">
        <v>3990.6</v>
      </c>
      <c r="S155" s="300">
        <v>14.399999999999999</v>
      </c>
      <c r="T155" s="299">
        <v>3325.7999999999997</v>
      </c>
      <c r="U155" s="300">
        <v>12</v>
      </c>
      <c r="V155" s="299">
        <v>2659.7999999999997</v>
      </c>
      <c r="W155" s="300">
        <v>9.6</v>
      </c>
      <c r="X155" s="299">
        <v>5320.8</v>
      </c>
      <c r="Y155" s="300">
        <v>19.200000000000003</v>
      </c>
      <c r="Z155" s="299">
        <v>4434.4000000000005</v>
      </c>
      <c r="AA155" s="300">
        <v>16</v>
      </c>
      <c r="AB155" s="299">
        <v>3546.4</v>
      </c>
      <c r="AC155" s="300">
        <v>12.8</v>
      </c>
      <c r="AE155" s="299">
        <v>2660.4</v>
      </c>
      <c r="AF155" s="300">
        <v>9.6000000000000014</v>
      </c>
      <c r="AG155" s="299">
        <v>2217.2000000000003</v>
      </c>
      <c r="AH155" s="300">
        <v>8</v>
      </c>
      <c r="AI155" s="299">
        <v>1773.2</v>
      </c>
      <c r="AJ155" s="300">
        <v>6.4</v>
      </c>
      <c r="AL155" s="299">
        <v>7648.65</v>
      </c>
      <c r="AM155" s="299">
        <v>27.599999999999998</v>
      </c>
      <c r="AN155" s="299">
        <v>6374.45</v>
      </c>
      <c r="AO155" s="299">
        <v>23</v>
      </c>
      <c r="AP155" s="299">
        <v>5097.95</v>
      </c>
      <c r="AQ155" s="299">
        <v>18.399999999999999</v>
      </c>
    </row>
    <row r="156" spans="1:43" ht="12" x14ac:dyDescent="0.2">
      <c r="A156" s="297">
        <v>0</v>
      </c>
      <c r="B156" s="320">
        <v>0</v>
      </c>
      <c r="C156" s="298">
        <v>22500</v>
      </c>
      <c r="D156" s="299">
        <v>9867</v>
      </c>
      <c r="E156" s="300">
        <v>13</v>
      </c>
      <c r="F156" s="299">
        <v>8222</v>
      </c>
      <c r="G156" s="300">
        <v>11</v>
      </c>
      <c r="H156" s="299">
        <v>6578</v>
      </c>
      <c r="I156" s="300">
        <v>9</v>
      </c>
      <c r="K156" s="299">
        <v>3946.8</v>
      </c>
      <c r="L156" s="300">
        <v>5.2</v>
      </c>
      <c r="M156" s="299">
        <v>3288.8</v>
      </c>
      <c r="N156" s="300">
        <v>4.4000000000000004</v>
      </c>
      <c r="O156" s="299">
        <v>2631.2000000000003</v>
      </c>
      <c r="P156" s="300">
        <v>3.6</v>
      </c>
      <c r="R156" s="299">
        <v>5920.2</v>
      </c>
      <c r="S156" s="300">
        <v>7.8</v>
      </c>
      <c r="T156" s="299">
        <v>4933.2</v>
      </c>
      <c r="U156" s="300">
        <v>6.6</v>
      </c>
      <c r="V156" s="299">
        <v>3946.7999999999997</v>
      </c>
      <c r="W156" s="300">
        <v>5.3999999999999995</v>
      </c>
      <c r="X156" s="299">
        <v>7893.6</v>
      </c>
      <c r="Y156" s="300">
        <v>10.4</v>
      </c>
      <c r="Z156" s="299">
        <v>6577.6</v>
      </c>
      <c r="AA156" s="300">
        <v>8.8000000000000007</v>
      </c>
      <c r="AB156" s="299">
        <v>5262.4000000000005</v>
      </c>
      <c r="AC156" s="300">
        <v>7.2</v>
      </c>
      <c r="AE156" s="299">
        <v>3946.8</v>
      </c>
      <c r="AF156" s="300">
        <v>5.2</v>
      </c>
      <c r="AG156" s="299">
        <v>3288.8</v>
      </c>
      <c r="AH156" s="300">
        <v>4.4000000000000004</v>
      </c>
      <c r="AI156" s="299">
        <v>2631.2000000000003</v>
      </c>
      <c r="AJ156" s="300">
        <v>3.6</v>
      </c>
      <c r="AL156" s="299">
        <v>11347.05</v>
      </c>
      <c r="AM156" s="299">
        <v>14.95</v>
      </c>
      <c r="AN156" s="299">
        <v>9455.2999999999993</v>
      </c>
      <c r="AO156" s="299">
        <v>12.649999999999999</v>
      </c>
      <c r="AP156" s="299">
        <v>7564.7</v>
      </c>
      <c r="AQ156" s="299">
        <v>10.35</v>
      </c>
    </row>
    <row r="157" spans="1:43" ht="12" x14ac:dyDescent="0.2">
      <c r="A157" s="301">
        <v>0</v>
      </c>
      <c r="B157" s="321">
        <v>0</v>
      </c>
      <c r="C157" s="302">
        <v>45000</v>
      </c>
      <c r="D157" s="303">
        <v>12692</v>
      </c>
      <c r="E157" s="304">
        <v>28</v>
      </c>
      <c r="F157" s="303">
        <v>10577</v>
      </c>
      <c r="G157" s="304">
        <v>24</v>
      </c>
      <c r="H157" s="303">
        <v>8461</v>
      </c>
      <c r="I157" s="304">
        <v>19</v>
      </c>
      <c r="K157" s="303">
        <v>5076.8</v>
      </c>
      <c r="L157" s="304">
        <v>11.200000000000001</v>
      </c>
      <c r="M157" s="303">
        <v>4230.8</v>
      </c>
      <c r="N157" s="304">
        <v>9.6000000000000014</v>
      </c>
      <c r="O157" s="303">
        <v>3384.4</v>
      </c>
      <c r="P157" s="304">
        <v>7.6000000000000005</v>
      </c>
      <c r="R157" s="303">
        <v>7615.2</v>
      </c>
      <c r="S157" s="304">
        <v>16.8</v>
      </c>
      <c r="T157" s="303">
        <v>6346.2</v>
      </c>
      <c r="U157" s="304">
        <v>14.399999999999999</v>
      </c>
      <c r="V157" s="303">
        <v>5076.5999999999995</v>
      </c>
      <c r="W157" s="304">
        <v>11.4</v>
      </c>
      <c r="X157" s="303">
        <v>10153.6</v>
      </c>
      <c r="Y157" s="304">
        <v>22.400000000000002</v>
      </c>
      <c r="Z157" s="303">
        <v>8461.6</v>
      </c>
      <c r="AA157" s="304">
        <v>19.200000000000003</v>
      </c>
      <c r="AB157" s="303">
        <v>6768.8</v>
      </c>
      <c r="AC157" s="304">
        <v>15.200000000000001</v>
      </c>
      <c r="AE157" s="303">
        <v>5076.8</v>
      </c>
      <c r="AF157" s="304">
        <v>11.200000000000001</v>
      </c>
      <c r="AG157" s="303">
        <v>4230.8</v>
      </c>
      <c r="AH157" s="304">
        <v>9.6000000000000014</v>
      </c>
      <c r="AI157" s="303">
        <v>3384.4</v>
      </c>
      <c r="AJ157" s="304">
        <v>7.6000000000000005</v>
      </c>
      <c r="AL157" s="303">
        <v>14595.8</v>
      </c>
      <c r="AM157" s="303">
        <v>32.199999999999996</v>
      </c>
      <c r="AN157" s="303">
        <v>12163.55</v>
      </c>
      <c r="AO157" s="303">
        <v>27.599999999999998</v>
      </c>
      <c r="AP157" s="303">
        <v>9730.15</v>
      </c>
      <c r="AQ157" s="303">
        <v>21.849999999999998</v>
      </c>
    </row>
    <row r="158" spans="1:43" ht="24" x14ac:dyDescent="0.2">
      <c r="A158" s="297" t="s">
        <v>1770</v>
      </c>
      <c r="B158" s="320" t="s">
        <v>1771</v>
      </c>
      <c r="C158" s="298">
        <v>2000</v>
      </c>
      <c r="D158" s="295">
        <v>3631</v>
      </c>
      <c r="E158" s="296">
        <v>119</v>
      </c>
      <c r="F158" s="295">
        <v>3026</v>
      </c>
      <c r="G158" s="296">
        <v>99</v>
      </c>
      <c r="H158" s="295">
        <v>2421</v>
      </c>
      <c r="I158" s="296">
        <v>80</v>
      </c>
      <c r="K158" s="295">
        <v>1452.4</v>
      </c>
      <c r="L158" s="296">
        <v>47.6</v>
      </c>
      <c r="M158" s="295">
        <v>1210.4000000000001</v>
      </c>
      <c r="N158" s="296">
        <v>39.6</v>
      </c>
      <c r="O158" s="295">
        <v>968.40000000000009</v>
      </c>
      <c r="P158" s="296">
        <v>32</v>
      </c>
      <c r="R158" s="295">
        <v>2178.6</v>
      </c>
      <c r="S158" s="296">
        <v>71.399999999999991</v>
      </c>
      <c r="T158" s="295">
        <v>1815.6</v>
      </c>
      <c r="U158" s="296">
        <v>59.4</v>
      </c>
      <c r="V158" s="295">
        <v>1452.6</v>
      </c>
      <c r="W158" s="296">
        <v>48</v>
      </c>
      <c r="X158" s="295">
        <v>2904.8</v>
      </c>
      <c r="Y158" s="296">
        <v>95.2</v>
      </c>
      <c r="Z158" s="295">
        <v>2420.8000000000002</v>
      </c>
      <c r="AA158" s="296">
        <v>79.2</v>
      </c>
      <c r="AB158" s="295">
        <v>1936.8000000000002</v>
      </c>
      <c r="AC158" s="296">
        <v>64</v>
      </c>
      <c r="AE158" s="295">
        <v>1452.4</v>
      </c>
      <c r="AF158" s="296">
        <v>47.6</v>
      </c>
      <c r="AG158" s="295">
        <v>1210.4000000000001</v>
      </c>
      <c r="AH158" s="296">
        <v>39.6</v>
      </c>
      <c r="AI158" s="295">
        <v>968.40000000000009</v>
      </c>
      <c r="AJ158" s="296">
        <v>32</v>
      </c>
      <c r="AL158" s="295">
        <v>4175.6499999999996</v>
      </c>
      <c r="AM158" s="295">
        <v>136.85</v>
      </c>
      <c r="AN158" s="295">
        <v>3479.8999999999996</v>
      </c>
      <c r="AO158" s="295">
        <v>113.85</v>
      </c>
      <c r="AP158" s="295">
        <v>2784.1499999999996</v>
      </c>
      <c r="AQ158" s="295">
        <v>92</v>
      </c>
    </row>
    <row r="159" spans="1:43" ht="12" x14ac:dyDescent="0.2">
      <c r="A159" s="297">
        <v>0</v>
      </c>
      <c r="B159" s="320">
        <v>0</v>
      </c>
      <c r="C159" s="298">
        <v>10000</v>
      </c>
      <c r="D159" s="299">
        <v>44733</v>
      </c>
      <c r="E159" s="300">
        <v>67</v>
      </c>
      <c r="F159" s="299">
        <v>37277</v>
      </c>
      <c r="G159" s="300">
        <v>56</v>
      </c>
      <c r="H159" s="299">
        <v>29822</v>
      </c>
      <c r="I159" s="300">
        <v>45</v>
      </c>
      <c r="K159" s="299">
        <v>17893.2</v>
      </c>
      <c r="L159" s="300">
        <v>26.8</v>
      </c>
      <c r="M159" s="299">
        <v>14910.800000000001</v>
      </c>
      <c r="N159" s="300">
        <v>22.400000000000002</v>
      </c>
      <c r="O159" s="299">
        <v>11928.800000000001</v>
      </c>
      <c r="P159" s="300">
        <v>18</v>
      </c>
      <c r="R159" s="299">
        <v>26839.8</v>
      </c>
      <c r="S159" s="300">
        <v>40.199999999999996</v>
      </c>
      <c r="T159" s="299">
        <v>22366.2</v>
      </c>
      <c r="U159" s="300">
        <v>33.6</v>
      </c>
      <c r="V159" s="299">
        <v>17893.2</v>
      </c>
      <c r="W159" s="300">
        <v>27</v>
      </c>
      <c r="X159" s="299">
        <v>35786.400000000001</v>
      </c>
      <c r="Y159" s="300">
        <v>53.6</v>
      </c>
      <c r="Z159" s="299">
        <v>29821.600000000002</v>
      </c>
      <c r="AA159" s="300">
        <v>44.800000000000004</v>
      </c>
      <c r="AB159" s="299">
        <v>23857.600000000002</v>
      </c>
      <c r="AC159" s="300">
        <v>36</v>
      </c>
      <c r="AE159" s="299">
        <v>17893.2</v>
      </c>
      <c r="AF159" s="300">
        <v>26.8</v>
      </c>
      <c r="AG159" s="299">
        <v>14910.800000000001</v>
      </c>
      <c r="AH159" s="300">
        <v>22.400000000000002</v>
      </c>
      <c r="AI159" s="299">
        <v>11928.800000000001</v>
      </c>
      <c r="AJ159" s="300">
        <v>18</v>
      </c>
      <c r="AL159" s="299">
        <v>51442.95</v>
      </c>
      <c r="AM159" s="299">
        <v>77.05</v>
      </c>
      <c r="AN159" s="299">
        <v>42868.549999999996</v>
      </c>
      <c r="AO159" s="299">
        <v>64.399999999999991</v>
      </c>
      <c r="AP159" s="299">
        <v>34295.299999999996</v>
      </c>
      <c r="AQ159" s="299">
        <v>51.749999999999993</v>
      </c>
    </row>
    <row r="160" spans="1:43" ht="12" x14ac:dyDescent="0.2">
      <c r="A160" s="297">
        <v>0</v>
      </c>
      <c r="B160" s="320">
        <v>0</v>
      </c>
      <c r="C160" s="298">
        <v>50000</v>
      </c>
      <c r="D160" s="299">
        <v>71334</v>
      </c>
      <c r="E160" s="300">
        <v>34</v>
      </c>
      <c r="F160" s="299">
        <v>59445</v>
      </c>
      <c r="G160" s="300">
        <v>29</v>
      </c>
      <c r="H160" s="299">
        <v>47556</v>
      </c>
      <c r="I160" s="300">
        <v>23</v>
      </c>
      <c r="K160" s="299">
        <v>28533.600000000002</v>
      </c>
      <c r="L160" s="300">
        <v>13.600000000000001</v>
      </c>
      <c r="M160" s="299">
        <v>23778</v>
      </c>
      <c r="N160" s="300">
        <v>11.600000000000001</v>
      </c>
      <c r="O160" s="299">
        <v>19022.400000000001</v>
      </c>
      <c r="P160" s="300">
        <v>9.2000000000000011</v>
      </c>
      <c r="R160" s="299">
        <v>42800.4</v>
      </c>
      <c r="S160" s="300">
        <v>20.399999999999999</v>
      </c>
      <c r="T160" s="299">
        <v>35667</v>
      </c>
      <c r="U160" s="300">
        <v>17.399999999999999</v>
      </c>
      <c r="V160" s="299">
        <v>28533.599999999999</v>
      </c>
      <c r="W160" s="300">
        <v>13.799999999999999</v>
      </c>
      <c r="X160" s="299">
        <v>57067.200000000004</v>
      </c>
      <c r="Y160" s="300">
        <v>27.200000000000003</v>
      </c>
      <c r="Z160" s="299">
        <v>47556</v>
      </c>
      <c r="AA160" s="300">
        <v>23.200000000000003</v>
      </c>
      <c r="AB160" s="299">
        <v>38044.800000000003</v>
      </c>
      <c r="AC160" s="300">
        <v>18.400000000000002</v>
      </c>
      <c r="AE160" s="299">
        <v>28533.600000000002</v>
      </c>
      <c r="AF160" s="300">
        <v>13.600000000000001</v>
      </c>
      <c r="AG160" s="299">
        <v>23778</v>
      </c>
      <c r="AH160" s="300">
        <v>11.600000000000001</v>
      </c>
      <c r="AI160" s="299">
        <v>19022.400000000001</v>
      </c>
      <c r="AJ160" s="300">
        <v>9.2000000000000011</v>
      </c>
      <c r="AL160" s="299">
        <v>82034.099999999991</v>
      </c>
      <c r="AM160" s="299">
        <v>39.099999999999994</v>
      </c>
      <c r="AN160" s="299">
        <v>68361.75</v>
      </c>
      <c r="AO160" s="299">
        <v>33.349999999999994</v>
      </c>
      <c r="AP160" s="299">
        <v>54689.399999999994</v>
      </c>
      <c r="AQ160" s="299">
        <v>26.45</v>
      </c>
    </row>
    <row r="161" spans="1:43" ht="12" x14ac:dyDescent="0.2">
      <c r="A161" s="297">
        <v>0</v>
      </c>
      <c r="B161" s="320">
        <v>0</v>
      </c>
      <c r="C161" s="298">
        <v>100000</v>
      </c>
      <c r="D161" s="299">
        <v>88567</v>
      </c>
      <c r="E161" s="300">
        <v>37</v>
      </c>
      <c r="F161" s="299">
        <v>73806</v>
      </c>
      <c r="G161" s="300">
        <v>30</v>
      </c>
      <c r="H161" s="299">
        <v>59045</v>
      </c>
      <c r="I161" s="300">
        <v>25</v>
      </c>
      <c r="K161" s="299">
        <v>35426.800000000003</v>
      </c>
      <c r="L161" s="300">
        <v>14.8</v>
      </c>
      <c r="M161" s="299">
        <v>29522.400000000001</v>
      </c>
      <c r="N161" s="300">
        <v>12</v>
      </c>
      <c r="O161" s="299">
        <v>23618</v>
      </c>
      <c r="P161" s="300">
        <v>10</v>
      </c>
      <c r="R161" s="299">
        <v>53140.2</v>
      </c>
      <c r="S161" s="300">
        <v>22.2</v>
      </c>
      <c r="T161" s="299">
        <v>44283.6</v>
      </c>
      <c r="U161" s="300">
        <v>18</v>
      </c>
      <c r="V161" s="299">
        <v>35427</v>
      </c>
      <c r="W161" s="300">
        <v>15</v>
      </c>
      <c r="X161" s="299">
        <v>70853.600000000006</v>
      </c>
      <c r="Y161" s="300">
        <v>29.6</v>
      </c>
      <c r="Z161" s="299">
        <v>59044.800000000003</v>
      </c>
      <c r="AA161" s="300">
        <v>24</v>
      </c>
      <c r="AB161" s="299">
        <v>47236</v>
      </c>
      <c r="AC161" s="300">
        <v>20</v>
      </c>
      <c r="AE161" s="299">
        <v>35426.800000000003</v>
      </c>
      <c r="AF161" s="300">
        <v>14.8</v>
      </c>
      <c r="AG161" s="299">
        <v>29522.400000000001</v>
      </c>
      <c r="AH161" s="300">
        <v>12</v>
      </c>
      <c r="AI161" s="299">
        <v>23618</v>
      </c>
      <c r="AJ161" s="300">
        <v>10</v>
      </c>
      <c r="AL161" s="299">
        <v>101852.04999999999</v>
      </c>
      <c r="AM161" s="299">
        <v>42.55</v>
      </c>
      <c r="AN161" s="299">
        <v>84876.9</v>
      </c>
      <c r="AO161" s="299">
        <v>34.5</v>
      </c>
      <c r="AP161" s="299">
        <v>67901.75</v>
      </c>
      <c r="AQ161" s="299">
        <v>28.749999999999996</v>
      </c>
    </row>
    <row r="162" spans="1:43" ht="12" x14ac:dyDescent="0.2">
      <c r="A162" s="297">
        <v>0</v>
      </c>
      <c r="B162" s="320">
        <v>0</v>
      </c>
      <c r="C162" s="298">
        <v>200000</v>
      </c>
      <c r="D162" s="299">
        <v>124839</v>
      </c>
      <c r="E162" s="300">
        <v>26</v>
      </c>
      <c r="F162" s="299">
        <v>104032</v>
      </c>
      <c r="G162" s="300">
        <v>22</v>
      </c>
      <c r="H162" s="299">
        <v>83226</v>
      </c>
      <c r="I162" s="300">
        <v>18</v>
      </c>
      <c r="K162" s="299">
        <v>49935.600000000006</v>
      </c>
      <c r="L162" s="300">
        <v>10.4</v>
      </c>
      <c r="M162" s="299">
        <v>41612.800000000003</v>
      </c>
      <c r="N162" s="300">
        <v>8.8000000000000007</v>
      </c>
      <c r="O162" s="299">
        <v>33290.400000000001</v>
      </c>
      <c r="P162" s="300">
        <v>7.2</v>
      </c>
      <c r="R162" s="299">
        <v>74903.399999999994</v>
      </c>
      <c r="S162" s="300">
        <v>15.6</v>
      </c>
      <c r="T162" s="299">
        <v>62419.199999999997</v>
      </c>
      <c r="U162" s="300">
        <v>13.2</v>
      </c>
      <c r="V162" s="299">
        <v>49935.6</v>
      </c>
      <c r="W162" s="300">
        <v>10.799999999999999</v>
      </c>
      <c r="X162" s="299">
        <v>99871.200000000012</v>
      </c>
      <c r="Y162" s="300">
        <v>20.8</v>
      </c>
      <c r="Z162" s="299">
        <v>83225.600000000006</v>
      </c>
      <c r="AA162" s="300">
        <v>17.600000000000001</v>
      </c>
      <c r="AB162" s="299">
        <v>66580.800000000003</v>
      </c>
      <c r="AC162" s="300">
        <v>14.4</v>
      </c>
      <c r="AE162" s="299">
        <v>49935.600000000006</v>
      </c>
      <c r="AF162" s="300">
        <v>10.4</v>
      </c>
      <c r="AG162" s="299">
        <v>41612.800000000003</v>
      </c>
      <c r="AH162" s="300">
        <v>8.8000000000000007</v>
      </c>
      <c r="AI162" s="299">
        <v>33290.400000000001</v>
      </c>
      <c r="AJ162" s="300">
        <v>7.2</v>
      </c>
      <c r="AL162" s="299">
        <v>143564.84999999998</v>
      </c>
      <c r="AM162" s="299">
        <v>29.9</v>
      </c>
      <c r="AN162" s="299">
        <v>119636.79999999999</v>
      </c>
      <c r="AO162" s="299">
        <v>25.299999999999997</v>
      </c>
      <c r="AP162" s="299">
        <v>95709.9</v>
      </c>
      <c r="AQ162" s="299">
        <v>20.7</v>
      </c>
    </row>
    <row r="163" spans="1:43" ht="12" x14ac:dyDescent="0.2">
      <c r="A163" s="297">
        <v>0</v>
      </c>
      <c r="B163" s="320">
        <v>0</v>
      </c>
      <c r="C163" s="298">
        <v>500000</v>
      </c>
      <c r="D163" s="303">
        <v>202971</v>
      </c>
      <c r="E163" s="304">
        <v>14</v>
      </c>
      <c r="F163" s="303">
        <v>169142</v>
      </c>
      <c r="G163" s="304">
        <v>12</v>
      </c>
      <c r="H163" s="303">
        <v>135314</v>
      </c>
      <c r="I163" s="304">
        <v>10</v>
      </c>
      <c r="K163" s="303">
        <v>81188.400000000009</v>
      </c>
      <c r="L163" s="304">
        <v>5.6000000000000005</v>
      </c>
      <c r="M163" s="303">
        <v>67656.800000000003</v>
      </c>
      <c r="N163" s="304">
        <v>4.8000000000000007</v>
      </c>
      <c r="O163" s="303">
        <v>54125.600000000006</v>
      </c>
      <c r="P163" s="304">
        <v>4</v>
      </c>
      <c r="R163" s="303">
        <v>121782.59999999999</v>
      </c>
      <c r="S163" s="304">
        <v>8.4</v>
      </c>
      <c r="T163" s="303">
        <v>101485.2</v>
      </c>
      <c r="U163" s="304">
        <v>7.1999999999999993</v>
      </c>
      <c r="V163" s="303">
        <v>81188.399999999994</v>
      </c>
      <c r="W163" s="304">
        <v>6</v>
      </c>
      <c r="X163" s="303">
        <v>162376.80000000002</v>
      </c>
      <c r="Y163" s="304">
        <v>11.200000000000001</v>
      </c>
      <c r="Z163" s="303">
        <v>135313.60000000001</v>
      </c>
      <c r="AA163" s="304">
        <v>9.6000000000000014</v>
      </c>
      <c r="AB163" s="303">
        <v>108251.20000000001</v>
      </c>
      <c r="AC163" s="304">
        <v>8</v>
      </c>
      <c r="AE163" s="303">
        <v>81188.400000000009</v>
      </c>
      <c r="AF163" s="304">
        <v>5.6000000000000005</v>
      </c>
      <c r="AG163" s="303">
        <v>67656.800000000003</v>
      </c>
      <c r="AH163" s="304">
        <v>4.8000000000000007</v>
      </c>
      <c r="AI163" s="303">
        <v>54125.600000000006</v>
      </c>
      <c r="AJ163" s="304">
        <v>4</v>
      </c>
      <c r="AL163" s="303">
        <v>233416.65</v>
      </c>
      <c r="AM163" s="303">
        <v>16.099999999999998</v>
      </c>
      <c r="AN163" s="303">
        <v>194513.3</v>
      </c>
      <c r="AO163" s="303">
        <v>13.799999999999999</v>
      </c>
      <c r="AP163" s="303">
        <v>155611.09999999998</v>
      </c>
      <c r="AQ163" s="303">
        <v>11.5</v>
      </c>
    </row>
    <row r="164" spans="1:43" ht="24" x14ac:dyDescent="0.2">
      <c r="A164" s="293" t="s">
        <v>1772</v>
      </c>
      <c r="B164" s="319" t="s">
        <v>1773</v>
      </c>
      <c r="C164" s="294">
        <v>1200</v>
      </c>
      <c r="D164" s="295">
        <v>4869</v>
      </c>
      <c r="E164" s="296">
        <v>63</v>
      </c>
      <c r="F164" s="295">
        <v>4058</v>
      </c>
      <c r="G164" s="296">
        <v>53</v>
      </c>
      <c r="H164" s="295">
        <v>3246</v>
      </c>
      <c r="I164" s="296">
        <v>43</v>
      </c>
      <c r="K164" s="295">
        <v>1947.6000000000001</v>
      </c>
      <c r="L164" s="296">
        <v>25.200000000000003</v>
      </c>
      <c r="M164" s="295">
        <v>1623.2</v>
      </c>
      <c r="N164" s="296">
        <v>21.200000000000003</v>
      </c>
      <c r="O164" s="295">
        <v>1298.4000000000001</v>
      </c>
      <c r="P164" s="296">
        <v>17.2</v>
      </c>
      <c r="R164" s="295">
        <v>2921.4</v>
      </c>
      <c r="S164" s="296">
        <v>37.799999999999997</v>
      </c>
      <c r="T164" s="295">
        <v>2434.7999999999997</v>
      </c>
      <c r="U164" s="296">
        <v>31.799999999999997</v>
      </c>
      <c r="V164" s="295">
        <v>1947.6</v>
      </c>
      <c r="W164" s="296">
        <v>25.8</v>
      </c>
      <c r="X164" s="295">
        <v>3895.2000000000003</v>
      </c>
      <c r="Y164" s="296">
        <v>50.400000000000006</v>
      </c>
      <c r="Z164" s="295">
        <v>3246.4</v>
      </c>
      <c r="AA164" s="296">
        <v>42.400000000000006</v>
      </c>
      <c r="AB164" s="295">
        <v>2596.8000000000002</v>
      </c>
      <c r="AC164" s="296">
        <v>34.4</v>
      </c>
      <c r="AE164" s="295">
        <v>1947.6000000000001</v>
      </c>
      <c r="AF164" s="296">
        <v>25.200000000000003</v>
      </c>
      <c r="AG164" s="295">
        <v>1623.2</v>
      </c>
      <c r="AH164" s="296">
        <v>21.200000000000003</v>
      </c>
      <c r="AI164" s="295">
        <v>1298.4000000000001</v>
      </c>
      <c r="AJ164" s="296">
        <v>17.2</v>
      </c>
      <c r="AL164" s="295">
        <v>5599.3499999999995</v>
      </c>
      <c r="AM164" s="295">
        <v>72.449999999999989</v>
      </c>
      <c r="AN164" s="295">
        <v>4666.7</v>
      </c>
      <c r="AO164" s="295">
        <v>60.949999999999996</v>
      </c>
      <c r="AP164" s="295">
        <v>3732.8999999999996</v>
      </c>
      <c r="AQ164" s="295">
        <v>49.449999999999996</v>
      </c>
    </row>
    <row r="165" spans="1:43" ht="12" x14ac:dyDescent="0.2">
      <c r="A165" s="297">
        <v>0</v>
      </c>
      <c r="B165" s="320">
        <v>0</v>
      </c>
      <c r="C165" s="298">
        <v>6000</v>
      </c>
      <c r="D165" s="299">
        <v>7870</v>
      </c>
      <c r="E165" s="300">
        <v>22</v>
      </c>
      <c r="F165" s="299">
        <v>6559</v>
      </c>
      <c r="G165" s="300">
        <v>19</v>
      </c>
      <c r="H165" s="299">
        <v>5247</v>
      </c>
      <c r="I165" s="300">
        <v>15</v>
      </c>
      <c r="K165" s="299">
        <v>3148</v>
      </c>
      <c r="L165" s="300">
        <v>8.8000000000000007</v>
      </c>
      <c r="M165" s="299">
        <v>2623.6000000000004</v>
      </c>
      <c r="N165" s="300">
        <v>7.6000000000000005</v>
      </c>
      <c r="O165" s="299">
        <v>2098.8000000000002</v>
      </c>
      <c r="P165" s="300">
        <v>6</v>
      </c>
      <c r="R165" s="299">
        <v>4722</v>
      </c>
      <c r="S165" s="300">
        <v>13.2</v>
      </c>
      <c r="T165" s="299">
        <v>3935.3999999999996</v>
      </c>
      <c r="U165" s="300">
        <v>11.4</v>
      </c>
      <c r="V165" s="299">
        <v>3148.2</v>
      </c>
      <c r="W165" s="300">
        <v>9</v>
      </c>
      <c r="X165" s="299">
        <v>6296</v>
      </c>
      <c r="Y165" s="300">
        <v>17.600000000000001</v>
      </c>
      <c r="Z165" s="299">
        <v>5247.2000000000007</v>
      </c>
      <c r="AA165" s="300">
        <v>15.200000000000001</v>
      </c>
      <c r="AB165" s="299">
        <v>4197.6000000000004</v>
      </c>
      <c r="AC165" s="300">
        <v>12</v>
      </c>
      <c r="AE165" s="299">
        <v>3148</v>
      </c>
      <c r="AF165" s="300">
        <v>8.8000000000000007</v>
      </c>
      <c r="AG165" s="299">
        <v>2623.6000000000004</v>
      </c>
      <c r="AH165" s="300">
        <v>7.6000000000000005</v>
      </c>
      <c r="AI165" s="299">
        <v>2098.8000000000002</v>
      </c>
      <c r="AJ165" s="300">
        <v>6</v>
      </c>
      <c r="AL165" s="299">
        <v>9050.5</v>
      </c>
      <c r="AM165" s="299">
        <v>25.299999999999997</v>
      </c>
      <c r="AN165" s="299">
        <v>7542.8499999999995</v>
      </c>
      <c r="AO165" s="299">
        <v>21.849999999999998</v>
      </c>
      <c r="AP165" s="299">
        <v>6034.0499999999993</v>
      </c>
      <c r="AQ165" s="299">
        <v>17.25</v>
      </c>
    </row>
    <row r="166" spans="1:43" ht="12" x14ac:dyDescent="0.2">
      <c r="A166" s="297">
        <v>0</v>
      </c>
      <c r="B166" s="320">
        <v>0</v>
      </c>
      <c r="C166" s="298">
        <v>12000</v>
      </c>
      <c r="D166" s="299">
        <v>9182</v>
      </c>
      <c r="E166" s="300">
        <v>27</v>
      </c>
      <c r="F166" s="299">
        <v>7652</v>
      </c>
      <c r="G166" s="300">
        <v>22</v>
      </c>
      <c r="H166" s="299">
        <v>6121</v>
      </c>
      <c r="I166" s="300">
        <v>18</v>
      </c>
      <c r="K166" s="299">
        <v>3672.8</v>
      </c>
      <c r="L166" s="300">
        <v>10.8</v>
      </c>
      <c r="M166" s="299">
        <v>3060.8</v>
      </c>
      <c r="N166" s="300">
        <v>8.8000000000000007</v>
      </c>
      <c r="O166" s="299">
        <v>2448.4</v>
      </c>
      <c r="P166" s="300">
        <v>7.2</v>
      </c>
      <c r="R166" s="299">
        <v>5509.2</v>
      </c>
      <c r="S166" s="300">
        <v>16.2</v>
      </c>
      <c r="T166" s="299">
        <v>4591.2</v>
      </c>
      <c r="U166" s="300">
        <v>13.2</v>
      </c>
      <c r="V166" s="299">
        <v>3672.6</v>
      </c>
      <c r="W166" s="300">
        <v>10.799999999999999</v>
      </c>
      <c r="X166" s="299">
        <v>7345.6</v>
      </c>
      <c r="Y166" s="300">
        <v>21.6</v>
      </c>
      <c r="Z166" s="299">
        <v>6121.6</v>
      </c>
      <c r="AA166" s="300">
        <v>17.600000000000001</v>
      </c>
      <c r="AB166" s="299">
        <v>4896.8</v>
      </c>
      <c r="AC166" s="300">
        <v>14.4</v>
      </c>
      <c r="AE166" s="299">
        <v>3672.8</v>
      </c>
      <c r="AF166" s="300">
        <v>10.8</v>
      </c>
      <c r="AG166" s="299">
        <v>3060.8</v>
      </c>
      <c r="AH166" s="300">
        <v>8.8000000000000007</v>
      </c>
      <c r="AI166" s="299">
        <v>2448.4</v>
      </c>
      <c r="AJ166" s="300">
        <v>7.2</v>
      </c>
      <c r="AL166" s="299">
        <v>10559.3</v>
      </c>
      <c r="AM166" s="299">
        <v>31.049999999999997</v>
      </c>
      <c r="AN166" s="299">
        <v>8799.7999999999993</v>
      </c>
      <c r="AO166" s="299">
        <v>25.299999999999997</v>
      </c>
      <c r="AP166" s="299">
        <v>7039.15</v>
      </c>
      <c r="AQ166" s="299">
        <v>20.7</v>
      </c>
    </row>
    <row r="167" spans="1:43" ht="12" x14ac:dyDescent="0.2">
      <c r="A167" s="297">
        <v>0</v>
      </c>
      <c r="B167" s="320">
        <v>0</v>
      </c>
      <c r="C167" s="298">
        <v>24000</v>
      </c>
      <c r="D167" s="299">
        <v>12347</v>
      </c>
      <c r="E167" s="300">
        <v>17</v>
      </c>
      <c r="F167" s="299">
        <v>10289</v>
      </c>
      <c r="G167" s="300">
        <v>14</v>
      </c>
      <c r="H167" s="299">
        <v>8231</v>
      </c>
      <c r="I167" s="300">
        <v>12</v>
      </c>
      <c r="K167" s="299">
        <v>4938.8</v>
      </c>
      <c r="L167" s="300">
        <v>6.8000000000000007</v>
      </c>
      <c r="M167" s="299">
        <v>4115.6000000000004</v>
      </c>
      <c r="N167" s="300">
        <v>5.6000000000000005</v>
      </c>
      <c r="O167" s="299">
        <v>3292.4</v>
      </c>
      <c r="P167" s="300">
        <v>4.8000000000000007</v>
      </c>
      <c r="R167" s="299">
        <v>7408.2</v>
      </c>
      <c r="S167" s="300">
        <v>10.199999999999999</v>
      </c>
      <c r="T167" s="299">
        <v>6173.4</v>
      </c>
      <c r="U167" s="300">
        <v>8.4</v>
      </c>
      <c r="V167" s="299">
        <v>4938.5999999999995</v>
      </c>
      <c r="W167" s="300">
        <v>7.1999999999999993</v>
      </c>
      <c r="X167" s="299">
        <v>9877.6</v>
      </c>
      <c r="Y167" s="300">
        <v>13.600000000000001</v>
      </c>
      <c r="Z167" s="299">
        <v>8231.2000000000007</v>
      </c>
      <c r="AA167" s="300">
        <v>11.200000000000001</v>
      </c>
      <c r="AB167" s="299">
        <v>6584.8</v>
      </c>
      <c r="AC167" s="300">
        <v>9.6000000000000014</v>
      </c>
      <c r="AE167" s="299">
        <v>4938.8</v>
      </c>
      <c r="AF167" s="300">
        <v>6.8000000000000007</v>
      </c>
      <c r="AG167" s="299">
        <v>4115.6000000000004</v>
      </c>
      <c r="AH167" s="300">
        <v>5.6000000000000005</v>
      </c>
      <c r="AI167" s="299">
        <v>3292.4</v>
      </c>
      <c r="AJ167" s="300">
        <v>4.8000000000000007</v>
      </c>
      <c r="AL167" s="299">
        <v>14199.05</v>
      </c>
      <c r="AM167" s="299">
        <v>19.549999999999997</v>
      </c>
      <c r="AN167" s="299">
        <v>11832.349999999999</v>
      </c>
      <c r="AO167" s="299">
        <v>16.099999999999998</v>
      </c>
      <c r="AP167" s="299">
        <v>9465.65</v>
      </c>
      <c r="AQ167" s="299">
        <v>13.799999999999999</v>
      </c>
    </row>
    <row r="168" spans="1:43" ht="12" x14ac:dyDescent="0.2">
      <c r="A168" s="297">
        <v>0</v>
      </c>
      <c r="B168" s="320">
        <v>0</v>
      </c>
      <c r="C168" s="298">
        <v>60000</v>
      </c>
      <c r="D168" s="299">
        <v>18291</v>
      </c>
      <c r="E168" s="300">
        <v>9</v>
      </c>
      <c r="F168" s="299">
        <v>15243</v>
      </c>
      <c r="G168" s="300">
        <v>8</v>
      </c>
      <c r="H168" s="299">
        <v>12194</v>
      </c>
      <c r="I168" s="300">
        <v>7</v>
      </c>
      <c r="K168" s="299">
        <v>7316.4000000000005</v>
      </c>
      <c r="L168" s="300">
        <v>3.6</v>
      </c>
      <c r="M168" s="299">
        <v>6097.2000000000007</v>
      </c>
      <c r="N168" s="300">
        <v>3.2</v>
      </c>
      <c r="O168" s="299">
        <v>4877.6000000000004</v>
      </c>
      <c r="P168" s="300">
        <v>2.8000000000000003</v>
      </c>
      <c r="R168" s="299">
        <v>10974.6</v>
      </c>
      <c r="S168" s="300">
        <v>5.3999999999999995</v>
      </c>
      <c r="T168" s="299">
        <v>9145.7999999999993</v>
      </c>
      <c r="U168" s="300">
        <v>4.8</v>
      </c>
      <c r="V168" s="299">
        <v>7316.4</v>
      </c>
      <c r="W168" s="300">
        <v>4.2</v>
      </c>
      <c r="X168" s="299">
        <v>14632.800000000001</v>
      </c>
      <c r="Y168" s="300">
        <v>7.2</v>
      </c>
      <c r="Z168" s="299">
        <v>12194.400000000001</v>
      </c>
      <c r="AA168" s="300">
        <v>6.4</v>
      </c>
      <c r="AB168" s="299">
        <v>9755.2000000000007</v>
      </c>
      <c r="AC168" s="300">
        <v>5.6000000000000005</v>
      </c>
      <c r="AE168" s="299">
        <v>7316.4000000000005</v>
      </c>
      <c r="AF168" s="300">
        <v>3.6</v>
      </c>
      <c r="AG168" s="299">
        <v>6097.2000000000007</v>
      </c>
      <c r="AH168" s="300">
        <v>3.2</v>
      </c>
      <c r="AI168" s="299">
        <v>4877.6000000000004</v>
      </c>
      <c r="AJ168" s="300">
        <v>2.8000000000000003</v>
      </c>
      <c r="AL168" s="299">
        <v>21034.649999999998</v>
      </c>
      <c r="AM168" s="299">
        <v>10.35</v>
      </c>
      <c r="AN168" s="299">
        <v>17529.449999999997</v>
      </c>
      <c r="AO168" s="299">
        <v>9.1999999999999993</v>
      </c>
      <c r="AP168" s="299">
        <v>14023.099999999999</v>
      </c>
      <c r="AQ168" s="299">
        <v>8.0499999999999989</v>
      </c>
    </row>
    <row r="169" spans="1:43" ht="12" x14ac:dyDescent="0.2">
      <c r="A169" s="301">
        <v>0</v>
      </c>
      <c r="B169" s="321">
        <v>0</v>
      </c>
      <c r="C169" s="302">
        <v>120000</v>
      </c>
      <c r="D169" s="303">
        <v>23523</v>
      </c>
      <c r="E169" s="304">
        <v>20</v>
      </c>
      <c r="F169" s="303">
        <v>19603</v>
      </c>
      <c r="G169" s="304">
        <v>17</v>
      </c>
      <c r="H169" s="303">
        <v>15682</v>
      </c>
      <c r="I169" s="304">
        <v>14</v>
      </c>
      <c r="K169" s="303">
        <v>9409.2000000000007</v>
      </c>
      <c r="L169" s="304">
        <v>8</v>
      </c>
      <c r="M169" s="303">
        <v>7841.2000000000007</v>
      </c>
      <c r="N169" s="304">
        <v>6.8000000000000007</v>
      </c>
      <c r="O169" s="303">
        <v>6272.8</v>
      </c>
      <c r="P169" s="304">
        <v>5.6000000000000005</v>
      </c>
      <c r="R169" s="303">
        <v>14113.8</v>
      </c>
      <c r="S169" s="304">
        <v>12</v>
      </c>
      <c r="T169" s="303">
        <v>11761.8</v>
      </c>
      <c r="U169" s="304">
        <v>10.199999999999999</v>
      </c>
      <c r="V169" s="303">
        <v>9409.1999999999989</v>
      </c>
      <c r="W169" s="304">
        <v>8.4</v>
      </c>
      <c r="X169" s="303">
        <v>18818.400000000001</v>
      </c>
      <c r="Y169" s="304">
        <v>16</v>
      </c>
      <c r="Z169" s="303">
        <v>15682.400000000001</v>
      </c>
      <c r="AA169" s="304">
        <v>13.600000000000001</v>
      </c>
      <c r="AB169" s="303">
        <v>12545.6</v>
      </c>
      <c r="AC169" s="304">
        <v>11.200000000000001</v>
      </c>
      <c r="AE169" s="303">
        <v>9409.2000000000007</v>
      </c>
      <c r="AF169" s="304">
        <v>8</v>
      </c>
      <c r="AG169" s="303">
        <v>7841.2000000000007</v>
      </c>
      <c r="AH169" s="304">
        <v>6.8000000000000007</v>
      </c>
      <c r="AI169" s="303">
        <v>6272.8</v>
      </c>
      <c r="AJ169" s="304">
        <v>5.6000000000000005</v>
      </c>
      <c r="AL169" s="303">
        <v>27051.449999999997</v>
      </c>
      <c r="AM169" s="303">
        <v>23</v>
      </c>
      <c r="AN169" s="303">
        <v>22543.449999999997</v>
      </c>
      <c r="AO169" s="303">
        <v>19.549999999999997</v>
      </c>
      <c r="AP169" s="303">
        <v>18034.3</v>
      </c>
      <c r="AQ169" s="303">
        <v>16.099999999999998</v>
      </c>
    </row>
    <row r="170" spans="1:43" ht="12" customHeight="1" x14ac:dyDescent="0.2">
      <c r="A170" s="293" t="s">
        <v>1774</v>
      </c>
      <c r="B170" s="319" t="s">
        <v>1775</v>
      </c>
      <c r="C170" s="294">
        <v>250</v>
      </c>
      <c r="D170" s="295">
        <v>2498</v>
      </c>
      <c r="E170" s="296">
        <v>156</v>
      </c>
      <c r="F170" s="295">
        <v>2082</v>
      </c>
      <c r="G170" s="296">
        <v>130</v>
      </c>
      <c r="H170" s="295">
        <v>1665</v>
      </c>
      <c r="I170" s="296">
        <v>103</v>
      </c>
      <c r="K170" s="295">
        <v>882.4</v>
      </c>
      <c r="L170" s="296">
        <v>54.8</v>
      </c>
      <c r="M170" s="295">
        <v>735.6</v>
      </c>
      <c r="N170" s="296">
        <v>45.6</v>
      </c>
      <c r="O170" s="295">
        <v>588.4</v>
      </c>
      <c r="P170" s="296">
        <v>36.4</v>
      </c>
      <c r="R170" s="295">
        <v>1498.8</v>
      </c>
      <c r="S170" s="296">
        <v>93.6</v>
      </c>
      <c r="T170" s="295">
        <v>1249.2</v>
      </c>
      <c r="U170" s="296">
        <v>78</v>
      </c>
      <c r="V170" s="295">
        <v>999</v>
      </c>
      <c r="W170" s="296">
        <v>61.8</v>
      </c>
      <c r="X170" s="295">
        <v>1998.4</v>
      </c>
      <c r="Y170" s="296">
        <v>124.80000000000001</v>
      </c>
      <c r="Z170" s="295">
        <v>1665.6000000000001</v>
      </c>
      <c r="AA170" s="296">
        <v>104</v>
      </c>
      <c r="AB170" s="295">
        <v>1332</v>
      </c>
      <c r="AC170" s="296">
        <v>82.4</v>
      </c>
      <c r="AE170" s="295">
        <v>999.2</v>
      </c>
      <c r="AF170" s="296">
        <v>62.400000000000006</v>
      </c>
      <c r="AG170" s="295">
        <v>832.80000000000007</v>
      </c>
      <c r="AH170" s="296">
        <v>52</v>
      </c>
      <c r="AI170" s="295">
        <v>666</v>
      </c>
      <c r="AJ170" s="296">
        <v>41.2</v>
      </c>
      <c r="AL170" s="295">
        <v>2872.7</v>
      </c>
      <c r="AM170" s="296">
        <v>179.39999999999998</v>
      </c>
      <c r="AN170" s="295">
        <v>2394.2999999999997</v>
      </c>
      <c r="AO170" s="296">
        <v>149.5</v>
      </c>
      <c r="AP170" s="295">
        <v>1914.7499999999998</v>
      </c>
      <c r="AQ170" s="296">
        <v>118.44999999999999</v>
      </c>
    </row>
    <row r="171" spans="1:43" ht="12" customHeight="1" x14ac:dyDescent="0.2">
      <c r="A171" s="297">
        <v>0</v>
      </c>
      <c r="B171" s="320">
        <v>0</v>
      </c>
      <c r="C171" s="298">
        <v>1250</v>
      </c>
      <c r="D171" s="299">
        <v>4050</v>
      </c>
      <c r="E171" s="300">
        <v>50</v>
      </c>
      <c r="F171" s="299">
        <v>3375</v>
      </c>
      <c r="G171" s="300">
        <v>42</v>
      </c>
      <c r="H171" s="299">
        <v>2700</v>
      </c>
      <c r="I171" s="300">
        <v>33</v>
      </c>
      <c r="K171" s="299">
        <v>1430.4</v>
      </c>
      <c r="L171" s="300">
        <v>17.2</v>
      </c>
      <c r="M171" s="299">
        <v>1192</v>
      </c>
      <c r="N171" s="300">
        <v>14.4</v>
      </c>
      <c r="O171" s="299">
        <v>953.6</v>
      </c>
      <c r="P171" s="300">
        <v>11.6</v>
      </c>
      <c r="R171" s="299">
        <v>2430</v>
      </c>
      <c r="S171" s="300">
        <v>30</v>
      </c>
      <c r="T171" s="299">
        <v>2025</v>
      </c>
      <c r="U171" s="300">
        <v>25.2</v>
      </c>
      <c r="V171" s="299">
        <v>1620</v>
      </c>
      <c r="W171" s="300">
        <v>19.8</v>
      </c>
      <c r="X171" s="299">
        <v>3240</v>
      </c>
      <c r="Y171" s="300">
        <v>40</v>
      </c>
      <c r="Z171" s="299">
        <v>2700</v>
      </c>
      <c r="AA171" s="300">
        <v>33.6</v>
      </c>
      <c r="AB171" s="299">
        <v>2160</v>
      </c>
      <c r="AC171" s="300">
        <v>26.400000000000002</v>
      </c>
      <c r="AE171" s="299">
        <v>1620</v>
      </c>
      <c r="AF171" s="300">
        <v>20</v>
      </c>
      <c r="AG171" s="299">
        <v>1350</v>
      </c>
      <c r="AH171" s="300">
        <v>16.8</v>
      </c>
      <c r="AI171" s="299">
        <v>1080</v>
      </c>
      <c r="AJ171" s="300">
        <v>13.200000000000001</v>
      </c>
      <c r="AL171" s="299">
        <v>4657.5</v>
      </c>
      <c r="AM171" s="300">
        <v>57.499999999999993</v>
      </c>
      <c r="AN171" s="299">
        <v>3881.2499999999995</v>
      </c>
      <c r="AO171" s="300">
        <v>48.3</v>
      </c>
      <c r="AP171" s="299">
        <v>3104.9999999999995</v>
      </c>
      <c r="AQ171" s="300">
        <v>37.949999999999996</v>
      </c>
    </row>
    <row r="172" spans="1:43" ht="12" customHeight="1" x14ac:dyDescent="0.2">
      <c r="A172" s="297">
        <v>0</v>
      </c>
      <c r="B172" s="320">
        <v>0</v>
      </c>
      <c r="C172" s="298">
        <v>2500</v>
      </c>
      <c r="D172" s="299">
        <v>4663</v>
      </c>
      <c r="E172" s="300">
        <v>62</v>
      </c>
      <c r="F172" s="299">
        <v>3886</v>
      </c>
      <c r="G172" s="300">
        <v>52</v>
      </c>
      <c r="H172" s="299">
        <v>3109</v>
      </c>
      <c r="I172" s="300">
        <v>42</v>
      </c>
      <c r="K172" s="299">
        <v>1647.6</v>
      </c>
      <c r="L172" s="300">
        <v>21.6</v>
      </c>
      <c r="M172" s="299">
        <v>1373.2</v>
      </c>
      <c r="N172" s="300">
        <v>18</v>
      </c>
      <c r="O172" s="299">
        <v>1098.4000000000001</v>
      </c>
      <c r="P172" s="300">
        <v>14.4</v>
      </c>
      <c r="R172" s="299">
        <v>2797.7999999999997</v>
      </c>
      <c r="S172" s="300">
        <v>37.199999999999996</v>
      </c>
      <c r="T172" s="299">
        <v>2331.6</v>
      </c>
      <c r="U172" s="300">
        <v>31.2</v>
      </c>
      <c r="V172" s="299">
        <v>1865.3999999999999</v>
      </c>
      <c r="W172" s="300">
        <v>25.2</v>
      </c>
      <c r="X172" s="299">
        <v>3730.4</v>
      </c>
      <c r="Y172" s="300">
        <v>49.6</v>
      </c>
      <c r="Z172" s="299">
        <v>3108.8</v>
      </c>
      <c r="AA172" s="300">
        <v>41.6</v>
      </c>
      <c r="AB172" s="299">
        <v>2487.2000000000003</v>
      </c>
      <c r="AC172" s="300">
        <v>33.6</v>
      </c>
      <c r="AE172" s="299">
        <v>1865.2</v>
      </c>
      <c r="AF172" s="300">
        <v>24.8</v>
      </c>
      <c r="AG172" s="299">
        <v>1554.4</v>
      </c>
      <c r="AH172" s="300">
        <v>20.8</v>
      </c>
      <c r="AI172" s="299">
        <v>1243.6000000000001</v>
      </c>
      <c r="AJ172" s="300">
        <v>16.8</v>
      </c>
      <c r="AL172" s="299">
        <v>5362.45</v>
      </c>
      <c r="AM172" s="300">
        <v>71.3</v>
      </c>
      <c r="AN172" s="299">
        <v>4468.8999999999996</v>
      </c>
      <c r="AO172" s="300">
        <v>59.8</v>
      </c>
      <c r="AP172" s="299">
        <v>3575.35</v>
      </c>
      <c r="AQ172" s="300">
        <v>48.3</v>
      </c>
    </row>
    <row r="173" spans="1:43" ht="12" customHeight="1" x14ac:dyDescent="0.2">
      <c r="A173" s="297">
        <v>0</v>
      </c>
      <c r="B173" s="320">
        <v>0</v>
      </c>
      <c r="C173" s="298">
        <v>5000</v>
      </c>
      <c r="D173" s="299">
        <v>6204</v>
      </c>
      <c r="E173" s="300">
        <v>38</v>
      </c>
      <c r="F173" s="299">
        <v>5170</v>
      </c>
      <c r="G173" s="300">
        <v>31</v>
      </c>
      <c r="H173" s="299">
        <v>4137</v>
      </c>
      <c r="I173" s="300">
        <v>25</v>
      </c>
      <c r="K173" s="299">
        <v>2192</v>
      </c>
      <c r="L173" s="300">
        <v>13.2</v>
      </c>
      <c r="M173" s="299">
        <v>1826.8</v>
      </c>
      <c r="N173" s="300">
        <v>10.8</v>
      </c>
      <c r="O173" s="299">
        <v>1461.6</v>
      </c>
      <c r="P173" s="300">
        <v>8.8000000000000007</v>
      </c>
      <c r="R173" s="299">
        <v>3722.3999999999996</v>
      </c>
      <c r="S173" s="300">
        <v>22.8</v>
      </c>
      <c r="T173" s="299">
        <v>3102</v>
      </c>
      <c r="U173" s="300">
        <v>18.599999999999998</v>
      </c>
      <c r="V173" s="299">
        <v>2482.1999999999998</v>
      </c>
      <c r="W173" s="300">
        <v>15</v>
      </c>
      <c r="X173" s="299">
        <v>4963.2000000000007</v>
      </c>
      <c r="Y173" s="300">
        <v>30.400000000000002</v>
      </c>
      <c r="Z173" s="299">
        <v>4136</v>
      </c>
      <c r="AA173" s="300">
        <v>24.8</v>
      </c>
      <c r="AB173" s="299">
        <v>3309.6000000000004</v>
      </c>
      <c r="AC173" s="300">
        <v>20</v>
      </c>
      <c r="AE173" s="299">
        <v>2481.6000000000004</v>
      </c>
      <c r="AF173" s="300">
        <v>15.200000000000001</v>
      </c>
      <c r="AG173" s="299">
        <v>2068</v>
      </c>
      <c r="AH173" s="300">
        <v>12.4</v>
      </c>
      <c r="AI173" s="299">
        <v>1654.8000000000002</v>
      </c>
      <c r="AJ173" s="300">
        <v>10</v>
      </c>
      <c r="AL173" s="299">
        <v>7134.5999999999995</v>
      </c>
      <c r="AM173" s="300">
        <v>43.699999999999996</v>
      </c>
      <c r="AN173" s="299">
        <v>5945.4999999999991</v>
      </c>
      <c r="AO173" s="300">
        <v>35.65</v>
      </c>
      <c r="AP173" s="299">
        <v>4757.5499999999993</v>
      </c>
      <c r="AQ173" s="300">
        <v>28.749999999999996</v>
      </c>
    </row>
    <row r="174" spans="1:43" ht="12" customHeight="1" x14ac:dyDescent="0.2">
      <c r="A174" s="297">
        <v>0</v>
      </c>
      <c r="B174" s="320">
        <v>0</v>
      </c>
      <c r="C174" s="298">
        <v>12500</v>
      </c>
      <c r="D174" s="299">
        <v>8986</v>
      </c>
      <c r="E174" s="300">
        <v>20</v>
      </c>
      <c r="F174" s="299">
        <v>7489</v>
      </c>
      <c r="G174" s="300">
        <v>17</v>
      </c>
      <c r="H174" s="299">
        <v>5990</v>
      </c>
      <c r="I174" s="300">
        <v>14</v>
      </c>
      <c r="K174" s="299">
        <v>3174.8</v>
      </c>
      <c r="L174" s="300">
        <v>6.8</v>
      </c>
      <c r="M174" s="299">
        <v>2645.6</v>
      </c>
      <c r="N174" s="300">
        <v>6</v>
      </c>
      <c r="O174" s="299">
        <v>2116.4</v>
      </c>
      <c r="P174" s="300">
        <v>4.8</v>
      </c>
      <c r="R174" s="299">
        <v>5391.5999999999995</v>
      </c>
      <c r="S174" s="300">
        <v>12</v>
      </c>
      <c r="T174" s="299">
        <v>4493.3999999999996</v>
      </c>
      <c r="U174" s="300">
        <v>10.199999999999999</v>
      </c>
      <c r="V174" s="299">
        <v>3594</v>
      </c>
      <c r="W174" s="300">
        <v>8.4</v>
      </c>
      <c r="X174" s="299">
        <v>7188.8</v>
      </c>
      <c r="Y174" s="300">
        <v>16</v>
      </c>
      <c r="Z174" s="299">
        <v>5991.2000000000007</v>
      </c>
      <c r="AA174" s="300">
        <v>13.600000000000001</v>
      </c>
      <c r="AB174" s="299">
        <v>4792</v>
      </c>
      <c r="AC174" s="300">
        <v>11.200000000000001</v>
      </c>
      <c r="AE174" s="299">
        <v>3594.4</v>
      </c>
      <c r="AF174" s="300">
        <v>8</v>
      </c>
      <c r="AG174" s="299">
        <v>2995.6000000000004</v>
      </c>
      <c r="AH174" s="300">
        <v>6.8000000000000007</v>
      </c>
      <c r="AI174" s="299">
        <v>2396</v>
      </c>
      <c r="AJ174" s="300">
        <v>5.6000000000000005</v>
      </c>
      <c r="AL174" s="299">
        <v>10333.9</v>
      </c>
      <c r="AM174" s="300">
        <v>23</v>
      </c>
      <c r="AN174" s="299">
        <v>8612.3499999999985</v>
      </c>
      <c r="AO174" s="300">
        <v>19.549999999999997</v>
      </c>
      <c r="AP174" s="299">
        <v>6888.4999999999991</v>
      </c>
      <c r="AQ174" s="300">
        <v>16.099999999999998</v>
      </c>
    </row>
    <row r="175" spans="1:43" ht="12" customHeight="1" x14ac:dyDescent="0.2">
      <c r="A175" s="301">
        <v>0</v>
      </c>
      <c r="B175" s="321">
        <v>0</v>
      </c>
      <c r="C175" s="302">
        <v>25000</v>
      </c>
      <c r="D175" s="303">
        <v>11457</v>
      </c>
      <c r="E175" s="304">
        <v>47</v>
      </c>
      <c r="F175" s="303">
        <v>9548</v>
      </c>
      <c r="G175" s="304">
        <v>39</v>
      </c>
      <c r="H175" s="303">
        <v>7639</v>
      </c>
      <c r="I175" s="304">
        <v>31</v>
      </c>
      <c r="K175" s="303">
        <v>4047.2</v>
      </c>
      <c r="L175" s="304">
        <v>16</v>
      </c>
      <c r="M175" s="303">
        <v>3372.4</v>
      </c>
      <c r="N175" s="304">
        <v>13.6</v>
      </c>
      <c r="O175" s="303">
        <v>2698</v>
      </c>
      <c r="P175" s="304">
        <v>10.8</v>
      </c>
      <c r="R175" s="303">
        <v>6874.2</v>
      </c>
      <c r="S175" s="304">
        <v>28.2</v>
      </c>
      <c r="T175" s="303">
        <v>5728.8</v>
      </c>
      <c r="U175" s="304">
        <v>23.4</v>
      </c>
      <c r="V175" s="303">
        <v>4583.3999999999996</v>
      </c>
      <c r="W175" s="304">
        <v>18.599999999999998</v>
      </c>
      <c r="X175" s="303">
        <v>9165.6</v>
      </c>
      <c r="Y175" s="304">
        <v>37.6</v>
      </c>
      <c r="Z175" s="303">
        <v>7638.4000000000005</v>
      </c>
      <c r="AA175" s="304">
        <v>31.200000000000003</v>
      </c>
      <c r="AB175" s="303">
        <v>6111.2000000000007</v>
      </c>
      <c r="AC175" s="304">
        <v>24.8</v>
      </c>
      <c r="AE175" s="303">
        <v>4582.8</v>
      </c>
      <c r="AF175" s="304">
        <v>18.8</v>
      </c>
      <c r="AG175" s="303">
        <v>3819.2000000000003</v>
      </c>
      <c r="AH175" s="304">
        <v>15.600000000000001</v>
      </c>
      <c r="AI175" s="303">
        <v>3055.6000000000004</v>
      </c>
      <c r="AJ175" s="304">
        <v>12.4</v>
      </c>
      <c r="AL175" s="303">
        <v>13175.55</v>
      </c>
      <c r="AM175" s="304">
        <v>54.05</v>
      </c>
      <c r="AN175" s="303">
        <v>10980.199999999999</v>
      </c>
      <c r="AO175" s="304">
        <v>44.849999999999994</v>
      </c>
      <c r="AP175" s="303">
        <v>8784.8499999999985</v>
      </c>
      <c r="AQ175" s="304">
        <v>35.65</v>
      </c>
    </row>
    <row r="176" spans="1:43" ht="24" x14ac:dyDescent="0.2">
      <c r="A176" s="293" t="s">
        <v>1776</v>
      </c>
      <c r="B176" s="319" t="s">
        <v>1777</v>
      </c>
      <c r="C176" s="294">
        <v>1000</v>
      </c>
      <c r="D176" s="295">
        <v>3184</v>
      </c>
      <c r="E176" s="296">
        <v>50</v>
      </c>
      <c r="F176" s="295">
        <v>2653</v>
      </c>
      <c r="G176" s="296">
        <v>42</v>
      </c>
      <c r="H176" s="295">
        <v>2123</v>
      </c>
      <c r="I176" s="296">
        <v>33</v>
      </c>
      <c r="K176" s="295">
        <v>1273.6000000000001</v>
      </c>
      <c r="L176" s="296">
        <v>20</v>
      </c>
      <c r="M176" s="295">
        <v>1061.2</v>
      </c>
      <c r="N176" s="296">
        <v>16.8</v>
      </c>
      <c r="O176" s="295">
        <v>849.2</v>
      </c>
      <c r="P176" s="296">
        <v>13.200000000000001</v>
      </c>
      <c r="R176" s="295">
        <v>1910.3999999999999</v>
      </c>
      <c r="S176" s="296">
        <v>30</v>
      </c>
      <c r="T176" s="295">
        <v>1591.8</v>
      </c>
      <c r="U176" s="296">
        <v>25.2</v>
      </c>
      <c r="V176" s="295">
        <v>1273.8</v>
      </c>
      <c r="W176" s="296">
        <v>19.8</v>
      </c>
      <c r="X176" s="295">
        <v>2547.2000000000003</v>
      </c>
      <c r="Y176" s="296">
        <v>40</v>
      </c>
      <c r="Z176" s="295">
        <v>2122.4</v>
      </c>
      <c r="AA176" s="296">
        <v>33.6</v>
      </c>
      <c r="AB176" s="295">
        <v>1698.4</v>
      </c>
      <c r="AC176" s="296">
        <v>26.400000000000002</v>
      </c>
      <c r="AE176" s="295">
        <v>1273.6000000000001</v>
      </c>
      <c r="AF176" s="296">
        <v>20</v>
      </c>
      <c r="AG176" s="295">
        <v>1061.2</v>
      </c>
      <c r="AH176" s="296">
        <v>16.8</v>
      </c>
      <c r="AI176" s="295">
        <v>849.2</v>
      </c>
      <c r="AJ176" s="296">
        <v>13.200000000000001</v>
      </c>
      <c r="AL176" s="295">
        <v>3661.6</v>
      </c>
      <c r="AM176" s="295">
        <v>57.499999999999993</v>
      </c>
      <c r="AN176" s="295">
        <v>3050.95</v>
      </c>
      <c r="AO176" s="295">
        <v>48.3</v>
      </c>
      <c r="AP176" s="295">
        <v>2441.4499999999998</v>
      </c>
      <c r="AQ176" s="295">
        <v>37.949999999999996</v>
      </c>
    </row>
    <row r="177" spans="1:43" ht="12" x14ac:dyDescent="0.2">
      <c r="A177" s="297">
        <v>0</v>
      </c>
      <c r="B177" s="320">
        <v>0</v>
      </c>
      <c r="C177" s="298">
        <v>5000</v>
      </c>
      <c r="D177" s="299">
        <v>5145</v>
      </c>
      <c r="E177" s="300">
        <v>18</v>
      </c>
      <c r="F177" s="299">
        <v>4288</v>
      </c>
      <c r="G177" s="300">
        <v>15</v>
      </c>
      <c r="H177" s="299">
        <v>3431</v>
      </c>
      <c r="I177" s="300">
        <v>12</v>
      </c>
      <c r="K177" s="299">
        <v>2058</v>
      </c>
      <c r="L177" s="300">
        <v>7.2</v>
      </c>
      <c r="M177" s="299">
        <v>1715.2</v>
      </c>
      <c r="N177" s="300">
        <v>6</v>
      </c>
      <c r="O177" s="299">
        <v>1372.4</v>
      </c>
      <c r="P177" s="300">
        <v>4.8000000000000007</v>
      </c>
      <c r="R177" s="299">
        <v>3087</v>
      </c>
      <c r="S177" s="300">
        <v>10.799999999999999</v>
      </c>
      <c r="T177" s="299">
        <v>2572.7999999999997</v>
      </c>
      <c r="U177" s="300">
        <v>9</v>
      </c>
      <c r="V177" s="299">
        <v>2058.6</v>
      </c>
      <c r="W177" s="300">
        <v>7.1999999999999993</v>
      </c>
      <c r="X177" s="299">
        <v>4116</v>
      </c>
      <c r="Y177" s="300">
        <v>14.4</v>
      </c>
      <c r="Z177" s="299">
        <v>3430.4</v>
      </c>
      <c r="AA177" s="300">
        <v>12</v>
      </c>
      <c r="AB177" s="299">
        <v>2744.8</v>
      </c>
      <c r="AC177" s="300">
        <v>9.6000000000000014</v>
      </c>
      <c r="AE177" s="299">
        <v>2058</v>
      </c>
      <c r="AF177" s="300">
        <v>7.2</v>
      </c>
      <c r="AG177" s="299">
        <v>1715.2</v>
      </c>
      <c r="AH177" s="300">
        <v>6</v>
      </c>
      <c r="AI177" s="299">
        <v>1372.4</v>
      </c>
      <c r="AJ177" s="300">
        <v>4.8000000000000007</v>
      </c>
      <c r="AL177" s="299">
        <v>5916.7499999999991</v>
      </c>
      <c r="AM177" s="299">
        <v>20.7</v>
      </c>
      <c r="AN177" s="299">
        <v>4931.2</v>
      </c>
      <c r="AO177" s="299">
        <v>17.25</v>
      </c>
      <c r="AP177" s="299">
        <v>3945.6499999999996</v>
      </c>
      <c r="AQ177" s="299">
        <v>13.799999999999999</v>
      </c>
    </row>
    <row r="178" spans="1:43" ht="12" x14ac:dyDescent="0.2">
      <c r="A178" s="297">
        <v>0</v>
      </c>
      <c r="B178" s="320">
        <v>0</v>
      </c>
      <c r="C178" s="298">
        <v>10000</v>
      </c>
      <c r="D178" s="299">
        <v>6009</v>
      </c>
      <c r="E178" s="300">
        <v>21</v>
      </c>
      <c r="F178" s="299">
        <v>5008</v>
      </c>
      <c r="G178" s="300">
        <v>18</v>
      </c>
      <c r="H178" s="299">
        <v>4006</v>
      </c>
      <c r="I178" s="300">
        <v>14</v>
      </c>
      <c r="K178" s="299">
        <v>2403.6</v>
      </c>
      <c r="L178" s="300">
        <v>8.4</v>
      </c>
      <c r="M178" s="299">
        <v>2003.2</v>
      </c>
      <c r="N178" s="300">
        <v>7.2</v>
      </c>
      <c r="O178" s="299">
        <v>1602.4</v>
      </c>
      <c r="P178" s="300">
        <v>5.6000000000000005</v>
      </c>
      <c r="R178" s="299">
        <v>3605.4</v>
      </c>
      <c r="S178" s="300">
        <v>12.6</v>
      </c>
      <c r="T178" s="299">
        <v>3004.7999999999997</v>
      </c>
      <c r="U178" s="300">
        <v>10.799999999999999</v>
      </c>
      <c r="V178" s="299">
        <v>2403.6</v>
      </c>
      <c r="W178" s="300">
        <v>8.4</v>
      </c>
      <c r="X178" s="299">
        <v>4807.2</v>
      </c>
      <c r="Y178" s="300">
        <v>16.8</v>
      </c>
      <c r="Z178" s="299">
        <v>4006.4</v>
      </c>
      <c r="AA178" s="300">
        <v>14.4</v>
      </c>
      <c r="AB178" s="299">
        <v>3204.8</v>
      </c>
      <c r="AC178" s="300">
        <v>11.200000000000001</v>
      </c>
      <c r="AE178" s="299">
        <v>2403.6</v>
      </c>
      <c r="AF178" s="300">
        <v>8.4</v>
      </c>
      <c r="AG178" s="299">
        <v>2003.2</v>
      </c>
      <c r="AH178" s="300">
        <v>7.2</v>
      </c>
      <c r="AI178" s="299">
        <v>1602.4</v>
      </c>
      <c r="AJ178" s="300">
        <v>5.6000000000000005</v>
      </c>
      <c r="AL178" s="299">
        <v>6910.3499999999995</v>
      </c>
      <c r="AM178" s="299">
        <v>24.15</v>
      </c>
      <c r="AN178" s="299">
        <v>5759.2</v>
      </c>
      <c r="AO178" s="299">
        <v>20.7</v>
      </c>
      <c r="AP178" s="299">
        <v>4606.8999999999996</v>
      </c>
      <c r="AQ178" s="299">
        <v>16.099999999999998</v>
      </c>
    </row>
    <row r="179" spans="1:43" ht="12" x14ac:dyDescent="0.2">
      <c r="A179" s="297">
        <v>0</v>
      </c>
      <c r="B179" s="320">
        <v>0</v>
      </c>
      <c r="C179" s="298">
        <v>20000</v>
      </c>
      <c r="D179" s="299">
        <v>8086</v>
      </c>
      <c r="E179" s="300">
        <v>14</v>
      </c>
      <c r="F179" s="299">
        <v>6738</v>
      </c>
      <c r="G179" s="300">
        <v>12</v>
      </c>
      <c r="H179" s="299">
        <v>5390</v>
      </c>
      <c r="I179" s="300">
        <v>9</v>
      </c>
      <c r="K179" s="299">
        <v>3234.4</v>
      </c>
      <c r="L179" s="300">
        <v>5.6000000000000005</v>
      </c>
      <c r="M179" s="299">
        <v>2695.2000000000003</v>
      </c>
      <c r="N179" s="300">
        <v>4.8000000000000007</v>
      </c>
      <c r="O179" s="299">
        <v>2156</v>
      </c>
      <c r="P179" s="300">
        <v>3.6</v>
      </c>
      <c r="R179" s="299">
        <v>4851.5999999999995</v>
      </c>
      <c r="S179" s="300">
        <v>8.4</v>
      </c>
      <c r="T179" s="299">
        <v>4042.7999999999997</v>
      </c>
      <c r="U179" s="300">
        <v>7.1999999999999993</v>
      </c>
      <c r="V179" s="299">
        <v>3234</v>
      </c>
      <c r="W179" s="300">
        <v>5.3999999999999995</v>
      </c>
      <c r="X179" s="299">
        <v>6468.8</v>
      </c>
      <c r="Y179" s="300">
        <v>11.200000000000001</v>
      </c>
      <c r="Z179" s="299">
        <v>5390.4000000000005</v>
      </c>
      <c r="AA179" s="300">
        <v>9.6000000000000014</v>
      </c>
      <c r="AB179" s="299">
        <v>4312</v>
      </c>
      <c r="AC179" s="300">
        <v>7.2</v>
      </c>
      <c r="AE179" s="299">
        <v>3234.4</v>
      </c>
      <c r="AF179" s="300">
        <v>5.6000000000000005</v>
      </c>
      <c r="AG179" s="299">
        <v>2695.2000000000003</v>
      </c>
      <c r="AH179" s="300">
        <v>4.8000000000000007</v>
      </c>
      <c r="AI179" s="299">
        <v>2156</v>
      </c>
      <c r="AJ179" s="300">
        <v>3.6</v>
      </c>
      <c r="AL179" s="299">
        <v>9298.9</v>
      </c>
      <c r="AM179" s="299">
        <v>16.099999999999998</v>
      </c>
      <c r="AN179" s="299">
        <v>7748.7</v>
      </c>
      <c r="AO179" s="299">
        <v>13.799999999999999</v>
      </c>
      <c r="AP179" s="299">
        <v>6198.4999999999991</v>
      </c>
      <c r="AQ179" s="299">
        <v>10.35</v>
      </c>
    </row>
    <row r="180" spans="1:43" ht="12" x14ac:dyDescent="0.2">
      <c r="A180" s="297">
        <v>0</v>
      </c>
      <c r="B180" s="320">
        <v>0</v>
      </c>
      <c r="C180" s="298">
        <v>50000</v>
      </c>
      <c r="D180" s="299">
        <v>11997</v>
      </c>
      <c r="E180" s="300">
        <v>8</v>
      </c>
      <c r="F180" s="299">
        <v>9997</v>
      </c>
      <c r="G180" s="300">
        <v>7</v>
      </c>
      <c r="H180" s="299">
        <v>7998</v>
      </c>
      <c r="I180" s="300">
        <v>5</v>
      </c>
      <c r="K180" s="299">
        <v>4798.8</v>
      </c>
      <c r="L180" s="300">
        <v>3.2</v>
      </c>
      <c r="M180" s="299">
        <v>3998.8</v>
      </c>
      <c r="N180" s="300">
        <v>2.8000000000000003</v>
      </c>
      <c r="O180" s="299">
        <v>3199.2000000000003</v>
      </c>
      <c r="P180" s="300">
        <v>2</v>
      </c>
      <c r="R180" s="299">
        <v>7198.2</v>
      </c>
      <c r="S180" s="300">
        <v>4.8</v>
      </c>
      <c r="T180" s="299">
        <v>5998.2</v>
      </c>
      <c r="U180" s="300">
        <v>4.2</v>
      </c>
      <c r="V180" s="299">
        <v>4798.8</v>
      </c>
      <c r="W180" s="300">
        <v>3</v>
      </c>
      <c r="X180" s="299">
        <v>9597.6</v>
      </c>
      <c r="Y180" s="300">
        <v>6.4</v>
      </c>
      <c r="Z180" s="299">
        <v>7997.6</v>
      </c>
      <c r="AA180" s="300">
        <v>5.6000000000000005</v>
      </c>
      <c r="AB180" s="299">
        <v>6398.4000000000005</v>
      </c>
      <c r="AC180" s="300">
        <v>4</v>
      </c>
      <c r="AE180" s="299">
        <v>4798.8</v>
      </c>
      <c r="AF180" s="300">
        <v>3.2</v>
      </c>
      <c r="AG180" s="299">
        <v>3998.8</v>
      </c>
      <c r="AH180" s="300">
        <v>2.8000000000000003</v>
      </c>
      <c r="AI180" s="299">
        <v>3199.2000000000003</v>
      </c>
      <c r="AJ180" s="300">
        <v>2</v>
      </c>
      <c r="AL180" s="299">
        <v>13796.55</v>
      </c>
      <c r="AM180" s="299">
        <v>9.1999999999999993</v>
      </c>
      <c r="AN180" s="299">
        <v>11496.55</v>
      </c>
      <c r="AO180" s="299">
        <v>8.0499999999999989</v>
      </c>
      <c r="AP180" s="299">
        <v>9197.6999999999989</v>
      </c>
      <c r="AQ180" s="299">
        <v>5.75</v>
      </c>
    </row>
    <row r="181" spans="1:43" ht="12" x14ac:dyDescent="0.2">
      <c r="A181" s="301">
        <v>0</v>
      </c>
      <c r="B181" s="321">
        <v>0</v>
      </c>
      <c r="C181" s="302">
        <v>100000</v>
      </c>
      <c r="D181" s="303">
        <v>15435</v>
      </c>
      <c r="E181" s="304">
        <v>16</v>
      </c>
      <c r="F181" s="303">
        <v>12863</v>
      </c>
      <c r="G181" s="304">
        <v>14</v>
      </c>
      <c r="H181" s="303">
        <v>10290</v>
      </c>
      <c r="I181" s="304">
        <v>11</v>
      </c>
      <c r="K181" s="303">
        <v>6174</v>
      </c>
      <c r="L181" s="304">
        <v>6.4</v>
      </c>
      <c r="M181" s="303">
        <v>5145.2000000000007</v>
      </c>
      <c r="N181" s="304">
        <v>5.6000000000000005</v>
      </c>
      <c r="O181" s="303">
        <v>4116</v>
      </c>
      <c r="P181" s="304">
        <v>4.4000000000000004</v>
      </c>
      <c r="R181" s="303">
        <v>9261</v>
      </c>
      <c r="S181" s="304">
        <v>9.6</v>
      </c>
      <c r="T181" s="303">
        <v>7717.7999999999993</v>
      </c>
      <c r="U181" s="304">
        <v>8.4</v>
      </c>
      <c r="V181" s="303">
        <v>6174</v>
      </c>
      <c r="W181" s="304">
        <v>6.6</v>
      </c>
      <c r="X181" s="303">
        <v>12348</v>
      </c>
      <c r="Y181" s="304">
        <v>12.8</v>
      </c>
      <c r="Z181" s="303">
        <v>10290.400000000001</v>
      </c>
      <c r="AA181" s="304">
        <v>11.200000000000001</v>
      </c>
      <c r="AB181" s="303">
        <v>8232</v>
      </c>
      <c r="AC181" s="304">
        <v>8.8000000000000007</v>
      </c>
      <c r="AE181" s="303">
        <v>6174</v>
      </c>
      <c r="AF181" s="304">
        <v>6.4</v>
      </c>
      <c r="AG181" s="303">
        <v>5145.2000000000007</v>
      </c>
      <c r="AH181" s="304">
        <v>5.6000000000000005</v>
      </c>
      <c r="AI181" s="303">
        <v>4116</v>
      </c>
      <c r="AJ181" s="304">
        <v>4.4000000000000004</v>
      </c>
      <c r="AL181" s="303">
        <v>17750.25</v>
      </c>
      <c r="AM181" s="303">
        <v>18.399999999999999</v>
      </c>
      <c r="AN181" s="303">
        <v>14792.449999999999</v>
      </c>
      <c r="AO181" s="303">
        <v>16.099999999999998</v>
      </c>
      <c r="AP181" s="303">
        <v>11833.499999999998</v>
      </c>
      <c r="AQ181" s="303">
        <v>12.649999999999999</v>
      </c>
    </row>
    <row r="182" spans="1:43" ht="12" x14ac:dyDescent="0.2">
      <c r="A182" s="293" t="s">
        <v>1778</v>
      </c>
      <c r="B182" s="319" t="s">
        <v>1779</v>
      </c>
      <c r="C182" s="294">
        <v>2000</v>
      </c>
      <c r="D182" s="295">
        <v>3519</v>
      </c>
      <c r="E182" s="296">
        <v>27</v>
      </c>
      <c r="F182" s="295">
        <v>2932</v>
      </c>
      <c r="G182" s="296">
        <v>23</v>
      </c>
      <c r="H182" s="295">
        <v>2346</v>
      </c>
      <c r="I182" s="296">
        <v>18</v>
      </c>
      <c r="K182" s="295">
        <v>1407.6000000000001</v>
      </c>
      <c r="L182" s="296">
        <v>10.8</v>
      </c>
      <c r="M182" s="295">
        <v>1172.8</v>
      </c>
      <c r="N182" s="296">
        <v>9.2000000000000011</v>
      </c>
      <c r="O182" s="295">
        <v>938.40000000000009</v>
      </c>
      <c r="P182" s="296">
        <v>7.2</v>
      </c>
      <c r="R182" s="295">
        <v>2111.4</v>
      </c>
      <c r="S182" s="296">
        <v>16.2</v>
      </c>
      <c r="T182" s="295">
        <v>1759.2</v>
      </c>
      <c r="U182" s="296">
        <v>13.799999999999999</v>
      </c>
      <c r="V182" s="295">
        <v>1407.6</v>
      </c>
      <c r="W182" s="296">
        <v>10.799999999999999</v>
      </c>
      <c r="X182" s="295">
        <v>2815.2000000000003</v>
      </c>
      <c r="Y182" s="296">
        <v>21.6</v>
      </c>
      <c r="Z182" s="295">
        <v>2345.6</v>
      </c>
      <c r="AA182" s="296">
        <v>18.400000000000002</v>
      </c>
      <c r="AB182" s="295">
        <v>1876.8000000000002</v>
      </c>
      <c r="AC182" s="296">
        <v>14.4</v>
      </c>
      <c r="AE182" s="295">
        <v>1407.6000000000001</v>
      </c>
      <c r="AF182" s="296">
        <v>10.8</v>
      </c>
      <c r="AG182" s="295">
        <v>1172.8</v>
      </c>
      <c r="AH182" s="296">
        <v>9.2000000000000011</v>
      </c>
      <c r="AI182" s="295">
        <v>938.40000000000009</v>
      </c>
      <c r="AJ182" s="296">
        <v>7.2</v>
      </c>
      <c r="AL182" s="295">
        <v>4046.85</v>
      </c>
      <c r="AM182" s="295">
        <v>31.049999999999997</v>
      </c>
      <c r="AN182" s="295">
        <v>3371.7999999999997</v>
      </c>
      <c r="AO182" s="295">
        <v>26.45</v>
      </c>
      <c r="AP182" s="295">
        <v>2697.8999999999996</v>
      </c>
      <c r="AQ182" s="295">
        <v>20.7</v>
      </c>
    </row>
    <row r="183" spans="1:43" ht="12" x14ac:dyDescent="0.2">
      <c r="A183" s="297">
        <v>0</v>
      </c>
      <c r="B183" s="320">
        <v>0</v>
      </c>
      <c r="C183" s="298">
        <v>10000</v>
      </c>
      <c r="D183" s="299">
        <v>5680</v>
      </c>
      <c r="E183" s="300">
        <v>11</v>
      </c>
      <c r="F183" s="299">
        <v>4733</v>
      </c>
      <c r="G183" s="300">
        <v>9</v>
      </c>
      <c r="H183" s="299">
        <v>3786</v>
      </c>
      <c r="I183" s="300">
        <v>7</v>
      </c>
      <c r="K183" s="299">
        <v>2272</v>
      </c>
      <c r="L183" s="300">
        <v>4.4000000000000004</v>
      </c>
      <c r="M183" s="299">
        <v>1893.2</v>
      </c>
      <c r="N183" s="300">
        <v>3.6</v>
      </c>
      <c r="O183" s="299">
        <v>1514.4</v>
      </c>
      <c r="P183" s="300">
        <v>2.8000000000000003</v>
      </c>
      <c r="R183" s="299">
        <v>3408</v>
      </c>
      <c r="S183" s="300">
        <v>6.6</v>
      </c>
      <c r="T183" s="299">
        <v>2839.7999999999997</v>
      </c>
      <c r="U183" s="300">
        <v>5.3999999999999995</v>
      </c>
      <c r="V183" s="299">
        <v>2271.6</v>
      </c>
      <c r="W183" s="300">
        <v>4.2</v>
      </c>
      <c r="X183" s="299">
        <v>4544</v>
      </c>
      <c r="Y183" s="300">
        <v>8.8000000000000007</v>
      </c>
      <c r="Z183" s="299">
        <v>3786.4</v>
      </c>
      <c r="AA183" s="300">
        <v>7.2</v>
      </c>
      <c r="AB183" s="299">
        <v>3028.8</v>
      </c>
      <c r="AC183" s="300">
        <v>5.6000000000000005</v>
      </c>
      <c r="AE183" s="299">
        <v>2272</v>
      </c>
      <c r="AF183" s="300">
        <v>4.4000000000000004</v>
      </c>
      <c r="AG183" s="299">
        <v>1893.2</v>
      </c>
      <c r="AH183" s="300">
        <v>3.6</v>
      </c>
      <c r="AI183" s="299">
        <v>1514.4</v>
      </c>
      <c r="AJ183" s="300">
        <v>2.8000000000000003</v>
      </c>
      <c r="AL183" s="299">
        <v>6531.9999999999991</v>
      </c>
      <c r="AM183" s="299">
        <v>12.649999999999999</v>
      </c>
      <c r="AN183" s="299">
        <v>5442.95</v>
      </c>
      <c r="AO183" s="299">
        <v>10.35</v>
      </c>
      <c r="AP183" s="299">
        <v>4353.8999999999996</v>
      </c>
      <c r="AQ183" s="299">
        <v>8.0499999999999989</v>
      </c>
    </row>
    <row r="184" spans="1:43" ht="12" x14ac:dyDescent="0.2">
      <c r="A184" s="297">
        <v>0</v>
      </c>
      <c r="B184" s="320">
        <v>0</v>
      </c>
      <c r="C184" s="298">
        <v>20000</v>
      </c>
      <c r="D184" s="299">
        <v>6674</v>
      </c>
      <c r="E184" s="300">
        <v>12</v>
      </c>
      <c r="F184" s="299">
        <v>5561</v>
      </c>
      <c r="G184" s="300">
        <v>11</v>
      </c>
      <c r="H184" s="299">
        <v>4449</v>
      </c>
      <c r="I184" s="300">
        <v>9</v>
      </c>
      <c r="K184" s="299">
        <v>2669.6000000000004</v>
      </c>
      <c r="L184" s="300">
        <v>4.8000000000000007</v>
      </c>
      <c r="M184" s="299">
        <v>2224.4</v>
      </c>
      <c r="N184" s="300">
        <v>4.4000000000000004</v>
      </c>
      <c r="O184" s="299">
        <v>1779.6000000000001</v>
      </c>
      <c r="P184" s="300">
        <v>3.6</v>
      </c>
      <c r="R184" s="299">
        <v>4004.3999999999996</v>
      </c>
      <c r="S184" s="300">
        <v>7.1999999999999993</v>
      </c>
      <c r="T184" s="299">
        <v>3336.6</v>
      </c>
      <c r="U184" s="300">
        <v>6.6</v>
      </c>
      <c r="V184" s="299">
        <v>2669.4</v>
      </c>
      <c r="W184" s="300">
        <v>5.3999999999999995</v>
      </c>
      <c r="X184" s="299">
        <v>5339.2000000000007</v>
      </c>
      <c r="Y184" s="300">
        <v>9.6000000000000014</v>
      </c>
      <c r="Z184" s="299">
        <v>4448.8</v>
      </c>
      <c r="AA184" s="300">
        <v>8.8000000000000007</v>
      </c>
      <c r="AB184" s="299">
        <v>3559.2000000000003</v>
      </c>
      <c r="AC184" s="300">
        <v>7.2</v>
      </c>
      <c r="AE184" s="299">
        <v>2669.6000000000004</v>
      </c>
      <c r="AF184" s="300">
        <v>4.8000000000000007</v>
      </c>
      <c r="AG184" s="299">
        <v>2224.4</v>
      </c>
      <c r="AH184" s="300">
        <v>4.4000000000000004</v>
      </c>
      <c r="AI184" s="299">
        <v>1779.6000000000001</v>
      </c>
      <c r="AJ184" s="300">
        <v>3.6</v>
      </c>
      <c r="AL184" s="299">
        <v>7675.0999999999995</v>
      </c>
      <c r="AM184" s="299">
        <v>13.799999999999999</v>
      </c>
      <c r="AN184" s="299">
        <v>6395.15</v>
      </c>
      <c r="AO184" s="299">
        <v>12.649999999999999</v>
      </c>
      <c r="AP184" s="299">
        <v>5116.3499999999995</v>
      </c>
      <c r="AQ184" s="299">
        <v>10.35</v>
      </c>
    </row>
    <row r="185" spans="1:43" ht="12" x14ac:dyDescent="0.2">
      <c r="A185" s="297">
        <v>0</v>
      </c>
      <c r="B185" s="320">
        <v>0</v>
      </c>
      <c r="C185" s="298">
        <v>40000</v>
      </c>
      <c r="D185" s="299">
        <v>9025</v>
      </c>
      <c r="E185" s="300">
        <v>8</v>
      </c>
      <c r="F185" s="299">
        <v>7520</v>
      </c>
      <c r="G185" s="300">
        <v>7</v>
      </c>
      <c r="H185" s="299">
        <v>6016</v>
      </c>
      <c r="I185" s="300">
        <v>6</v>
      </c>
      <c r="K185" s="299">
        <v>3610</v>
      </c>
      <c r="L185" s="300">
        <v>3.2</v>
      </c>
      <c r="M185" s="299">
        <v>3008</v>
      </c>
      <c r="N185" s="300">
        <v>2.8000000000000003</v>
      </c>
      <c r="O185" s="299">
        <v>2406.4</v>
      </c>
      <c r="P185" s="300">
        <v>2.4000000000000004</v>
      </c>
      <c r="R185" s="299">
        <v>5415</v>
      </c>
      <c r="S185" s="300">
        <v>4.8</v>
      </c>
      <c r="T185" s="299">
        <v>4512</v>
      </c>
      <c r="U185" s="300">
        <v>4.2</v>
      </c>
      <c r="V185" s="299">
        <v>3609.6</v>
      </c>
      <c r="W185" s="300">
        <v>3.5999999999999996</v>
      </c>
      <c r="X185" s="299">
        <v>7220</v>
      </c>
      <c r="Y185" s="300">
        <v>6.4</v>
      </c>
      <c r="Z185" s="299">
        <v>6016</v>
      </c>
      <c r="AA185" s="300">
        <v>5.6000000000000005</v>
      </c>
      <c r="AB185" s="299">
        <v>4812.8</v>
      </c>
      <c r="AC185" s="300">
        <v>4.8000000000000007</v>
      </c>
      <c r="AE185" s="299">
        <v>3610</v>
      </c>
      <c r="AF185" s="300">
        <v>3.2</v>
      </c>
      <c r="AG185" s="299">
        <v>3008</v>
      </c>
      <c r="AH185" s="300">
        <v>2.8000000000000003</v>
      </c>
      <c r="AI185" s="299">
        <v>2406.4</v>
      </c>
      <c r="AJ185" s="300">
        <v>2.4000000000000004</v>
      </c>
      <c r="AL185" s="299">
        <v>10378.75</v>
      </c>
      <c r="AM185" s="299">
        <v>9.1999999999999993</v>
      </c>
      <c r="AN185" s="299">
        <v>8648</v>
      </c>
      <c r="AO185" s="299">
        <v>8.0499999999999989</v>
      </c>
      <c r="AP185" s="299">
        <v>6918.4</v>
      </c>
      <c r="AQ185" s="299">
        <v>6.8999999999999995</v>
      </c>
    </row>
    <row r="186" spans="1:43" ht="12" x14ac:dyDescent="0.2">
      <c r="A186" s="297">
        <v>0</v>
      </c>
      <c r="B186" s="320">
        <v>0</v>
      </c>
      <c r="C186" s="298">
        <v>100000</v>
      </c>
      <c r="D186" s="299">
        <v>13522</v>
      </c>
      <c r="E186" s="300">
        <v>5</v>
      </c>
      <c r="F186" s="299">
        <v>11268</v>
      </c>
      <c r="G186" s="300">
        <v>4</v>
      </c>
      <c r="H186" s="299">
        <v>9015</v>
      </c>
      <c r="I186" s="300">
        <v>4</v>
      </c>
      <c r="K186" s="299">
        <v>5408.8</v>
      </c>
      <c r="L186" s="300">
        <v>2</v>
      </c>
      <c r="M186" s="299">
        <v>4507.2</v>
      </c>
      <c r="N186" s="300">
        <v>1.6</v>
      </c>
      <c r="O186" s="299">
        <v>3606</v>
      </c>
      <c r="P186" s="300">
        <v>1.6</v>
      </c>
      <c r="R186" s="299">
        <v>8113.2</v>
      </c>
      <c r="S186" s="300">
        <v>3</v>
      </c>
      <c r="T186" s="299">
        <v>6760.8</v>
      </c>
      <c r="U186" s="300">
        <v>2.4</v>
      </c>
      <c r="V186" s="299">
        <v>5409</v>
      </c>
      <c r="W186" s="300">
        <v>2.4</v>
      </c>
      <c r="X186" s="299">
        <v>10817.6</v>
      </c>
      <c r="Y186" s="300">
        <v>4</v>
      </c>
      <c r="Z186" s="299">
        <v>9014.4</v>
      </c>
      <c r="AA186" s="300">
        <v>3.2</v>
      </c>
      <c r="AB186" s="299">
        <v>7212</v>
      </c>
      <c r="AC186" s="300">
        <v>3.2</v>
      </c>
      <c r="AE186" s="299">
        <v>5408.8</v>
      </c>
      <c r="AF186" s="300">
        <v>2</v>
      </c>
      <c r="AG186" s="299">
        <v>4507.2</v>
      </c>
      <c r="AH186" s="300">
        <v>1.6</v>
      </c>
      <c r="AI186" s="299">
        <v>3606</v>
      </c>
      <c r="AJ186" s="300">
        <v>1.6</v>
      </c>
      <c r="AL186" s="299">
        <v>15550.3</v>
      </c>
      <c r="AM186" s="299">
        <v>5.75</v>
      </c>
      <c r="AN186" s="299">
        <v>12958.199999999999</v>
      </c>
      <c r="AO186" s="299">
        <v>4.5999999999999996</v>
      </c>
      <c r="AP186" s="299">
        <v>10367.25</v>
      </c>
      <c r="AQ186" s="299">
        <v>4.5999999999999996</v>
      </c>
    </row>
    <row r="187" spans="1:43" ht="12" x14ac:dyDescent="0.2">
      <c r="A187" s="301">
        <v>0</v>
      </c>
      <c r="B187" s="321">
        <v>0</v>
      </c>
      <c r="C187" s="302">
        <v>200000</v>
      </c>
      <c r="D187" s="303">
        <v>17461</v>
      </c>
      <c r="E187" s="304">
        <v>9</v>
      </c>
      <c r="F187" s="303">
        <v>14551</v>
      </c>
      <c r="G187" s="304">
        <v>8</v>
      </c>
      <c r="H187" s="303">
        <v>11641</v>
      </c>
      <c r="I187" s="304">
        <v>7</v>
      </c>
      <c r="K187" s="303">
        <v>6984.4000000000005</v>
      </c>
      <c r="L187" s="304">
        <v>3.6</v>
      </c>
      <c r="M187" s="303">
        <v>5820.4000000000005</v>
      </c>
      <c r="N187" s="304">
        <v>3.2</v>
      </c>
      <c r="O187" s="303">
        <v>4656.4000000000005</v>
      </c>
      <c r="P187" s="304">
        <v>2.8000000000000003</v>
      </c>
      <c r="R187" s="303">
        <v>10476.6</v>
      </c>
      <c r="S187" s="304">
        <v>5.3999999999999995</v>
      </c>
      <c r="T187" s="303">
        <v>8730.6</v>
      </c>
      <c r="U187" s="304">
        <v>4.8</v>
      </c>
      <c r="V187" s="303">
        <v>6984.5999999999995</v>
      </c>
      <c r="W187" s="304">
        <v>4.2</v>
      </c>
      <c r="X187" s="303">
        <v>13968.800000000001</v>
      </c>
      <c r="Y187" s="304">
        <v>7.2</v>
      </c>
      <c r="Z187" s="303">
        <v>11640.800000000001</v>
      </c>
      <c r="AA187" s="304">
        <v>6.4</v>
      </c>
      <c r="AB187" s="303">
        <v>9312.8000000000011</v>
      </c>
      <c r="AC187" s="304">
        <v>5.6000000000000005</v>
      </c>
      <c r="AE187" s="303">
        <v>6984.4000000000005</v>
      </c>
      <c r="AF187" s="304">
        <v>3.6</v>
      </c>
      <c r="AG187" s="303">
        <v>5820.4000000000005</v>
      </c>
      <c r="AH187" s="304">
        <v>3.2</v>
      </c>
      <c r="AI187" s="303">
        <v>4656.4000000000005</v>
      </c>
      <c r="AJ187" s="304">
        <v>2.8000000000000003</v>
      </c>
      <c r="AL187" s="303">
        <v>20080.149999999998</v>
      </c>
      <c r="AM187" s="303">
        <v>10.35</v>
      </c>
      <c r="AN187" s="303">
        <v>16733.649999999998</v>
      </c>
      <c r="AO187" s="303">
        <v>9.1999999999999993</v>
      </c>
      <c r="AP187" s="303">
        <v>13387.15</v>
      </c>
      <c r="AQ187" s="303">
        <v>8.0499999999999989</v>
      </c>
    </row>
    <row r="188" spans="1:43" ht="24" x14ac:dyDescent="0.2">
      <c r="A188" s="293" t="s">
        <v>1780</v>
      </c>
      <c r="B188" s="319" t="s">
        <v>1781</v>
      </c>
      <c r="C188" s="294">
        <v>500</v>
      </c>
      <c r="D188" s="295">
        <v>3148</v>
      </c>
      <c r="E188" s="296">
        <v>97</v>
      </c>
      <c r="F188" s="295">
        <v>2623</v>
      </c>
      <c r="G188" s="296">
        <v>81</v>
      </c>
      <c r="H188" s="295">
        <v>2100</v>
      </c>
      <c r="I188" s="296">
        <v>64</v>
      </c>
      <c r="K188" s="295">
        <v>1259.2</v>
      </c>
      <c r="L188" s="296">
        <v>38.800000000000004</v>
      </c>
      <c r="M188" s="295">
        <v>1049.2</v>
      </c>
      <c r="N188" s="296">
        <v>32.4</v>
      </c>
      <c r="O188" s="295">
        <v>840</v>
      </c>
      <c r="P188" s="296">
        <v>25.6</v>
      </c>
      <c r="R188" s="295">
        <v>1888.8</v>
      </c>
      <c r="S188" s="296">
        <v>58.199999999999996</v>
      </c>
      <c r="T188" s="295">
        <v>1573.8</v>
      </c>
      <c r="U188" s="296">
        <v>48.6</v>
      </c>
      <c r="V188" s="295">
        <v>1260</v>
      </c>
      <c r="W188" s="296">
        <v>38.4</v>
      </c>
      <c r="X188" s="295">
        <v>2518.4</v>
      </c>
      <c r="Y188" s="296">
        <v>77.600000000000009</v>
      </c>
      <c r="Z188" s="295">
        <v>2098.4</v>
      </c>
      <c r="AA188" s="296">
        <v>64.8</v>
      </c>
      <c r="AB188" s="295">
        <v>1680</v>
      </c>
      <c r="AC188" s="296">
        <v>51.2</v>
      </c>
      <c r="AE188" s="295">
        <v>1259.2</v>
      </c>
      <c r="AF188" s="296">
        <v>38.800000000000004</v>
      </c>
      <c r="AG188" s="295">
        <v>1049.2</v>
      </c>
      <c r="AH188" s="296">
        <v>32.4</v>
      </c>
      <c r="AI188" s="295">
        <v>840</v>
      </c>
      <c r="AJ188" s="296">
        <v>25.6</v>
      </c>
      <c r="AL188" s="295">
        <v>3620.2</v>
      </c>
      <c r="AM188" s="295">
        <v>111.55</v>
      </c>
      <c r="AN188" s="295">
        <v>3016.45</v>
      </c>
      <c r="AO188" s="295">
        <v>93.149999999999991</v>
      </c>
      <c r="AP188" s="295">
        <v>2415</v>
      </c>
      <c r="AQ188" s="295">
        <v>73.599999999999994</v>
      </c>
    </row>
    <row r="189" spans="1:43" ht="12" x14ac:dyDescent="0.2">
      <c r="A189" s="297">
        <v>0</v>
      </c>
      <c r="B189" s="320">
        <v>0</v>
      </c>
      <c r="C189" s="298">
        <v>2500</v>
      </c>
      <c r="D189" s="299">
        <v>5074</v>
      </c>
      <c r="E189" s="300">
        <v>38</v>
      </c>
      <c r="F189" s="299">
        <v>4229</v>
      </c>
      <c r="G189" s="300">
        <v>31</v>
      </c>
      <c r="H189" s="299">
        <v>3384</v>
      </c>
      <c r="I189" s="300">
        <v>25</v>
      </c>
      <c r="K189" s="299">
        <v>2029.6000000000001</v>
      </c>
      <c r="L189" s="300">
        <v>15.200000000000001</v>
      </c>
      <c r="M189" s="299">
        <v>1691.6000000000001</v>
      </c>
      <c r="N189" s="300">
        <v>12.4</v>
      </c>
      <c r="O189" s="299">
        <v>1353.6000000000001</v>
      </c>
      <c r="P189" s="300">
        <v>10</v>
      </c>
      <c r="R189" s="299">
        <v>3044.4</v>
      </c>
      <c r="S189" s="300">
        <v>22.8</v>
      </c>
      <c r="T189" s="299">
        <v>2537.4</v>
      </c>
      <c r="U189" s="300">
        <v>18.599999999999998</v>
      </c>
      <c r="V189" s="299">
        <v>2030.3999999999999</v>
      </c>
      <c r="W189" s="300">
        <v>15</v>
      </c>
      <c r="X189" s="299">
        <v>4059.2000000000003</v>
      </c>
      <c r="Y189" s="300">
        <v>30.400000000000002</v>
      </c>
      <c r="Z189" s="299">
        <v>3383.2000000000003</v>
      </c>
      <c r="AA189" s="300">
        <v>24.8</v>
      </c>
      <c r="AB189" s="299">
        <v>2707.2000000000003</v>
      </c>
      <c r="AC189" s="300">
        <v>20</v>
      </c>
      <c r="AE189" s="299">
        <v>2029.6000000000001</v>
      </c>
      <c r="AF189" s="300">
        <v>15.200000000000001</v>
      </c>
      <c r="AG189" s="299">
        <v>1691.6000000000001</v>
      </c>
      <c r="AH189" s="300">
        <v>12.4</v>
      </c>
      <c r="AI189" s="299">
        <v>1353.6000000000001</v>
      </c>
      <c r="AJ189" s="300">
        <v>10</v>
      </c>
      <c r="AL189" s="299">
        <v>5835.0999999999995</v>
      </c>
      <c r="AM189" s="299">
        <v>43.699999999999996</v>
      </c>
      <c r="AN189" s="299">
        <v>4863.3499999999995</v>
      </c>
      <c r="AO189" s="299">
        <v>35.65</v>
      </c>
      <c r="AP189" s="299">
        <v>3891.6</v>
      </c>
      <c r="AQ189" s="299">
        <v>28.749999999999996</v>
      </c>
    </row>
    <row r="190" spans="1:43" ht="12" x14ac:dyDescent="0.2">
      <c r="A190" s="297">
        <v>0</v>
      </c>
      <c r="B190" s="320">
        <v>0</v>
      </c>
      <c r="C190" s="298">
        <v>5000</v>
      </c>
      <c r="D190" s="299">
        <v>6001</v>
      </c>
      <c r="E190" s="300">
        <v>44</v>
      </c>
      <c r="F190" s="299">
        <v>5000</v>
      </c>
      <c r="G190" s="300">
        <v>37</v>
      </c>
      <c r="H190" s="299">
        <v>4001</v>
      </c>
      <c r="I190" s="300">
        <v>29</v>
      </c>
      <c r="K190" s="299">
        <v>2400.4</v>
      </c>
      <c r="L190" s="300">
        <v>17.600000000000001</v>
      </c>
      <c r="M190" s="299">
        <v>2000</v>
      </c>
      <c r="N190" s="300">
        <v>14.8</v>
      </c>
      <c r="O190" s="299">
        <v>1600.4</v>
      </c>
      <c r="P190" s="300">
        <v>11.600000000000001</v>
      </c>
      <c r="R190" s="299">
        <v>3600.6</v>
      </c>
      <c r="S190" s="300">
        <v>26.4</v>
      </c>
      <c r="T190" s="299">
        <v>3000</v>
      </c>
      <c r="U190" s="300">
        <v>22.2</v>
      </c>
      <c r="V190" s="299">
        <v>2400.6</v>
      </c>
      <c r="W190" s="300">
        <v>17.399999999999999</v>
      </c>
      <c r="X190" s="299">
        <v>4800.8</v>
      </c>
      <c r="Y190" s="300">
        <v>35.200000000000003</v>
      </c>
      <c r="Z190" s="299">
        <v>4000</v>
      </c>
      <c r="AA190" s="300">
        <v>29.6</v>
      </c>
      <c r="AB190" s="299">
        <v>3200.8</v>
      </c>
      <c r="AC190" s="300">
        <v>23.200000000000003</v>
      </c>
      <c r="AE190" s="299">
        <v>2400.4</v>
      </c>
      <c r="AF190" s="300">
        <v>17.600000000000001</v>
      </c>
      <c r="AG190" s="299">
        <v>2000</v>
      </c>
      <c r="AH190" s="300">
        <v>14.8</v>
      </c>
      <c r="AI190" s="299">
        <v>1600.4</v>
      </c>
      <c r="AJ190" s="300">
        <v>11.600000000000001</v>
      </c>
      <c r="AL190" s="299">
        <v>6901.15</v>
      </c>
      <c r="AM190" s="299">
        <v>50.599999999999994</v>
      </c>
      <c r="AN190" s="299">
        <v>5750</v>
      </c>
      <c r="AO190" s="299">
        <v>42.55</v>
      </c>
      <c r="AP190" s="299">
        <v>4601.1499999999996</v>
      </c>
      <c r="AQ190" s="299">
        <v>33.349999999999994</v>
      </c>
    </row>
    <row r="191" spans="1:43" ht="12" x14ac:dyDescent="0.2">
      <c r="A191" s="297">
        <v>0</v>
      </c>
      <c r="B191" s="320">
        <v>0</v>
      </c>
      <c r="C191" s="298">
        <v>10000</v>
      </c>
      <c r="D191" s="299">
        <v>8156</v>
      </c>
      <c r="E191" s="300">
        <v>28</v>
      </c>
      <c r="F191" s="299">
        <v>6797</v>
      </c>
      <c r="G191" s="300">
        <v>24</v>
      </c>
      <c r="H191" s="299">
        <v>5438</v>
      </c>
      <c r="I191" s="300">
        <v>19</v>
      </c>
      <c r="K191" s="299">
        <v>3262.4</v>
      </c>
      <c r="L191" s="300">
        <v>11.200000000000001</v>
      </c>
      <c r="M191" s="299">
        <v>2718.8</v>
      </c>
      <c r="N191" s="300">
        <v>9.6000000000000014</v>
      </c>
      <c r="O191" s="299">
        <v>2175.2000000000003</v>
      </c>
      <c r="P191" s="300">
        <v>7.6000000000000005</v>
      </c>
      <c r="R191" s="299">
        <v>4893.5999999999995</v>
      </c>
      <c r="S191" s="300">
        <v>16.8</v>
      </c>
      <c r="T191" s="299">
        <v>4078.2</v>
      </c>
      <c r="U191" s="300">
        <v>14.399999999999999</v>
      </c>
      <c r="V191" s="299">
        <v>3262.7999999999997</v>
      </c>
      <c r="W191" s="300">
        <v>11.4</v>
      </c>
      <c r="X191" s="299">
        <v>6524.8</v>
      </c>
      <c r="Y191" s="300">
        <v>22.400000000000002</v>
      </c>
      <c r="Z191" s="299">
        <v>5437.6</v>
      </c>
      <c r="AA191" s="300">
        <v>19.200000000000003</v>
      </c>
      <c r="AB191" s="299">
        <v>4350.4000000000005</v>
      </c>
      <c r="AC191" s="300">
        <v>15.200000000000001</v>
      </c>
      <c r="AE191" s="299">
        <v>3262.4</v>
      </c>
      <c r="AF191" s="300">
        <v>11.200000000000001</v>
      </c>
      <c r="AG191" s="299">
        <v>2718.8</v>
      </c>
      <c r="AH191" s="300">
        <v>9.6000000000000014</v>
      </c>
      <c r="AI191" s="299">
        <v>2175.2000000000003</v>
      </c>
      <c r="AJ191" s="300">
        <v>7.6000000000000005</v>
      </c>
      <c r="AL191" s="299">
        <v>9379.4</v>
      </c>
      <c r="AM191" s="299">
        <v>32.199999999999996</v>
      </c>
      <c r="AN191" s="299">
        <v>7816.5499999999993</v>
      </c>
      <c r="AO191" s="299">
        <v>27.599999999999998</v>
      </c>
      <c r="AP191" s="299">
        <v>6253.7</v>
      </c>
      <c r="AQ191" s="299">
        <v>21.849999999999998</v>
      </c>
    </row>
    <row r="192" spans="1:43" ht="12" x14ac:dyDescent="0.2">
      <c r="A192" s="297">
        <v>0</v>
      </c>
      <c r="B192" s="320">
        <v>0</v>
      </c>
      <c r="C192" s="298">
        <v>25000</v>
      </c>
      <c r="D192" s="299">
        <v>12353</v>
      </c>
      <c r="E192" s="300">
        <v>15</v>
      </c>
      <c r="F192" s="299">
        <v>10294</v>
      </c>
      <c r="G192" s="300">
        <v>13</v>
      </c>
      <c r="H192" s="299">
        <v>8236</v>
      </c>
      <c r="I192" s="300">
        <v>10</v>
      </c>
      <c r="K192" s="299">
        <v>4941.2000000000007</v>
      </c>
      <c r="L192" s="300">
        <v>6</v>
      </c>
      <c r="M192" s="299">
        <v>4117.6000000000004</v>
      </c>
      <c r="N192" s="300">
        <v>5.2</v>
      </c>
      <c r="O192" s="299">
        <v>3294.4</v>
      </c>
      <c r="P192" s="300">
        <v>4</v>
      </c>
      <c r="R192" s="299">
        <v>7411.7999999999993</v>
      </c>
      <c r="S192" s="300">
        <v>9</v>
      </c>
      <c r="T192" s="299">
        <v>6176.4</v>
      </c>
      <c r="U192" s="300">
        <v>7.8</v>
      </c>
      <c r="V192" s="299">
        <v>4941.5999999999995</v>
      </c>
      <c r="W192" s="300">
        <v>6</v>
      </c>
      <c r="X192" s="299">
        <v>9882.4000000000015</v>
      </c>
      <c r="Y192" s="300">
        <v>12</v>
      </c>
      <c r="Z192" s="299">
        <v>8235.2000000000007</v>
      </c>
      <c r="AA192" s="300">
        <v>10.4</v>
      </c>
      <c r="AB192" s="299">
        <v>6588.8</v>
      </c>
      <c r="AC192" s="300">
        <v>8</v>
      </c>
      <c r="AE192" s="299">
        <v>4941.2000000000007</v>
      </c>
      <c r="AF192" s="300">
        <v>6</v>
      </c>
      <c r="AG192" s="299">
        <v>4117.6000000000004</v>
      </c>
      <c r="AH192" s="300">
        <v>5.2</v>
      </c>
      <c r="AI192" s="299">
        <v>3294.4</v>
      </c>
      <c r="AJ192" s="300">
        <v>4</v>
      </c>
      <c r="AL192" s="299">
        <v>14205.949999999999</v>
      </c>
      <c r="AM192" s="299">
        <v>17.25</v>
      </c>
      <c r="AN192" s="299">
        <v>11838.099999999999</v>
      </c>
      <c r="AO192" s="299">
        <v>14.95</v>
      </c>
      <c r="AP192" s="299">
        <v>9471.4</v>
      </c>
      <c r="AQ192" s="299">
        <v>11.5</v>
      </c>
    </row>
    <row r="193" spans="1:43" ht="12" x14ac:dyDescent="0.2">
      <c r="A193" s="301">
        <v>0</v>
      </c>
      <c r="B193" s="321">
        <v>0</v>
      </c>
      <c r="C193" s="302">
        <v>50000</v>
      </c>
      <c r="D193" s="303">
        <v>16007</v>
      </c>
      <c r="E193" s="304">
        <v>32</v>
      </c>
      <c r="F193" s="303">
        <v>13339</v>
      </c>
      <c r="G193" s="304">
        <v>27</v>
      </c>
      <c r="H193" s="303">
        <v>10671</v>
      </c>
      <c r="I193" s="304">
        <v>22</v>
      </c>
      <c r="K193" s="303">
        <v>6402.8</v>
      </c>
      <c r="L193" s="304">
        <v>12.8</v>
      </c>
      <c r="M193" s="303">
        <v>5335.6</v>
      </c>
      <c r="N193" s="304">
        <v>10.8</v>
      </c>
      <c r="O193" s="303">
        <v>4268.4000000000005</v>
      </c>
      <c r="P193" s="304">
        <v>8.8000000000000007</v>
      </c>
      <c r="R193" s="303">
        <v>9604.1999999999989</v>
      </c>
      <c r="S193" s="304">
        <v>19.2</v>
      </c>
      <c r="T193" s="303">
        <v>8003.4</v>
      </c>
      <c r="U193" s="304">
        <v>16.2</v>
      </c>
      <c r="V193" s="303">
        <v>6402.5999999999995</v>
      </c>
      <c r="W193" s="304">
        <v>13.2</v>
      </c>
      <c r="X193" s="303">
        <v>12805.6</v>
      </c>
      <c r="Y193" s="304">
        <v>25.6</v>
      </c>
      <c r="Z193" s="303">
        <v>10671.2</v>
      </c>
      <c r="AA193" s="304">
        <v>21.6</v>
      </c>
      <c r="AB193" s="303">
        <v>8536.8000000000011</v>
      </c>
      <c r="AC193" s="304">
        <v>17.600000000000001</v>
      </c>
      <c r="AE193" s="303">
        <v>6402.8</v>
      </c>
      <c r="AF193" s="304">
        <v>12.8</v>
      </c>
      <c r="AG193" s="303">
        <v>5335.6</v>
      </c>
      <c r="AH193" s="304">
        <v>10.8</v>
      </c>
      <c r="AI193" s="303">
        <v>4268.4000000000005</v>
      </c>
      <c r="AJ193" s="304">
        <v>8.8000000000000007</v>
      </c>
      <c r="AL193" s="303">
        <v>18408.05</v>
      </c>
      <c r="AM193" s="303">
        <v>36.799999999999997</v>
      </c>
      <c r="AN193" s="303">
        <v>15339.849999999999</v>
      </c>
      <c r="AO193" s="303">
        <v>31.049999999999997</v>
      </c>
      <c r="AP193" s="303">
        <v>12271.65</v>
      </c>
      <c r="AQ193" s="303">
        <v>25.299999999999997</v>
      </c>
    </row>
    <row r="194" spans="1:43" ht="24" x14ac:dyDescent="0.2">
      <c r="A194" s="293" t="s">
        <v>1782</v>
      </c>
      <c r="B194" s="319" t="s">
        <v>1783</v>
      </c>
      <c r="C194" s="294">
        <v>7500</v>
      </c>
      <c r="D194" s="295">
        <v>6641</v>
      </c>
      <c r="E194" s="296">
        <v>14</v>
      </c>
      <c r="F194" s="295">
        <v>5534</v>
      </c>
      <c r="G194" s="296">
        <v>12</v>
      </c>
      <c r="H194" s="295">
        <v>4427</v>
      </c>
      <c r="I194" s="296">
        <v>10</v>
      </c>
      <c r="K194" s="295">
        <v>2656.4</v>
      </c>
      <c r="L194" s="296">
        <v>5.6000000000000005</v>
      </c>
      <c r="M194" s="295">
        <v>2213.6</v>
      </c>
      <c r="N194" s="296">
        <v>4.8000000000000007</v>
      </c>
      <c r="O194" s="295">
        <v>1770.8000000000002</v>
      </c>
      <c r="P194" s="296">
        <v>4</v>
      </c>
      <c r="R194" s="295">
        <v>3984.6</v>
      </c>
      <c r="S194" s="296">
        <v>8.4</v>
      </c>
      <c r="T194" s="295">
        <v>3320.4</v>
      </c>
      <c r="U194" s="296">
        <v>7.1999999999999993</v>
      </c>
      <c r="V194" s="295">
        <v>2656.2</v>
      </c>
      <c r="W194" s="296">
        <v>6</v>
      </c>
      <c r="X194" s="295">
        <v>5312.8</v>
      </c>
      <c r="Y194" s="296">
        <v>11.200000000000001</v>
      </c>
      <c r="Z194" s="295">
        <v>4427.2</v>
      </c>
      <c r="AA194" s="296">
        <v>9.6000000000000014</v>
      </c>
      <c r="AB194" s="295">
        <v>3541.6000000000004</v>
      </c>
      <c r="AC194" s="296">
        <v>8</v>
      </c>
      <c r="AE194" s="295">
        <v>2656.4</v>
      </c>
      <c r="AF194" s="296">
        <v>5.6000000000000005</v>
      </c>
      <c r="AG194" s="295">
        <v>2213.6</v>
      </c>
      <c r="AH194" s="296">
        <v>4.8000000000000007</v>
      </c>
      <c r="AI194" s="295">
        <v>1770.8000000000002</v>
      </c>
      <c r="AJ194" s="296">
        <v>4</v>
      </c>
      <c r="AL194" s="295">
        <v>7637.15</v>
      </c>
      <c r="AM194" s="295">
        <v>16.099999999999998</v>
      </c>
      <c r="AN194" s="295">
        <v>6364.0999999999995</v>
      </c>
      <c r="AO194" s="295">
        <v>13.799999999999999</v>
      </c>
      <c r="AP194" s="295">
        <v>5091.0499999999993</v>
      </c>
      <c r="AQ194" s="295">
        <v>11.5</v>
      </c>
    </row>
    <row r="195" spans="1:43" ht="12" x14ac:dyDescent="0.2">
      <c r="A195" s="297">
        <v>0</v>
      </c>
      <c r="B195" s="320">
        <v>0</v>
      </c>
      <c r="C195" s="298">
        <v>37500</v>
      </c>
      <c r="D195" s="299">
        <v>10686</v>
      </c>
      <c r="E195" s="300">
        <v>6</v>
      </c>
      <c r="F195" s="299">
        <v>8904</v>
      </c>
      <c r="G195" s="300">
        <v>5</v>
      </c>
      <c r="H195" s="299">
        <v>7124</v>
      </c>
      <c r="I195" s="300">
        <v>5</v>
      </c>
      <c r="K195" s="299">
        <v>4274.4000000000005</v>
      </c>
      <c r="L195" s="300">
        <v>2.4000000000000004</v>
      </c>
      <c r="M195" s="299">
        <v>3561.6000000000004</v>
      </c>
      <c r="N195" s="300">
        <v>2</v>
      </c>
      <c r="O195" s="299">
        <v>2849.6000000000004</v>
      </c>
      <c r="P195" s="300">
        <v>2</v>
      </c>
      <c r="R195" s="299">
        <v>6411.5999999999995</v>
      </c>
      <c r="S195" s="300">
        <v>3.5999999999999996</v>
      </c>
      <c r="T195" s="299">
        <v>5342.4</v>
      </c>
      <c r="U195" s="300">
        <v>3</v>
      </c>
      <c r="V195" s="299">
        <v>4274.3999999999996</v>
      </c>
      <c r="W195" s="300">
        <v>3</v>
      </c>
      <c r="X195" s="299">
        <v>8548.8000000000011</v>
      </c>
      <c r="Y195" s="300">
        <v>4.8000000000000007</v>
      </c>
      <c r="Z195" s="299">
        <v>7123.2000000000007</v>
      </c>
      <c r="AA195" s="300">
        <v>4</v>
      </c>
      <c r="AB195" s="299">
        <v>5699.2000000000007</v>
      </c>
      <c r="AC195" s="300">
        <v>4</v>
      </c>
      <c r="AE195" s="299">
        <v>4274.4000000000005</v>
      </c>
      <c r="AF195" s="300">
        <v>2.4000000000000004</v>
      </c>
      <c r="AG195" s="299">
        <v>3561.6000000000004</v>
      </c>
      <c r="AH195" s="300">
        <v>2</v>
      </c>
      <c r="AI195" s="299">
        <v>2849.6000000000004</v>
      </c>
      <c r="AJ195" s="300">
        <v>2</v>
      </c>
      <c r="AL195" s="299">
        <v>12288.9</v>
      </c>
      <c r="AM195" s="299">
        <v>6.8999999999999995</v>
      </c>
      <c r="AN195" s="299">
        <v>10239.599999999999</v>
      </c>
      <c r="AO195" s="299">
        <v>5.75</v>
      </c>
      <c r="AP195" s="299">
        <v>8192.5999999999985</v>
      </c>
      <c r="AQ195" s="299">
        <v>5.75</v>
      </c>
    </row>
    <row r="196" spans="1:43" ht="12" x14ac:dyDescent="0.2">
      <c r="A196" s="297">
        <v>0</v>
      </c>
      <c r="B196" s="320">
        <v>0</v>
      </c>
      <c r="C196" s="298">
        <v>75000</v>
      </c>
      <c r="D196" s="299">
        <v>12734</v>
      </c>
      <c r="E196" s="300">
        <v>7</v>
      </c>
      <c r="F196" s="299">
        <v>10613</v>
      </c>
      <c r="G196" s="300">
        <v>6</v>
      </c>
      <c r="H196" s="299">
        <v>8490</v>
      </c>
      <c r="I196" s="300">
        <v>5</v>
      </c>
      <c r="K196" s="299">
        <v>5093.6000000000004</v>
      </c>
      <c r="L196" s="300">
        <v>2.8000000000000003</v>
      </c>
      <c r="M196" s="299">
        <v>4245.2</v>
      </c>
      <c r="N196" s="300">
        <v>2.4000000000000004</v>
      </c>
      <c r="O196" s="299">
        <v>3396</v>
      </c>
      <c r="P196" s="300">
        <v>2</v>
      </c>
      <c r="R196" s="299">
        <v>7640.4</v>
      </c>
      <c r="S196" s="300">
        <v>4.2</v>
      </c>
      <c r="T196" s="299">
        <v>6367.8</v>
      </c>
      <c r="U196" s="300">
        <v>3.5999999999999996</v>
      </c>
      <c r="V196" s="299">
        <v>5094</v>
      </c>
      <c r="W196" s="300">
        <v>3</v>
      </c>
      <c r="X196" s="299">
        <v>10187.200000000001</v>
      </c>
      <c r="Y196" s="300">
        <v>5.6000000000000005</v>
      </c>
      <c r="Z196" s="299">
        <v>8490.4</v>
      </c>
      <c r="AA196" s="300">
        <v>4.8000000000000007</v>
      </c>
      <c r="AB196" s="299">
        <v>6792</v>
      </c>
      <c r="AC196" s="300">
        <v>4</v>
      </c>
      <c r="AE196" s="299">
        <v>5093.6000000000004</v>
      </c>
      <c r="AF196" s="300">
        <v>2.8000000000000003</v>
      </c>
      <c r="AG196" s="299">
        <v>4245.2</v>
      </c>
      <c r="AH196" s="300">
        <v>2.4000000000000004</v>
      </c>
      <c r="AI196" s="299">
        <v>3396</v>
      </c>
      <c r="AJ196" s="300">
        <v>2</v>
      </c>
      <c r="AL196" s="299">
        <v>14644.099999999999</v>
      </c>
      <c r="AM196" s="299">
        <v>8.0499999999999989</v>
      </c>
      <c r="AN196" s="299">
        <v>12204.949999999999</v>
      </c>
      <c r="AO196" s="299">
        <v>6.8999999999999995</v>
      </c>
      <c r="AP196" s="299">
        <v>9763.5</v>
      </c>
      <c r="AQ196" s="299">
        <v>5.75</v>
      </c>
    </row>
    <row r="197" spans="1:43" ht="12" x14ac:dyDescent="0.2">
      <c r="A197" s="297">
        <v>0</v>
      </c>
      <c r="B197" s="320">
        <v>0</v>
      </c>
      <c r="C197" s="298">
        <v>150000</v>
      </c>
      <c r="D197" s="299">
        <v>17389</v>
      </c>
      <c r="E197" s="300">
        <v>5</v>
      </c>
      <c r="F197" s="299">
        <v>14490</v>
      </c>
      <c r="G197" s="300">
        <v>4</v>
      </c>
      <c r="H197" s="299">
        <v>11592</v>
      </c>
      <c r="I197" s="300">
        <v>4</v>
      </c>
      <c r="K197" s="299">
        <v>6955.6</v>
      </c>
      <c r="L197" s="300">
        <v>2</v>
      </c>
      <c r="M197" s="299">
        <v>5796</v>
      </c>
      <c r="N197" s="300">
        <v>1.6</v>
      </c>
      <c r="O197" s="299">
        <v>4636.8</v>
      </c>
      <c r="P197" s="300">
        <v>1.6</v>
      </c>
      <c r="R197" s="299">
        <v>10433.4</v>
      </c>
      <c r="S197" s="300">
        <v>3</v>
      </c>
      <c r="T197" s="299">
        <v>8694</v>
      </c>
      <c r="U197" s="300">
        <v>2.4</v>
      </c>
      <c r="V197" s="299">
        <v>6955.2</v>
      </c>
      <c r="W197" s="300">
        <v>2.4</v>
      </c>
      <c r="X197" s="299">
        <v>13911.2</v>
      </c>
      <c r="Y197" s="300">
        <v>4</v>
      </c>
      <c r="Z197" s="299">
        <v>11592</v>
      </c>
      <c r="AA197" s="300">
        <v>3.2</v>
      </c>
      <c r="AB197" s="299">
        <v>9273.6</v>
      </c>
      <c r="AC197" s="300">
        <v>3.2</v>
      </c>
      <c r="AE197" s="299">
        <v>6955.6</v>
      </c>
      <c r="AF197" s="300">
        <v>2</v>
      </c>
      <c r="AG197" s="299">
        <v>5796</v>
      </c>
      <c r="AH197" s="300">
        <v>1.6</v>
      </c>
      <c r="AI197" s="299">
        <v>4636.8</v>
      </c>
      <c r="AJ197" s="300">
        <v>1.6</v>
      </c>
      <c r="AL197" s="299">
        <v>19997.349999999999</v>
      </c>
      <c r="AM197" s="299">
        <v>5.75</v>
      </c>
      <c r="AN197" s="299">
        <v>16663.5</v>
      </c>
      <c r="AO197" s="299">
        <v>4.5999999999999996</v>
      </c>
      <c r="AP197" s="299">
        <v>13330.8</v>
      </c>
      <c r="AQ197" s="299">
        <v>4.5999999999999996</v>
      </c>
    </row>
    <row r="198" spans="1:43" ht="12" x14ac:dyDescent="0.2">
      <c r="A198" s="297">
        <v>0</v>
      </c>
      <c r="B198" s="320">
        <v>0</v>
      </c>
      <c r="C198" s="298">
        <v>375000</v>
      </c>
      <c r="D198" s="299">
        <v>26626</v>
      </c>
      <c r="E198" s="300">
        <v>3</v>
      </c>
      <c r="F198" s="299">
        <v>22189</v>
      </c>
      <c r="G198" s="300">
        <v>3</v>
      </c>
      <c r="H198" s="299">
        <v>17751</v>
      </c>
      <c r="I198" s="300">
        <v>2</v>
      </c>
      <c r="K198" s="299">
        <v>10650.400000000001</v>
      </c>
      <c r="L198" s="300">
        <v>1.2000000000000002</v>
      </c>
      <c r="M198" s="299">
        <v>8875.6</v>
      </c>
      <c r="N198" s="300">
        <v>1.2000000000000002</v>
      </c>
      <c r="O198" s="299">
        <v>7100.4000000000005</v>
      </c>
      <c r="P198" s="300">
        <v>0.8</v>
      </c>
      <c r="R198" s="299">
        <v>15975.599999999999</v>
      </c>
      <c r="S198" s="300">
        <v>1.7999999999999998</v>
      </c>
      <c r="T198" s="299">
        <v>13313.4</v>
      </c>
      <c r="U198" s="300">
        <v>1.7999999999999998</v>
      </c>
      <c r="V198" s="299">
        <v>10650.6</v>
      </c>
      <c r="W198" s="300">
        <v>1.2</v>
      </c>
      <c r="X198" s="299">
        <v>21300.800000000003</v>
      </c>
      <c r="Y198" s="300">
        <v>2.4000000000000004</v>
      </c>
      <c r="Z198" s="299">
        <v>17751.2</v>
      </c>
      <c r="AA198" s="300">
        <v>2.4000000000000004</v>
      </c>
      <c r="AB198" s="299">
        <v>14200.800000000001</v>
      </c>
      <c r="AC198" s="300">
        <v>1.6</v>
      </c>
      <c r="AE198" s="299">
        <v>10650.400000000001</v>
      </c>
      <c r="AF198" s="300">
        <v>1.2000000000000002</v>
      </c>
      <c r="AG198" s="299">
        <v>8875.6</v>
      </c>
      <c r="AH198" s="300">
        <v>1.2000000000000002</v>
      </c>
      <c r="AI198" s="299">
        <v>7100.4000000000005</v>
      </c>
      <c r="AJ198" s="300">
        <v>0.8</v>
      </c>
      <c r="AL198" s="299">
        <v>30619.899999999998</v>
      </c>
      <c r="AM198" s="299">
        <v>3.4499999999999997</v>
      </c>
      <c r="AN198" s="299">
        <v>25517.35</v>
      </c>
      <c r="AO198" s="299">
        <v>3.4499999999999997</v>
      </c>
      <c r="AP198" s="299">
        <v>20413.649999999998</v>
      </c>
      <c r="AQ198" s="299">
        <v>2.2999999999999998</v>
      </c>
    </row>
    <row r="199" spans="1:43" ht="12" x14ac:dyDescent="0.2">
      <c r="A199" s="301">
        <v>0</v>
      </c>
      <c r="B199" s="321">
        <v>0</v>
      </c>
      <c r="C199" s="302">
        <v>750000</v>
      </c>
      <c r="D199" s="303">
        <v>34729</v>
      </c>
      <c r="E199" s="304">
        <v>6</v>
      </c>
      <c r="F199" s="303">
        <v>28941</v>
      </c>
      <c r="G199" s="304">
        <v>5</v>
      </c>
      <c r="H199" s="303">
        <v>23153</v>
      </c>
      <c r="I199" s="304">
        <v>4</v>
      </c>
      <c r="K199" s="303">
        <v>13891.6</v>
      </c>
      <c r="L199" s="304">
        <v>2.4000000000000004</v>
      </c>
      <c r="M199" s="303">
        <v>11576.400000000001</v>
      </c>
      <c r="N199" s="304">
        <v>2</v>
      </c>
      <c r="O199" s="303">
        <v>9261.2000000000007</v>
      </c>
      <c r="P199" s="304">
        <v>1.6</v>
      </c>
      <c r="R199" s="303">
        <v>20837.399999999998</v>
      </c>
      <c r="S199" s="304">
        <v>3.5999999999999996</v>
      </c>
      <c r="T199" s="303">
        <v>17364.599999999999</v>
      </c>
      <c r="U199" s="304">
        <v>3</v>
      </c>
      <c r="V199" s="303">
        <v>13891.8</v>
      </c>
      <c r="W199" s="304">
        <v>2.4</v>
      </c>
      <c r="X199" s="303">
        <v>27783.200000000001</v>
      </c>
      <c r="Y199" s="304">
        <v>4.8000000000000007</v>
      </c>
      <c r="Z199" s="303">
        <v>23152.800000000003</v>
      </c>
      <c r="AA199" s="304">
        <v>4</v>
      </c>
      <c r="AB199" s="303">
        <v>18522.400000000001</v>
      </c>
      <c r="AC199" s="304">
        <v>3.2</v>
      </c>
      <c r="AE199" s="303">
        <v>13891.6</v>
      </c>
      <c r="AF199" s="304">
        <v>2.4000000000000004</v>
      </c>
      <c r="AG199" s="303">
        <v>11576.400000000001</v>
      </c>
      <c r="AH199" s="304">
        <v>2</v>
      </c>
      <c r="AI199" s="303">
        <v>9261.2000000000007</v>
      </c>
      <c r="AJ199" s="304">
        <v>1.6</v>
      </c>
      <c r="AL199" s="303">
        <v>39938.35</v>
      </c>
      <c r="AM199" s="303">
        <v>6.8999999999999995</v>
      </c>
      <c r="AN199" s="303">
        <v>33282.149999999994</v>
      </c>
      <c r="AO199" s="303">
        <v>5.75</v>
      </c>
      <c r="AP199" s="303">
        <v>26625.949999999997</v>
      </c>
      <c r="AQ199" s="303">
        <v>4.5999999999999996</v>
      </c>
    </row>
    <row r="200" spans="1:43" ht="12" x14ac:dyDescent="0.2">
      <c r="A200" s="293" t="s">
        <v>1784</v>
      </c>
      <c r="B200" s="319" t="s">
        <v>1785</v>
      </c>
      <c r="C200" s="294">
        <v>6000</v>
      </c>
      <c r="D200" s="295">
        <v>15777</v>
      </c>
      <c r="E200" s="296">
        <v>40</v>
      </c>
      <c r="F200" s="295">
        <v>13148</v>
      </c>
      <c r="G200" s="296">
        <v>33</v>
      </c>
      <c r="H200" s="295">
        <v>10519</v>
      </c>
      <c r="I200" s="296">
        <v>26</v>
      </c>
      <c r="K200" s="295">
        <v>6310.8</v>
      </c>
      <c r="L200" s="296">
        <v>16</v>
      </c>
      <c r="M200" s="295">
        <v>5259.2000000000007</v>
      </c>
      <c r="N200" s="296">
        <v>13.200000000000001</v>
      </c>
      <c r="O200" s="295">
        <v>4207.6000000000004</v>
      </c>
      <c r="P200" s="296">
        <v>10.4</v>
      </c>
      <c r="R200" s="295">
        <v>9466.1999999999989</v>
      </c>
      <c r="S200" s="296">
        <v>24</v>
      </c>
      <c r="T200" s="295">
        <v>7888.7999999999993</v>
      </c>
      <c r="U200" s="296">
        <v>19.8</v>
      </c>
      <c r="V200" s="295">
        <v>6311.4</v>
      </c>
      <c r="W200" s="296">
        <v>15.6</v>
      </c>
      <c r="X200" s="295">
        <v>12621.6</v>
      </c>
      <c r="Y200" s="296">
        <v>32</v>
      </c>
      <c r="Z200" s="295">
        <v>10518.400000000001</v>
      </c>
      <c r="AA200" s="296">
        <v>26.400000000000002</v>
      </c>
      <c r="AB200" s="295">
        <v>8415.2000000000007</v>
      </c>
      <c r="AC200" s="296">
        <v>20.8</v>
      </c>
      <c r="AE200" s="295">
        <v>6310.8</v>
      </c>
      <c r="AF200" s="296">
        <v>16</v>
      </c>
      <c r="AG200" s="295">
        <v>5259.2000000000007</v>
      </c>
      <c r="AH200" s="296">
        <v>13.200000000000001</v>
      </c>
      <c r="AI200" s="295">
        <v>4207.6000000000004</v>
      </c>
      <c r="AJ200" s="296">
        <v>10.4</v>
      </c>
      <c r="AL200" s="295">
        <v>18143.55</v>
      </c>
      <c r="AM200" s="295">
        <v>46</v>
      </c>
      <c r="AN200" s="295">
        <v>15120.199999999999</v>
      </c>
      <c r="AO200" s="295">
        <v>37.949999999999996</v>
      </c>
      <c r="AP200" s="295">
        <v>12096.849999999999</v>
      </c>
      <c r="AQ200" s="295">
        <v>29.9</v>
      </c>
    </row>
    <row r="201" spans="1:43" ht="24" x14ac:dyDescent="0.2">
      <c r="A201" s="297">
        <v>0</v>
      </c>
      <c r="B201" s="320" t="s">
        <v>1786</v>
      </c>
      <c r="C201" s="298">
        <v>30000</v>
      </c>
      <c r="D201" s="299">
        <v>25202</v>
      </c>
      <c r="E201" s="300">
        <v>20</v>
      </c>
      <c r="F201" s="299">
        <v>21001</v>
      </c>
      <c r="G201" s="300">
        <v>17</v>
      </c>
      <c r="H201" s="299">
        <v>16801</v>
      </c>
      <c r="I201" s="300">
        <v>14</v>
      </c>
      <c r="K201" s="299">
        <v>10080.800000000001</v>
      </c>
      <c r="L201" s="300">
        <v>8</v>
      </c>
      <c r="M201" s="299">
        <v>8400.4</v>
      </c>
      <c r="N201" s="300">
        <v>6.8000000000000007</v>
      </c>
      <c r="O201" s="299">
        <v>6720.4000000000005</v>
      </c>
      <c r="P201" s="300">
        <v>5.6000000000000005</v>
      </c>
      <c r="R201" s="299">
        <v>15121.199999999999</v>
      </c>
      <c r="S201" s="300">
        <v>12</v>
      </c>
      <c r="T201" s="299">
        <v>12600.6</v>
      </c>
      <c r="U201" s="300">
        <v>10.199999999999999</v>
      </c>
      <c r="V201" s="299">
        <v>10080.6</v>
      </c>
      <c r="W201" s="300">
        <v>8.4</v>
      </c>
      <c r="X201" s="299">
        <v>20161.600000000002</v>
      </c>
      <c r="Y201" s="300">
        <v>16</v>
      </c>
      <c r="Z201" s="299">
        <v>16800.8</v>
      </c>
      <c r="AA201" s="300">
        <v>13.600000000000001</v>
      </c>
      <c r="AB201" s="299">
        <v>13440.800000000001</v>
      </c>
      <c r="AC201" s="300">
        <v>11.200000000000001</v>
      </c>
      <c r="AE201" s="299">
        <v>10080.800000000001</v>
      </c>
      <c r="AF201" s="300">
        <v>8</v>
      </c>
      <c r="AG201" s="299">
        <v>8400.4</v>
      </c>
      <c r="AH201" s="300">
        <v>6.8000000000000007</v>
      </c>
      <c r="AI201" s="299">
        <v>6720.4000000000005</v>
      </c>
      <c r="AJ201" s="300">
        <v>5.6000000000000005</v>
      </c>
      <c r="AL201" s="299">
        <v>28982.3</v>
      </c>
      <c r="AM201" s="299">
        <v>23</v>
      </c>
      <c r="AN201" s="299">
        <v>24151.149999999998</v>
      </c>
      <c r="AO201" s="299">
        <v>19.549999999999997</v>
      </c>
      <c r="AP201" s="299">
        <v>19321.149999999998</v>
      </c>
      <c r="AQ201" s="299">
        <v>16.099999999999998</v>
      </c>
    </row>
    <row r="202" spans="1:43" ht="12" x14ac:dyDescent="0.2">
      <c r="A202" s="297">
        <v>0</v>
      </c>
      <c r="B202" s="320">
        <v>0</v>
      </c>
      <c r="C202" s="298">
        <v>60000</v>
      </c>
      <c r="D202" s="299">
        <v>31066</v>
      </c>
      <c r="E202" s="300">
        <v>21</v>
      </c>
      <c r="F202" s="299">
        <v>25888</v>
      </c>
      <c r="G202" s="300">
        <v>18</v>
      </c>
      <c r="H202" s="299">
        <v>20710</v>
      </c>
      <c r="I202" s="300">
        <v>14</v>
      </c>
      <c r="K202" s="299">
        <v>12426.400000000001</v>
      </c>
      <c r="L202" s="300">
        <v>8.4</v>
      </c>
      <c r="M202" s="299">
        <v>10355.200000000001</v>
      </c>
      <c r="N202" s="300">
        <v>7.2</v>
      </c>
      <c r="O202" s="299">
        <v>8284</v>
      </c>
      <c r="P202" s="300">
        <v>5.6000000000000005</v>
      </c>
      <c r="R202" s="299">
        <v>18639.599999999999</v>
      </c>
      <c r="S202" s="300">
        <v>12.6</v>
      </c>
      <c r="T202" s="299">
        <v>15532.8</v>
      </c>
      <c r="U202" s="300">
        <v>10.799999999999999</v>
      </c>
      <c r="V202" s="299">
        <v>12426</v>
      </c>
      <c r="W202" s="300">
        <v>8.4</v>
      </c>
      <c r="X202" s="299">
        <v>24852.800000000003</v>
      </c>
      <c r="Y202" s="300">
        <v>16.8</v>
      </c>
      <c r="Z202" s="299">
        <v>20710.400000000001</v>
      </c>
      <c r="AA202" s="300">
        <v>14.4</v>
      </c>
      <c r="AB202" s="299">
        <v>16568</v>
      </c>
      <c r="AC202" s="300">
        <v>11.200000000000001</v>
      </c>
      <c r="AE202" s="299">
        <v>12426.400000000001</v>
      </c>
      <c r="AF202" s="300">
        <v>8.4</v>
      </c>
      <c r="AG202" s="299">
        <v>10355.200000000001</v>
      </c>
      <c r="AH202" s="300">
        <v>7.2</v>
      </c>
      <c r="AI202" s="299">
        <v>8284</v>
      </c>
      <c r="AJ202" s="300">
        <v>5.6000000000000005</v>
      </c>
      <c r="AL202" s="299">
        <v>35725.899999999994</v>
      </c>
      <c r="AM202" s="299">
        <v>24.15</v>
      </c>
      <c r="AN202" s="299">
        <v>29771.199999999997</v>
      </c>
      <c r="AO202" s="299">
        <v>20.7</v>
      </c>
      <c r="AP202" s="299">
        <v>23816.499999999996</v>
      </c>
      <c r="AQ202" s="299">
        <v>16.099999999999998</v>
      </c>
    </row>
    <row r="203" spans="1:43" ht="12" x14ac:dyDescent="0.2">
      <c r="A203" s="297">
        <v>0</v>
      </c>
      <c r="B203" s="320">
        <v>0</v>
      </c>
      <c r="C203" s="298">
        <v>120000</v>
      </c>
      <c r="D203" s="299">
        <v>43564</v>
      </c>
      <c r="E203" s="300">
        <v>15</v>
      </c>
      <c r="F203" s="299">
        <v>36304</v>
      </c>
      <c r="G203" s="300">
        <v>13</v>
      </c>
      <c r="H203" s="299">
        <v>29043</v>
      </c>
      <c r="I203" s="300">
        <v>11</v>
      </c>
      <c r="K203" s="299">
        <v>17425.600000000002</v>
      </c>
      <c r="L203" s="300">
        <v>6</v>
      </c>
      <c r="M203" s="299">
        <v>14521.6</v>
      </c>
      <c r="N203" s="300">
        <v>5.2</v>
      </c>
      <c r="O203" s="299">
        <v>11617.2</v>
      </c>
      <c r="P203" s="300">
        <v>4.4000000000000004</v>
      </c>
      <c r="R203" s="299">
        <v>26138.399999999998</v>
      </c>
      <c r="S203" s="300">
        <v>9</v>
      </c>
      <c r="T203" s="299">
        <v>21782.399999999998</v>
      </c>
      <c r="U203" s="300">
        <v>7.8</v>
      </c>
      <c r="V203" s="299">
        <v>17425.8</v>
      </c>
      <c r="W203" s="300">
        <v>6.6</v>
      </c>
      <c r="X203" s="299">
        <v>34851.200000000004</v>
      </c>
      <c r="Y203" s="300">
        <v>12</v>
      </c>
      <c r="Z203" s="299">
        <v>29043.200000000001</v>
      </c>
      <c r="AA203" s="300">
        <v>10.4</v>
      </c>
      <c r="AB203" s="299">
        <v>23234.400000000001</v>
      </c>
      <c r="AC203" s="300">
        <v>8.8000000000000007</v>
      </c>
      <c r="AE203" s="299">
        <v>17425.600000000002</v>
      </c>
      <c r="AF203" s="300">
        <v>6</v>
      </c>
      <c r="AG203" s="299">
        <v>14521.6</v>
      </c>
      <c r="AH203" s="300">
        <v>5.2</v>
      </c>
      <c r="AI203" s="299">
        <v>11617.2</v>
      </c>
      <c r="AJ203" s="300">
        <v>4.4000000000000004</v>
      </c>
      <c r="AL203" s="299">
        <v>50098.6</v>
      </c>
      <c r="AM203" s="299">
        <v>17.25</v>
      </c>
      <c r="AN203" s="299">
        <v>41749.599999999999</v>
      </c>
      <c r="AO203" s="299">
        <v>14.95</v>
      </c>
      <c r="AP203" s="299">
        <v>33399.449999999997</v>
      </c>
      <c r="AQ203" s="299">
        <v>12.649999999999999</v>
      </c>
    </row>
    <row r="204" spans="1:43" ht="12" x14ac:dyDescent="0.2">
      <c r="A204" s="297">
        <v>0</v>
      </c>
      <c r="B204" s="320">
        <v>0</v>
      </c>
      <c r="C204" s="298">
        <v>300000</v>
      </c>
      <c r="D204" s="299">
        <v>70125</v>
      </c>
      <c r="E204" s="300">
        <v>8</v>
      </c>
      <c r="F204" s="299">
        <v>58437</v>
      </c>
      <c r="G204" s="300">
        <v>7</v>
      </c>
      <c r="H204" s="299">
        <v>46750</v>
      </c>
      <c r="I204" s="300">
        <v>6</v>
      </c>
      <c r="K204" s="299">
        <v>28050</v>
      </c>
      <c r="L204" s="300">
        <v>3.2</v>
      </c>
      <c r="M204" s="299">
        <v>23374.800000000003</v>
      </c>
      <c r="N204" s="300">
        <v>2.8000000000000003</v>
      </c>
      <c r="O204" s="299">
        <v>18700</v>
      </c>
      <c r="P204" s="300">
        <v>2.4000000000000004</v>
      </c>
      <c r="R204" s="299">
        <v>42075</v>
      </c>
      <c r="S204" s="300">
        <v>4.8</v>
      </c>
      <c r="T204" s="299">
        <v>35062.199999999997</v>
      </c>
      <c r="U204" s="300">
        <v>4.2</v>
      </c>
      <c r="V204" s="299">
        <v>28050</v>
      </c>
      <c r="W204" s="300">
        <v>3.5999999999999996</v>
      </c>
      <c r="X204" s="299">
        <v>56100</v>
      </c>
      <c r="Y204" s="300">
        <v>6.4</v>
      </c>
      <c r="Z204" s="299">
        <v>46749.600000000006</v>
      </c>
      <c r="AA204" s="300">
        <v>5.6000000000000005</v>
      </c>
      <c r="AB204" s="299">
        <v>37400</v>
      </c>
      <c r="AC204" s="300">
        <v>4.8000000000000007</v>
      </c>
      <c r="AE204" s="299">
        <v>28050</v>
      </c>
      <c r="AF204" s="300">
        <v>3.2</v>
      </c>
      <c r="AG204" s="299">
        <v>23374.800000000003</v>
      </c>
      <c r="AH204" s="300">
        <v>2.8000000000000003</v>
      </c>
      <c r="AI204" s="299">
        <v>18700</v>
      </c>
      <c r="AJ204" s="300">
        <v>2.4000000000000004</v>
      </c>
      <c r="AL204" s="299">
        <v>80643.75</v>
      </c>
      <c r="AM204" s="299">
        <v>9.1999999999999993</v>
      </c>
      <c r="AN204" s="299">
        <v>67202.549999999988</v>
      </c>
      <c r="AO204" s="299">
        <v>8.0499999999999989</v>
      </c>
      <c r="AP204" s="299">
        <v>53762.499999999993</v>
      </c>
      <c r="AQ204" s="299">
        <v>6.8999999999999995</v>
      </c>
    </row>
    <row r="205" spans="1:43" ht="12" x14ac:dyDescent="0.2">
      <c r="A205" s="301">
        <v>0</v>
      </c>
      <c r="B205" s="321">
        <v>0</v>
      </c>
      <c r="C205" s="302">
        <v>600000</v>
      </c>
      <c r="D205" s="303">
        <v>92833</v>
      </c>
      <c r="E205" s="304">
        <v>16</v>
      </c>
      <c r="F205" s="303">
        <v>77361</v>
      </c>
      <c r="G205" s="304">
        <v>14</v>
      </c>
      <c r="H205" s="303">
        <v>61889</v>
      </c>
      <c r="I205" s="304">
        <v>11</v>
      </c>
      <c r="K205" s="303">
        <v>37133.200000000004</v>
      </c>
      <c r="L205" s="304">
        <v>6.4</v>
      </c>
      <c r="M205" s="303">
        <v>30944.400000000001</v>
      </c>
      <c r="N205" s="304">
        <v>5.6000000000000005</v>
      </c>
      <c r="O205" s="303">
        <v>24755.600000000002</v>
      </c>
      <c r="P205" s="304">
        <v>4.4000000000000004</v>
      </c>
      <c r="R205" s="303">
        <v>55699.799999999996</v>
      </c>
      <c r="S205" s="304">
        <v>9.6</v>
      </c>
      <c r="T205" s="303">
        <v>46416.6</v>
      </c>
      <c r="U205" s="304">
        <v>8.4</v>
      </c>
      <c r="V205" s="303">
        <v>37133.4</v>
      </c>
      <c r="W205" s="304">
        <v>6.6</v>
      </c>
      <c r="X205" s="303">
        <v>74266.400000000009</v>
      </c>
      <c r="Y205" s="304">
        <v>12.8</v>
      </c>
      <c r="Z205" s="303">
        <v>61888.800000000003</v>
      </c>
      <c r="AA205" s="304">
        <v>11.200000000000001</v>
      </c>
      <c r="AB205" s="303">
        <v>49511.200000000004</v>
      </c>
      <c r="AC205" s="304">
        <v>8.8000000000000007</v>
      </c>
      <c r="AE205" s="303">
        <v>37133.200000000004</v>
      </c>
      <c r="AF205" s="304">
        <v>6.4</v>
      </c>
      <c r="AG205" s="303">
        <v>30944.400000000001</v>
      </c>
      <c r="AH205" s="304">
        <v>5.6000000000000005</v>
      </c>
      <c r="AI205" s="303">
        <v>24755.600000000002</v>
      </c>
      <c r="AJ205" s="304">
        <v>4.4000000000000004</v>
      </c>
      <c r="AL205" s="303">
        <v>106757.95</v>
      </c>
      <c r="AM205" s="303">
        <v>18.399999999999999</v>
      </c>
      <c r="AN205" s="303">
        <v>88965.15</v>
      </c>
      <c r="AO205" s="303">
        <v>16.099999999999998</v>
      </c>
      <c r="AP205" s="303">
        <v>71172.349999999991</v>
      </c>
      <c r="AQ205" s="303">
        <v>12.649999999999999</v>
      </c>
    </row>
    <row r="206" spans="1:43" ht="24" x14ac:dyDescent="0.2">
      <c r="A206" s="293" t="s">
        <v>1787</v>
      </c>
      <c r="B206" s="319" t="s">
        <v>1788</v>
      </c>
      <c r="C206" s="311">
        <v>2000</v>
      </c>
      <c r="D206" s="295">
        <v>2401</v>
      </c>
      <c r="E206" s="296">
        <v>11</v>
      </c>
      <c r="F206" s="295">
        <v>2001</v>
      </c>
      <c r="G206" s="296">
        <v>10</v>
      </c>
      <c r="H206" s="295">
        <v>1602</v>
      </c>
      <c r="I206" s="296">
        <v>8</v>
      </c>
      <c r="K206" s="295">
        <v>960.40000000000009</v>
      </c>
      <c r="L206" s="296">
        <v>4.4000000000000004</v>
      </c>
      <c r="M206" s="295">
        <v>800.40000000000009</v>
      </c>
      <c r="N206" s="296">
        <v>4</v>
      </c>
      <c r="O206" s="295">
        <v>640.80000000000007</v>
      </c>
      <c r="P206" s="296">
        <v>3.2</v>
      </c>
      <c r="R206" s="295">
        <v>1440.6</v>
      </c>
      <c r="S206" s="296">
        <v>6.6</v>
      </c>
      <c r="T206" s="295">
        <v>1200.5999999999999</v>
      </c>
      <c r="U206" s="296">
        <v>6</v>
      </c>
      <c r="V206" s="295">
        <v>961.19999999999993</v>
      </c>
      <c r="W206" s="296">
        <v>4.8</v>
      </c>
      <c r="X206" s="295">
        <v>1920.8000000000002</v>
      </c>
      <c r="Y206" s="296">
        <v>8.8000000000000007</v>
      </c>
      <c r="Z206" s="295">
        <v>1600.8000000000002</v>
      </c>
      <c r="AA206" s="296">
        <v>8</v>
      </c>
      <c r="AB206" s="295">
        <v>1281.6000000000001</v>
      </c>
      <c r="AC206" s="296">
        <v>6.4</v>
      </c>
      <c r="AE206" s="295">
        <v>960.40000000000009</v>
      </c>
      <c r="AF206" s="296">
        <v>4.4000000000000004</v>
      </c>
      <c r="AG206" s="295">
        <v>800.40000000000009</v>
      </c>
      <c r="AH206" s="296">
        <v>4</v>
      </c>
      <c r="AI206" s="295">
        <v>640.80000000000007</v>
      </c>
      <c r="AJ206" s="296">
        <v>3.2</v>
      </c>
      <c r="AL206" s="295">
        <v>2761.1499999999996</v>
      </c>
      <c r="AM206" s="295">
        <v>12.649999999999999</v>
      </c>
      <c r="AN206" s="295">
        <v>2301.1499999999996</v>
      </c>
      <c r="AO206" s="295">
        <v>11.5</v>
      </c>
      <c r="AP206" s="295">
        <v>1842.3</v>
      </c>
      <c r="AQ206" s="295">
        <v>9.1999999999999993</v>
      </c>
    </row>
    <row r="207" spans="1:43" ht="24" x14ac:dyDescent="0.2">
      <c r="A207" s="297">
        <v>0</v>
      </c>
      <c r="B207" s="320" t="s">
        <v>1789</v>
      </c>
      <c r="C207" s="298">
        <v>20000</v>
      </c>
      <c r="D207" s="299">
        <v>38519</v>
      </c>
      <c r="E207" s="300">
        <v>29</v>
      </c>
      <c r="F207" s="299">
        <v>32099</v>
      </c>
      <c r="G207" s="300">
        <v>24</v>
      </c>
      <c r="H207" s="299">
        <v>25679</v>
      </c>
      <c r="I207" s="300">
        <v>20</v>
      </c>
      <c r="K207" s="299">
        <v>15407.6</v>
      </c>
      <c r="L207" s="300">
        <v>11.600000000000001</v>
      </c>
      <c r="M207" s="299">
        <v>12839.6</v>
      </c>
      <c r="N207" s="300">
        <v>9.6000000000000014</v>
      </c>
      <c r="O207" s="299">
        <v>10271.6</v>
      </c>
      <c r="P207" s="300">
        <v>8</v>
      </c>
      <c r="R207" s="299">
        <v>23111.399999999998</v>
      </c>
      <c r="S207" s="300">
        <v>17.399999999999999</v>
      </c>
      <c r="T207" s="299">
        <v>19259.399999999998</v>
      </c>
      <c r="U207" s="300">
        <v>14.399999999999999</v>
      </c>
      <c r="V207" s="299">
        <v>15407.4</v>
      </c>
      <c r="W207" s="300">
        <v>12</v>
      </c>
      <c r="X207" s="299">
        <v>30815.200000000001</v>
      </c>
      <c r="Y207" s="300">
        <v>23.200000000000003</v>
      </c>
      <c r="Z207" s="299">
        <v>25679.200000000001</v>
      </c>
      <c r="AA207" s="300">
        <v>19.200000000000003</v>
      </c>
      <c r="AB207" s="299">
        <v>20543.2</v>
      </c>
      <c r="AC207" s="300">
        <v>16</v>
      </c>
      <c r="AE207" s="299">
        <v>15407.6</v>
      </c>
      <c r="AF207" s="300">
        <v>11.600000000000001</v>
      </c>
      <c r="AG207" s="299">
        <v>12839.6</v>
      </c>
      <c r="AH207" s="300">
        <v>9.6000000000000014</v>
      </c>
      <c r="AI207" s="299">
        <v>10271.6</v>
      </c>
      <c r="AJ207" s="300">
        <v>8</v>
      </c>
      <c r="AL207" s="299">
        <v>44296.85</v>
      </c>
      <c r="AM207" s="299">
        <v>33.349999999999994</v>
      </c>
      <c r="AN207" s="299">
        <v>36913.85</v>
      </c>
      <c r="AO207" s="299">
        <v>27.599999999999998</v>
      </c>
      <c r="AP207" s="299">
        <v>29530.85</v>
      </c>
      <c r="AQ207" s="299">
        <v>23</v>
      </c>
    </row>
    <row r="208" spans="1:43" ht="12" x14ac:dyDescent="0.2">
      <c r="A208" s="297">
        <v>0</v>
      </c>
      <c r="B208" s="320">
        <v>0</v>
      </c>
      <c r="C208" s="298">
        <v>100000</v>
      </c>
      <c r="D208" s="299">
        <v>76225</v>
      </c>
      <c r="E208" s="300">
        <v>31</v>
      </c>
      <c r="F208" s="299">
        <v>63521</v>
      </c>
      <c r="G208" s="300">
        <v>26</v>
      </c>
      <c r="H208" s="299">
        <v>50817</v>
      </c>
      <c r="I208" s="300">
        <v>21</v>
      </c>
      <c r="K208" s="299">
        <v>30490</v>
      </c>
      <c r="L208" s="300">
        <v>12.4</v>
      </c>
      <c r="M208" s="299">
        <v>25408.400000000001</v>
      </c>
      <c r="N208" s="300">
        <v>10.4</v>
      </c>
      <c r="O208" s="299">
        <v>20326.800000000003</v>
      </c>
      <c r="P208" s="300">
        <v>8.4</v>
      </c>
      <c r="R208" s="299">
        <v>45735</v>
      </c>
      <c r="S208" s="300">
        <v>18.599999999999998</v>
      </c>
      <c r="T208" s="299">
        <v>38112.6</v>
      </c>
      <c r="U208" s="300">
        <v>15.6</v>
      </c>
      <c r="V208" s="299">
        <v>30490.199999999997</v>
      </c>
      <c r="W208" s="300">
        <v>12.6</v>
      </c>
      <c r="X208" s="299">
        <v>60980</v>
      </c>
      <c r="Y208" s="300">
        <v>24.8</v>
      </c>
      <c r="Z208" s="299">
        <v>50816.800000000003</v>
      </c>
      <c r="AA208" s="300">
        <v>20.8</v>
      </c>
      <c r="AB208" s="299">
        <v>40653.600000000006</v>
      </c>
      <c r="AC208" s="300">
        <v>16.8</v>
      </c>
      <c r="AE208" s="299">
        <v>30490</v>
      </c>
      <c r="AF208" s="300">
        <v>12.4</v>
      </c>
      <c r="AG208" s="299">
        <v>25408.400000000001</v>
      </c>
      <c r="AH208" s="300">
        <v>10.4</v>
      </c>
      <c r="AI208" s="299">
        <v>20326.800000000003</v>
      </c>
      <c r="AJ208" s="300">
        <v>8.4</v>
      </c>
      <c r="AL208" s="299">
        <v>87658.75</v>
      </c>
      <c r="AM208" s="299">
        <v>35.65</v>
      </c>
      <c r="AN208" s="299">
        <v>73049.149999999994</v>
      </c>
      <c r="AO208" s="299">
        <v>29.9</v>
      </c>
      <c r="AP208" s="299">
        <v>58439.549999999996</v>
      </c>
      <c r="AQ208" s="299">
        <v>24.15</v>
      </c>
    </row>
    <row r="209" spans="1:43" ht="12" x14ac:dyDescent="0.2">
      <c r="A209" s="297">
        <v>0</v>
      </c>
      <c r="B209" s="320">
        <v>0</v>
      </c>
      <c r="C209" s="298">
        <v>200000</v>
      </c>
      <c r="D209" s="299">
        <v>107379</v>
      </c>
      <c r="E209" s="300">
        <v>23</v>
      </c>
      <c r="F209" s="299">
        <v>89482</v>
      </c>
      <c r="G209" s="300">
        <v>19</v>
      </c>
      <c r="H209" s="299">
        <v>71586</v>
      </c>
      <c r="I209" s="300">
        <v>15</v>
      </c>
      <c r="K209" s="299">
        <v>42951.600000000006</v>
      </c>
      <c r="L209" s="300">
        <v>9.2000000000000011</v>
      </c>
      <c r="M209" s="299">
        <v>35792.800000000003</v>
      </c>
      <c r="N209" s="300">
        <v>7.6000000000000005</v>
      </c>
      <c r="O209" s="299">
        <v>28634.400000000001</v>
      </c>
      <c r="P209" s="300">
        <v>6</v>
      </c>
      <c r="R209" s="299">
        <v>64427.399999999994</v>
      </c>
      <c r="S209" s="300">
        <v>13.799999999999999</v>
      </c>
      <c r="T209" s="299">
        <v>53689.2</v>
      </c>
      <c r="U209" s="300">
        <v>11.4</v>
      </c>
      <c r="V209" s="299">
        <v>42951.6</v>
      </c>
      <c r="W209" s="300">
        <v>9</v>
      </c>
      <c r="X209" s="299">
        <v>85903.200000000012</v>
      </c>
      <c r="Y209" s="300">
        <v>18.400000000000002</v>
      </c>
      <c r="Z209" s="299">
        <v>71585.600000000006</v>
      </c>
      <c r="AA209" s="300">
        <v>15.200000000000001</v>
      </c>
      <c r="AB209" s="299">
        <v>57268.800000000003</v>
      </c>
      <c r="AC209" s="300">
        <v>12</v>
      </c>
      <c r="AE209" s="299">
        <v>42951.600000000006</v>
      </c>
      <c r="AF209" s="300">
        <v>9.2000000000000011</v>
      </c>
      <c r="AG209" s="299">
        <v>35792.800000000003</v>
      </c>
      <c r="AH209" s="300">
        <v>7.6000000000000005</v>
      </c>
      <c r="AI209" s="299">
        <v>28634.400000000001</v>
      </c>
      <c r="AJ209" s="300">
        <v>6</v>
      </c>
      <c r="AL209" s="299">
        <v>123485.84999999999</v>
      </c>
      <c r="AM209" s="299">
        <v>26.45</v>
      </c>
      <c r="AN209" s="299">
        <v>102904.29999999999</v>
      </c>
      <c r="AO209" s="299">
        <v>21.849999999999998</v>
      </c>
      <c r="AP209" s="299">
        <v>82323.899999999994</v>
      </c>
      <c r="AQ209" s="299">
        <v>17.25</v>
      </c>
    </row>
    <row r="210" spans="1:43" ht="12" x14ac:dyDescent="0.2">
      <c r="A210" s="297">
        <v>0</v>
      </c>
      <c r="B210" s="320">
        <v>0</v>
      </c>
      <c r="C210" s="298">
        <v>400000</v>
      </c>
      <c r="D210" s="299">
        <v>174354</v>
      </c>
      <c r="E210" s="300">
        <v>12</v>
      </c>
      <c r="F210" s="299">
        <v>145295</v>
      </c>
      <c r="G210" s="300">
        <v>10</v>
      </c>
      <c r="H210" s="299">
        <v>116236</v>
      </c>
      <c r="I210" s="300">
        <v>8</v>
      </c>
      <c r="K210" s="299">
        <v>69741.600000000006</v>
      </c>
      <c r="L210" s="300">
        <v>4.8000000000000007</v>
      </c>
      <c r="M210" s="299">
        <v>58118</v>
      </c>
      <c r="N210" s="300">
        <v>4</v>
      </c>
      <c r="O210" s="299">
        <v>46494.400000000001</v>
      </c>
      <c r="P210" s="300">
        <v>3.2</v>
      </c>
      <c r="R210" s="299">
        <v>104612.4</v>
      </c>
      <c r="S210" s="300">
        <v>7.1999999999999993</v>
      </c>
      <c r="T210" s="299">
        <v>87177</v>
      </c>
      <c r="U210" s="300">
        <v>6</v>
      </c>
      <c r="V210" s="299">
        <v>69741.599999999991</v>
      </c>
      <c r="W210" s="300">
        <v>4.8</v>
      </c>
      <c r="X210" s="299">
        <v>139483.20000000001</v>
      </c>
      <c r="Y210" s="300">
        <v>9.6000000000000014</v>
      </c>
      <c r="Z210" s="299">
        <v>116236</v>
      </c>
      <c r="AA210" s="300">
        <v>8</v>
      </c>
      <c r="AB210" s="299">
        <v>92988.800000000003</v>
      </c>
      <c r="AC210" s="300">
        <v>6.4</v>
      </c>
      <c r="AE210" s="299">
        <v>69741.600000000006</v>
      </c>
      <c r="AF210" s="300">
        <v>4.8000000000000007</v>
      </c>
      <c r="AG210" s="299">
        <v>58118</v>
      </c>
      <c r="AH210" s="300">
        <v>4</v>
      </c>
      <c r="AI210" s="299">
        <v>46494.400000000001</v>
      </c>
      <c r="AJ210" s="300">
        <v>3.2</v>
      </c>
      <c r="AL210" s="299">
        <v>200507.09999999998</v>
      </c>
      <c r="AM210" s="299">
        <v>13.799999999999999</v>
      </c>
      <c r="AN210" s="299">
        <v>167089.25</v>
      </c>
      <c r="AO210" s="299">
        <v>11.5</v>
      </c>
      <c r="AP210" s="299">
        <v>133671.4</v>
      </c>
      <c r="AQ210" s="299">
        <v>9.1999999999999993</v>
      </c>
    </row>
    <row r="211" spans="1:43" ht="12" x14ac:dyDescent="0.2">
      <c r="A211" s="297">
        <v>0</v>
      </c>
      <c r="B211" s="320">
        <v>0</v>
      </c>
      <c r="C211" s="302">
        <v>1000000</v>
      </c>
      <c r="D211" s="303">
        <v>231279</v>
      </c>
      <c r="E211" s="304">
        <v>23</v>
      </c>
      <c r="F211" s="303">
        <v>192732</v>
      </c>
      <c r="G211" s="304">
        <v>20</v>
      </c>
      <c r="H211" s="303">
        <v>154186</v>
      </c>
      <c r="I211" s="304">
        <v>16</v>
      </c>
      <c r="K211" s="303">
        <v>92511.6</v>
      </c>
      <c r="L211" s="304">
        <v>9.2000000000000011</v>
      </c>
      <c r="M211" s="303">
        <v>77092.800000000003</v>
      </c>
      <c r="N211" s="304">
        <v>8</v>
      </c>
      <c r="O211" s="303">
        <v>61674.400000000001</v>
      </c>
      <c r="P211" s="304">
        <v>6.4</v>
      </c>
      <c r="R211" s="303">
        <v>138767.4</v>
      </c>
      <c r="S211" s="304">
        <v>13.799999999999999</v>
      </c>
      <c r="T211" s="303">
        <v>115639.2</v>
      </c>
      <c r="U211" s="304">
        <v>12</v>
      </c>
      <c r="V211" s="303">
        <v>92511.599999999991</v>
      </c>
      <c r="W211" s="304">
        <v>9.6</v>
      </c>
      <c r="X211" s="303">
        <v>185023.2</v>
      </c>
      <c r="Y211" s="304">
        <v>18.400000000000002</v>
      </c>
      <c r="Z211" s="303">
        <v>154185.60000000001</v>
      </c>
      <c r="AA211" s="304">
        <v>16</v>
      </c>
      <c r="AB211" s="303">
        <v>123348.8</v>
      </c>
      <c r="AC211" s="304">
        <v>12.8</v>
      </c>
      <c r="AE211" s="303">
        <v>92511.6</v>
      </c>
      <c r="AF211" s="304">
        <v>9.2000000000000011</v>
      </c>
      <c r="AG211" s="303">
        <v>77092.800000000003</v>
      </c>
      <c r="AH211" s="304">
        <v>8</v>
      </c>
      <c r="AI211" s="303">
        <v>61674.400000000001</v>
      </c>
      <c r="AJ211" s="304">
        <v>6.4</v>
      </c>
      <c r="AL211" s="303">
        <v>265970.84999999998</v>
      </c>
      <c r="AM211" s="303">
        <v>26.45</v>
      </c>
      <c r="AN211" s="303">
        <v>221641.8</v>
      </c>
      <c r="AO211" s="303">
        <v>23</v>
      </c>
      <c r="AP211" s="303">
        <v>177313.9</v>
      </c>
      <c r="AQ211" s="303">
        <v>18.399999999999999</v>
      </c>
    </row>
    <row r="212" spans="1:43" ht="24" x14ac:dyDescent="0.2">
      <c r="A212" s="293" t="s">
        <v>1790</v>
      </c>
      <c r="B212" s="319" t="s">
        <v>1791</v>
      </c>
      <c r="C212" s="294">
        <v>500</v>
      </c>
      <c r="D212" s="295">
        <v>1447</v>
      </c>
      <c r="E212" s="296">
        <v>9</v>
      </c>
      <c r="F212" s="295">
        <v>1206</v>
      </c>
      <c r="G212" s="296">
        <v>8</v>
      </c>
      <c r="H212" s="295">
        <v>965</v>
      </c>
      <c r="I212" s="296">
        <v>7</v>
      </c>
      <c r="K212" s="295">
        <v>578.80000000000007</v>
      </c>
      <c r="L212" s="296">
        <v>3.6</v>
      </c>
      <c r="M212" s="295">
        <v>482.40000000000003</v>
      </c>
      <c r="N212" s="296">
        <v>3.2</v>
      </c>
      <c r="O212" s="295">
        <v>386</v>
      </c>
      <c r="P212" s="296">
        <v>2.8000000000000003</v>
      </c>
      <c r="R212" s="295">
        <v>868.19999999999993</v>
      </c>
      <c r="S212" s="296">
        <v>5.3999999999999995</v>
      </c>
      <c r="T212" s="295">
        <v>723.6</v>
      </c>
      <c r="U212" s="296">
        <v>4.8</v>
      </c>
      <c r="V212" s="295">
        <v>579</v>
      </c>
      <c r="W212" s="296">
        <v>4.2</v>
      </c>
      <c r="X212" s="295">
        <v>1157.6000000000001</v>
      </c>
      <c r="Y212" s="296">
        <v>7.2</v>
      </c>
      <c r="Z212" s="295">
        <v>964.80000000000007</v>
      </c>
      <c r="AA212" s="296">
        <v>6.4</v>
      </c>
      <c r="AB212" s="295">
        <v>772</v>
      </c>
      <c r="AC212" s="296">
        <v>5.6000000000000005</v>
      </c>
      <c r="AE212" s="295">
        <v>578.80000000000007</v>
      </c>
      <c r="AF212" s="296">
        <v>3.6</v>
      </c>
      <c r="AG212" s="295">
        <v>482.40000000000003</v>
      </c>
      <c r="AH212" s="296">
        <v>3.2</v>
      </c>
      <c r="AI212" s="295">
        <v>386</v>
      </c>
      <c r="AJ212" s="296">
        <v>2.8000000000000003</v>
      </c>
      <c r="AL212" s="295">
        <v>1664.05</v>
      </c>
      <c r="AM212" s="296">
        <v>10.35</v>
      </c>
      <c r="AN212" s="295">
        <v>1386.8999999999999</v>
      </c>
      <c r="AO212" s="296">
        <v>9.1999999999999993</v>
      </c>
      <c r="AP212" s="295">
        <v>1109.75</v>
      </c>
      <c r="AQ212" s="296">
        <v>8.0499999999999989</v>
      </c>
    </row>
    <row r="213" spans="1:43" ht="12" x14ac:dyDescent="0.2">
      <c r="A213" s="297">
        <v>0</v>
      </c>
      <c r="B213" s="320">
        <v>0</v>
      </c>
      <c r="C213" s="298">
        <v>1500</v>
      </c>
      <c r="D213" s="299">
        <v>2432</v>
      </c>
      <c r="E213" s="300">
        <v>22</v>
      </c>
      <c r="F213" s="299">
        <v>2027</v>
      </c>
      <c r="G213" s="300">
        <v>18</v>
      </c>
      <c r="H213" s="299">
        <v>1621</v>
      </c>
      <c r="I213" s="300">
        <v>15</v>
      </c>
      <c r="K213" s="299">
        <v>972.80000000000007</v>
      </c>
      <c r="L213" s="300">
        <v>8.8000000000000007</v>
      </c>
      <c r="M213" s="299">
        <v>810.80000000000007</v>
      </c>
      <c r="N213" s="300">
        <v>7.2</v>
      </c>
      <c r="O213" s="299">
        <v>648.40000000000009</v>
      </c>
      <c r="P213" s="300">
        <v>6</v>
      </c>
      <c r="R213" s="299">
        <v>1459.2</v>
      </c>
      <c r="S213" s="300">
        <v>13.2</v>
      </c>
      <c r="T213" s="299">
        <v>1216.2</v>
      </c>
      <c r="U213" s="300">
        <v>10.799999999999999</v>
      </c>
      <c r="V213" s="299">
        <v>972.59999999999991</v>
      </c>
      <c r="W213" s="300">
        <v>9</v>
      </c>
      <c r="X213" s="299">
        <v>1945.6000000000001</v>
      </c>
      <c r="Y213" s="300">
        <v>17.600000000000001</v>
      </c>
      <c r="Z213" s="299">
        <v>1621.6000000000001</v>
      </c>
      <c r="AA213" s="300">
        <v>14.4</v>
      </c>
      <c r="AB213" s="299">
        <v>1296.8000000000002</v>
      </c>
      <c r="AC213" s="300">
        <v>12</v>
      </c>
      <c r="AE213" s="299">
        <v>972.80000000000007</v>
      </c>
      <c r="AF213" s="300">
        <v>8.8000000000000007</v>
      </c>
      <c r="AG213" s="299">
        <v>810.80000000000007</v>
      </c>
      <c r="AH213" s="300">
        <v>7.2</v>
      </c>
      <c r="AI213" s="299">
        <v>648.40000000000009</v>
      </c>
      <c r="AJ213" s="300">
        <v>6</v>
      </c>
      <c r="AL213" s="299">
        <v>2796.7999999999997</v>
      </c>
      <c r="AM213" s="300">
        <v>25.299999999999997</v>
      </c>
      <c r="AN213" s="299">
        <v>2331.0499999999997</v>
      </c>
      <c r="AO213" s="300">
        <v>20.7</v>
      </c>
      <c r="AP213" s="299">
        <v>1864.1499999999999</v>
      </c>
      <c r="AQ213" s="300">
        <v>17.25</v>
      </c>
    </row>
    <row r="214" spans="1:43" ht="12" x14ac:dyDescent="0.2">
      <c r="A214" s="297">
        <v>0</v>
      </c>
      <c r="B214" s="320">
        <v>0</v>
      </c>
      <c r="C214" s="298">
        <v>2500</v>
      </c>
      <c r="D214" s="299">
        <v>2643</v>
      </c>
      <c r="E214" s="300">
        <v>37</v>
      </c>
      <c r="F214" s="299">
        <v>2203</v>
      </c>
      <c r="G214" s="300">
        <v>30</v>
      </c>
      <c r="H214" s="299">
        <v>1762</v>
      </c>
      <c r="I214" s="300">
        <v>24</v>
      </c>
      <c r="K214" s="299">
        <v>1057.2</v>
      </c>
      <c r="L214" s="300">
        <v>14.8</v>
      </c>
      <c r="M214" s="299">
        <v>881.2</v>
      </c>
      <c r="N214" s="300">
        <v>12</v>
      </c>
      <c r="O214" s="299">
        <v>704.80000000000007</v>
      </c>
      <c r="P214" s="300">
        <v>9.6000000000000014</v>
      </c>
      <c r="R214" s="299">
        <v>1585.8</v>
      </c>
      <c r="S214" s="300">
        <v>22.2</v>
      </c>
      <c r="T214" s="299">
        <v>1321.8</v>
      </c>
      <c r="U214" s="300">
        <v>18</v>
      </c>
      <c r="V214" s="299">
        <v>1057.2</v>
      </c>
      <c r="W214" s="300">
        <v>14.399999999999999</v>
      </c>
      <c r="X214" s="299">
        <v>2114.4</v>
      </c>
      <c r="Y214" s="300">
        <v>29.6</v>
      </c>
      <c r="Z214" s="299">
        <v>1762.4</v>
      </c>
      <c r="AA214" s="300">
        <v>24</v>
      </c>
      <c r="AB214" s="299">
        <v>1409.6000000000001</v>
      </c>
      <c r="AC214" s="300">
        <v>19.200000000000003</v>
      </c>
      <c r="AE214" s="299">
        <v>1057.2</v>
      </c>
      <c r="AF214" s="300">
        <v>14.8</v>
      </c>
      <c r="AG214" s="299">
        <v>881.2</v>
      </c>
      <c r="AH214" s="300">
        <v>12</v>
      </c>
      <c r="AI214" s="299">
        <v>704.80000000000007</v>
      </c>
      <c r="AJ214" s="300">
        <v>9.6000000000000014</v>
      </c>
      <c r="AL214" s="299">
        <v>3039.45</v>
      </c>
      <c r="AM214" s="300">
        <v>42.55</v>
      </c>
      <c r="AN214" s="299">
        <v>2533.4499999999998</v>
      </c>
      <c r="AO214" s="300">
        <v>34.5</v>
      </c>
      <c r="AP214" s="299">
        <v>2026.3</v>
      </c>
      <c r="AQ214" s="300">
        <v>27.599999999999998</v>
      </c>
    </row>
    <row r="215" spans="1:43" ht="12" x14ac:dyDescent="0.2">
      <c r="A215" s="297">
        <v>0</v>
      </c>
      <c r="B215" s="320">
        <v>0</v>
      </c>
      <c r="C215" s="298">
        <v>3500</v>
      </c>
      <c r="D215" s="299">
        <v>3006</v>
      </c>
      <c r="E215" s="300">
        <v>33</v>
      </c>
      <c r="F215" s="299">
        <v>2505</v>
      </c>
      <c r="G215" s="300">
        <v>28</v>
      </c>
      <c r="H215" s="299">
        <v>2004</v>
      </c>
      <c r="I215" s="300">
        <v>23</v>
      </c>
      <c r="K215" s="299">
        <v>1202.4000000000001</v>
      </c>
      <c r="L215" s="300">
        <v>13.200000000000001</v>
      </c>
      <c r="M215" s="299">
        <v>1002</v>
      </c>
      <c r="N215" s="300">
        <v>11.200000000000001</v>
      </c>
      <c r="O215" s="299">
        <v>801.6</v>
      </c>
      <c r="P215" s="300">
        <v>9.2000000000000011</v>
      </c>
      <c r="R215" s="299">
        <v>1803.6</v>
      </c>
      <c r="S215" s="300">
        <v>19.8</v>
      </c>
      <c r="T215" s="299">
        <v>1503</v>
      </c>
      <c r="U215" s="300">
        <v>16.8</v>
      </c>
      <c r="V215" s="299">
        <v>1202.3999999999999</v>
      </c>
      <c r="W215" s="300">
        <v>13.799999999999999</v>
      </c>
      <c r="X215" s="299">
        <v>2404.8000000000002</v>
      </c>
      <c r="Y215" s="300">
        <v>26.400000000000002</v>
      </c>
      <c r="Z215" s="299">
        <v>2004</v>
      </c>
      <c r="AA215" s="300">
        <v>22.400000000000002</v>
      </c>
      <c r="AB215" s="299">
        <v>1603.2</v>
      </c>
      <c r="AC215" s="300">
        <v>18.400000000000002</v>
      </c>
      <c r="AE215" s="299">
        <v>1202.4000000000001</v>
      </c>
      <c r="AF215" s="300">
        <v>13.200000000000001</v>
      </c>
      <c r="AG215" s="299">
        <v>1002</v>
      </c>
      <c r="AH215" s="300">
        <v>11.200000000000001</v>
      </c>
      <c r="AI215" s="299">
        <v>801.6</v>
      </c>
      <c r="AJ215" s="300">
        <v>9.2000000000000011</v>
      </c>
      <c r="AL215" s="299">
        <v>3456.8999999999996</v>
      </c>
      <c r="AM215" s="300">
        <v>37.949999999999996</v>
      </c>
      <c r="AN215" s="299">
        <v>2880.75</v>
      </c>
      <c r="AO215" s="300">
        <v>32.199999999999996</v>
      </c>
      <c r="AP215" s="299">
        <v>2304.6</v>
      </c>
      <c r="AQ215" s="300">
        <v>26.45</v>
      </c>
    </row>
    <row r="216" spans="1:43" ht="12" x14ac:dyDescent="0.2">
      <c r="A216" s="297">
        <v>0</v>
      </c>
      <c r="B216" s="320">
        <v>0</v>
      </c>
      <c r="C216" s="298">
        <v>4500</v>
      </c>
      <c r="D216" s="299">
        <v>3340</v>
      </c>
      <c r="E216" s="300">
        <v>23</v>
      </c>
      <c r="F216" s="299">
        <v>2783</v>
      </c>
      <c r="G216" s="300">
        <v>20</v>
      </c>
      <c r="H216" s="299">
        <v>2226</v>
      </c>
      <c r="I216" s="300">
        <v>16</v>
      </c>
      <c r="K216" s="299">
        <v>1336</v>
      </c>
      <c r="L216" s="300">
        <v>9.2000000000000011</v>
      </c>
      <c r="M216" s="299">
        <v>1113.2</v>
      </c>
      <c r="N216" s="300">
        <v>8</v>
      </c>
      <c r="O216" s="299">
        <v>890.40000000000009</v>
      </c>
      <c r="P216" s="300">
        <v>6.4</v>
      </c>
      <c r="R216" s="299">
        <v>2004</v>
      </c>
      <c r="S216" s="300">
        <v>13.799999999999999</v>
      </c>
      <c r="T216" s="299">
        <v>1669.8</v>
      </c>
      <c r="U216" s="300">
        <v>12</v>
      </c>
      <c r="V216" s="299">
        <v>1335.6</v>
      </c>
      <c r="W216" s="300">
        <v>9.6</v>
      </c>
      <c r="X216" s="299">
        <v>2672</v>
      </c>
      <c r="Y216" s="300">
        <v>18.400000000000002</v>
      </c>
      <c r="Z216" s="299">
        <v>2226.4</v>
      </c>
      <c r="AA216" s="300">
        <v>16</v>
      </c>
      <c r="AB216" s="299">
        <v>1780.8000000000002</v>
      </c>
      <c r="AC216" s="300">
        <v>12.8</v>
      </c>
      <c r="AE216" s="299">
        <v>1336</v>
      </c>
      <c r="AF216" s="300">
        <v>9.2000000000000011</v>
      </c>
      <c r="AG216" s="299">
        <v>1113.2</v>
      </c>
      <c r="AH216" s="300">
        <v>8</v>
      </c>
      <c r="AI216" s="299">
        <v>890.40000000000009</v>
      </c>
      <c r="AJ216" s="300">
        <v>6.4</v>
      </c>
      <c r="AL216" s="299">
        <v>3840.9999999999995</v>
      </c>
      <c r="AM216" s="300">
        <v>26.45</v>
      </c>
      <c r="AN216" s="299">
        <v>3200.45</v>
      </c>
      <c r="AO216" s="300">
        <v>23</v>
      </c>
      <c r="AP216" s="299">
        <v>2559.8999999999996</v>
      </c>
      <c r="AQ216" s="300">
        <v>18.399999999999999</v>
      </c>
    </row>
    <row r="217" spans="1:43" ht="12" x14ac:dyDescent="0.2">
      <c r="A217" s="297">
        <v>0</v>
      </c>
      <c r="B217" s="320">
        <v>0</v>
      </c>
      <c r="C217" s="298">
        <v>6500</v>
      </c>
      <c r="D217" s="303">
        <v>3800</v>
      </c>
      <c r="E217" s="304">
        <v>14</v>
      </c>
      <c r="F217" s="303">
        <v>3167</v>
      </c>
      <c r="G217" s="304">
        <v>12</v>
      </c>
      <c r="H217" s="303">
        <v>2534</v>
      </c>
      <c r="I217" s="304">
        <v>10</v>
      </c>
      <c r="K217" s="299">
        <v>1520</v>
      </c>
      <c r="L217" s="300">
        <v>5.6000000000000005</v>
      </c>
      <c r="M217" s="299">
        <v>1266.8000000000002</v>
      </c>
      <c r="N217" s="300">
        <v>4.8000000000000007</v>
      </c>
      <c r="O217" s="299">
        <v>1013.6</v>
      </c>
      <c r="P217" s="300">
        <v>4</v>
      </c>
      <c r="R217" s="299">
        <v>2280</v>
      </c>
      <c r="S217" s="300">
        <v>8.4</v>
      </c>
      <c r="T217" s="299">
        <v>1900.1999999999998</v>
      </c>
      <c r="U217" s="300">
        <v>7.1999999999999993</v>
      </c>
      <c r="V217" s="299">
        <v>1520.3999999999999</v>
      </c>
      <c r="W217" s="300">
        <v>6</v>
      </c>
      <c r="X217" s="299">
        <v>3040</v>
      </c>
      <c r="Y217" s="300">
        <v>11.200000000000001</v>
      </c>
      <c r="Z217" s="299">
        <v>2533.6000000000004</v>
      </c>
      <c r="AA217" s="300">
        <v>9.6000000000000014</v>
      </c>
      <c r="AB217" s="299">
        <v>2027.2</v>
      </c>
      <c r="AC217" s="300">
        <v>8</v>
      </c>
      <c r="AE217" s="299">
        <v>1520</v>
      </c>
      <c r="AF217" s="300">
        <v>5.6000000000000005</v>
      </c>
      <c r="AG217" s="299">
        <v>1266.8000000000002</v>
      </c>
      <c r="AH217" s="300">
        <v>4.8000000000000007</v>
      </c>
      <c r="AI217" s="299">
        <v>1013.6</v>
      </c>
      <c r="AJ217" s="300">
        <v>4</v>
      </c>
      <c r="AL217" s="299">
        <v>4370</v>
      </c>
      <c r="AM217" s="300">
        <v>16.099999999999998</v>
      </c>
      <c r="AN217" s="299">
        <v>3642.0499999999997</v>
      </c>
      <c r="AO217" s="300">
        <v>13.799999999999999</v>
      </c>
      <c r="AP217" s="299">
        <v>2914.1</v>
      </c>
      <c r="AQ217" s="300">
        <v>11.5</v>
      </c>
    </row>
    <row r="218" spans="1:43" ht="12" x14ac:dyDescent="0.2">
      <c r="A218" s="301">
        <v>0</v>
      </c>
      <c r="B218" s="321">
        <v>0</v>
      </c>
      <c r="C218" s="302">
        <v>10000</v>
      </c>
      <c r="D218" s="295">
        <v>4278</v>
      </c>
      <c r="E218" s="296">
        <v>44</v>
      </c>
      <c r="F218" s="295">
        <v>3565</v>
      </c>
      <c r="G218" s="296">
        <v>37</v>
      </c>
      <c r="H218" s="295">
        <v>2852</v>
      </c>
      <c r="I218" s="296">
        <v>29</v>
      </c>
      <c r="K218" s="303">
        <v>1711.2</v>
      </c>
      <c r="L218" s="304">
        <v>17.600000000000001</v>
      </c>
      <c r="M218" s="303">
        <v>1426</v>
      </c>
      <c r="N218" s="304">
        <v>14.8</v>
      </c>
      <c r="O218" s="303">
        <v>1140.8</v>
      </c>
      <c r="P218" s="304">
        <v>11.600000000000001</v>
      </c>
      <c r="R218" s="303">
        <v>2566.7999999999997</v>
      </c>
      <c r="S218" s="304">
        <v>26.4</v>
      </c>
      <c r="T218" s="303">
        <v>2139</v>
      </c>
      <c r="U218" s="304">
        <v>22.2</v>
      </c>
      <c r="V218" s="303">
        <v>1711.2</v>
      </c>
      <c r="W218" s="304">
        <v>17.399999999999999</v>
      </c>
      <c r="X218" s="303">
        <v>3422.4</v>
      </c>
      <c r="Y218" s="304">
        <v>35.200000000000003</v>
      </c>
      <c r="Z218" s="303">
        <v>2852</v>
      </c>
      <c r="AA218" s="304">
        <v>29.6</v>
      </c>
      <c r="AB218" s="303">
        <v>2281.6</v>
      </c>
      <c r="AC218" s="304">
        <v>23.200000000000003</v>
      </c>
      <c r="AE218" s="303">
        <v>1711.2</v>
      </c>
      <c r="AF218" s="304">
        <v>17.600000000000001</v>
      </c>
      <c r="AG218" s="303">
        <v>1426</v>
      </c>
      <c r="AH218" s="304">
        <v>14.8</v>
      </c>
      <c r="AI218" s="303">
        <v>1140.8</v>
      </c>
      <c r="AJ218" s="304">
        <v>11.600000000000001</v>
      </c>
      <c r="AL218" s="303">
        <v>4919.7</v>
      </c>
      <c r="AM218" s="304">
        <v>50.599999999999994</v>
      </c>
      <c r="AN218" s="303">
        <v>4099.75</v>
      </c>
      <c r="AO218" s="304">
        <v>42.55</v>
      </c>
      <c r="AP218" s="303">
        <v>3279.7999999999997</v>
      </c>
      <c r="AQ218" s="304">
        <v>33.349999999999994</v>
      </c>
    </row>
    <row r="219" spans="1:43" ht="24" x14ac:dyDescent="0.2">
      <c r="A219" s="293" t="s">
        <v>1792</v>
      </c>
      <c r="B219" s="319" t="s">
        <v>1793</v>
      </c>
      <c r="C219" s="294">
        <v>1500</v>
      </c>
      <c r="D219" s="295">
        <v>2419</v>
      </c>
      <c r="E219" s="296">
        <v>21</v>
      </c>
      <c r="F219" s="295">
        <v>2015</v>
      </c>
      <c r="G219" s="296">
        <v>18</v>
      </c>
      <c r="H219" s="295">
        <v>1613</v>
      </c>
      <c r="I219" s="296">
        <v>15</v>
      </c>
      <c r="K219" s="295">
        <v>967.6</v>
      </c>
      <c r="L219" s="296">
        <v>8.4</v>
      </c>
      <c r="M219" s="295">
        <v>806</v>
      </c>
      <c r="N219" s="296">
        <v>7.2</v>
      </c>
      <c r="O219" s="295">
        <v>645.20000000000005</v>
      </c>
      <c r="P219" s="296">
        <v>6</v>
      </c>
      <c r="R219" s="295">
        <v>1451.3999999999999</v>
      </c>
      <c r="S219" s="296">
        <v>12.6</v>
      </c>
      <c r="T219" s="295">
        <v>1209</v>
      </c>
      <c r="U219" s="296">
        <v>10.799999999999999</v>
      </c>
      <c r="V219" s="295">
        <v>967.8</v>
      </c>
      <c r="W219" s="296">
        <v>9</v>
      </c>
      <c r="X219" s="295">
        <v>1935.2</v>
      </c>
      <c r="Y219" s="296">
        <v>16.8</v>
      </c>
      <c r="Z219" s="295">
        <v>1612</v>
      </c>
      <c r="AA219" s="296">
        <v>14.4</v>
      </c>
      <c r="AB219" s="295">
        <v>1290.4000000000001</v>
      </c>
      <c r="AC219" s="296">
        <v>12</v>
      </c>
      <c r="AE219" s="295">
        <v>967.6</v>
      </c>
      <c r="AF219" s="296">
        <v>8.4</v>
      </c>
      <c r="AG219" s="295">
        <v>806</v>
      </c>
      <c r="AH219" s="296">
        <v>7.2</v>
      </c>
      <c r="AI219" s="295">
        <v>645.20000000000005</v>
      </c>
      <c r="AJ219" s="296">
        <v>6</v>
      </c>
      <c r="AL219" s="1039">
        <v>2781.85</v>
      </c>
      <c r="AM219" s="1040">
        <v>24.15</v>
      </c>
      <c r="AN219" s="1039">
        <v>2317.25</v>
      </c>
      <c r="AO219" s="1040">
        <v>20.7</v>
      </c>
      <c r="AP219" s="1039">
        <v>1854.9499999999998</v>
      </c>
      <c r="AQ219" s="1040">
        <v>17.25</v>
      </c>
    </row>
    <row r="220" spans="1:43" ht="12" x14ac:dyDescent="0.2">
      <c r="A220" s="297">
        <v>0</v>
      </c>
      <c r="B220" s="320">
        <v>0</v>
      </c>
      <c r="C220" s="298">
        <v>2500</v>
      </c>
      <c r="D220" s="299">
        <v>2629</v>
      </c>
      <c r="E220" s="300">
        <v>37</v>
      </c>
      <c r="F220" s="299">
        <v>2190</v>
      </c>
      <c r="G220" s="300">
        <v>30</v>
      </c>
      <c r="H220" s="299">
        <v>1753</v>
      </c>
      <c r="I220" s="300">
        <v>24</v>
      </c>
      <c r="K220" s="299">
        <v>1051.6000000000001</v>
      </c>
      <c r="L220" s="300">
        <v>14.8</v>
      </c>
      <c r="M220" s="299">
        <v>876</v>
      </c>
      <c r="N220" s="300">
        <v>12</v>
      </c>
      <c r="O220" s="299">
        <v>701.2</v>
      </c>
      <c r="P220" s="300">
        <v>9.6000000000000014</v>
      </c>
      <c r="R220" s="299">
        <v>1577.3999999999999</v>
      </c>
      <c r="S220" s="300">
        <v>22.2</v>
      </c>
      <c r="T220" s="299">
        <v>1314</v>
      </c>
      <c r="U220" s="300">
        <v>18</v>
      </c>
      <c r="V220" s="299">
        <v>1051.8</v>
      </c>
      <c r="W220" s="300">
        <v>14.399999999999999</v>
      </c>
      <c r="X220" s="299">
        <v>2103.2000000000003</v>
      </c>
      <c r="Y220" s="300">
        <v>29.6</v>
      </c>
      <c r="Z220" s="299">
        <v>1752</v>
      </c>
      <c r="AA220" s="300">
        <v>24</v>
      </c>
      <c r="AB220" s="299">
        <v>1402.4</v>
      </c>
      <c r="AC220" s="300">
        <v>19.200000000000003</v>
      </c>
      <c r="AE220" s="299">
        <v>1051.6000000000001</v>
      </c>
      <c r="AF220" s="300">
        <v>14.8</v>
      </c>
      <c r="AG220" s="299">
        <v>876</v>
      </c>
      <c r="AH220" s="300">
        <v>12</v>
      </c>
      <c r="AI220" s="299">
        <v>701.2</v>
      </c>
      <c r="AJ220" s="300">
        <v>9.6000000000000014</v>
      </c>
      <c r="AL220" s="1041">
        <v>3023.35</v>
      </c>
      <c r="AM220" s="1042">
        <v>42.55</v>
      </c>
      <c r="AN220" s="1041">
        <v>2518.5</v>
      </c>
      <c r="AO220" s="1042">
        <v>34.5</v>
      </c>
      <c r="AP220" s="1041">
        <v>2015.9499999999998</v>
      </c>
      <c r="AQ220" s="1042">
        <v>27.599999999999998</v>
      </c>
    </row>
    <row r="221" spans="1:43" ht="12" x14ac:dyDescent="0.2">
      <c r="A221" s="297">
        <v>0</v>
      </c>
      <c r="B221" s="320">
        <v>0</v>
      </c>
      <c r="C221" s="298">
        <v>3500</v>
      </c>
      <c r="D221" s="299">
        <v>2988</v>
      </c>
      <c r="E221" s="300">
        <v>33</v>
      </c>
      <c r="F221" s="299">
        <v>2490</v>
      </c>
      <c r="G221" s="300">
        <v>28</v>
      </c>
      <c r="H221" s="299">
        <v>1993</v>
      </c>
      <c r="I221" s="300">
        <v>23</v>
      </c>
      <c r="K221" s="299">
        <v>1195.2</v>
      </c>
      <c r="L221" s="300">
        <v>13.200000000000001</v>
      </c>
      <c r="M221" s="299">
        <v>996</v>
      </c>
      <c r="N221" s="300">
        <v>11.200000000000001</v>
      </c>
      <c r="O221" s="299">
        <v>797.2</v>
      </c>
      <c r="P221" s="300">
        <v>9.2000000000000011</v>
      </c>
      <c r="R221" s="299">
        <v>1792.8</v>
      </c>
      <c r="S221" s="300">
        <v>19.8</v>
      </c>
      <c r="T221" s="299">
        <v>1494</v>
      </c>
      <c r="U221" s="300">
        <v>16.8</v>
      </c>
      <c r="V221" s="299">
        <v>1195.8</v>
      </c>
      <c r="W221" s="300">
        <v>13.799999999999999</v>
      </c>
      <c r="X221" s="299">
        <v>2390.4</v>
      </c>
      <c r="Y221" s="300">
        <v>26.400000000000002</v>
      </c>
      <c r="Z221" s="299">
        <v>1992</v>
      </c>
      <c r="AA221" s="300">
        <v>22.400000000000002</v>
      </c>
      <c r="AB221" s="299">
        <v>1594.4</v>
      </c>
      <c r="AC221" s="300">
        <v>18.400000000000002</v>
      </c>
      <c r="AE221" s="299">
        <v>1195.2</v>
      </c>
      <c r="AF221" s="300">
        <v>13.200000000000001</v>
      </c>
      <c r="AG221" s="299">
        <v>996</v>
      </c>
      <c r="AH221" s="300">
        <v>11.200000000000001</v>
      </c>
      <c r="AI221" s="299">
        <v>797.2</v>
      </c>
      <c r="AJ221" s="300">
        <v>9.2000000000000011</v>
      </c>
      <c r="AL221" s="1041">
        <v>3436.2</v>
      </c>
      <c r="AM221" s="1042">
        <v>37.949999999999996</v>
      </c>
      <c r="AN221" s="1041">
        <v>2863.5</v>
      </c>
      <c r="AO221" s="1042">
        <v>32.199999999999996</v>
      </c>
      <c r="AP221" s="1041">
        <v>2291.9499999999998</v>
      </c>
      <c r="AQ221" s="1042">
        <v>26.45</v>
      </c>
    </row>
    <row r="222" spans="1:43" ht="12" x14ac:dyDescent="0.2">
      <c r="A222" s="297">
        <v>0</v>
      </c>
      <c r="B222" s="320">
        <v>0</v>
      </c>
      <c r="C222" s="298">
        <v>4500</v>
      </c>
      <c r="D222" s="299">
        <v>3321</v>
      </c>
      <c r="E222" s="300">
        <v>23</v>
      </c>
      <c r="F222" s="299">
        <v>2767</v>
      </c>
      <c r="G222" s="300">
        <v>20</v>
      </c>
      <c r="H222" s="299">
        <v>2214</v>
      </c>
      <c r="I222" s="300">
        <v>16</v>
      </c>
      <c r="K222" s="299">
        <v>1328.4</v>
      </c>
      <c r="L222" s="300">
        <v>9.2000000000000011</v>
      </c>
      <c r="M222" s="299">
        <v>1106.8</v>
      </c>
      <c r="N222" s="300">
        <v>8</v>
      </c>
      <c r="O222" s="299">
        <v>885.6</v>
      </c>
      <c r="P222" s="300">
        <v>6.4</v>
      </c>
      <c r="R222" s="299">
        <v>1992.6</v>
      </c>
      <c r="S222" s="300">
        <v>13.799999999999999</v>
      </c>
      <c r="T222" s="299">
        <v>1660.2</v>
      </c>
      <c r="U222" s="300">
        <v>12</v>
      </c>
      <c r="V222" s="299">
        <v>1328.3999999999999</v>
      </c>
      <c r="W222" s="300">
        <v>9.6</v>
      </c>
      <c r="X222" s="299">
        <v>2656.8</v>
      </c>
      <c r="Y222" s="300">
        <v>18.400000000000002</v>
      </c>
      <c r="Z222" s="299">
        <v>2213.6</v>
      </c>
      <c r="AA222" s="300">
        <v>16</v>
      </c>
      <c r="AB222" s="299">
        <v>1771.2</v>
      </c>
      <c r="AC222" s="300">
        <v>12.8</v>
      </c>
      <c r="AE222" s="299">
        <v>1328.4</v>
      </c>
      <c r="AF222" s="300">
        <v>9.2000000000000011</v>
      </c>
      <c r="AG222" s="299">
        <v>1106.8</v>
      </c>
      <c r="AH222" s="300">
        <v>8</v>
      </c>
      <c r="AI222" s="299">
        <v>885.6</v>
      </c>
      <c r="AJ222" s="300">
        <v>6.4</v>
      </c>
      <c r="AL222" s="1041">
        <v>3819.1499999999996</v>
      </c>
      <c r="AM222" s="1042">
        <v>26.45</v>
      </c>
      <c r="AN222" s="1041">
        <v>3182.0499999999997</v>
      </c>
      <c r="AO222" s="1042">
        <v>23</v>
      </c>
      <c r="AP222" s="1041">
        <v>2546.1</v>
      </c>
      <c r="AQ222" s="1042">
        <v>18.399999999999999</v>
      </c>
    </row>
    <row r="223" spans="1:43" ht="12" x14ac:dyDescent="0.2">
      <c r="A223" s="297">
        <v>0</v>
      </c>
      <c r="B223" s="320">
        <v>0</v>
      </c>
      <c r="C223" s="298">
        <v>6500</v>
      </c>
      <c r="D223" s="299">
        <v>3779</v>
      </c>
      <c r="E223" s="300">
        <v>14</v>
      </c>
      <c r="F223" s="299">
        <v>3149</v>
      </c>
      <c r="G223" s="300">
        <v>12</v>
      </c>
      <c r="H223" s="299">
        <v>2519</v>
      </c>
      <c r="I223" s="300">
        <v>10</v>
      </c>
      <c r="K223" s="299">
        <v>1511.6000000000001</v>
      </c>
      <c r="L223" s="300">
        <v>5.6000000000000005</v>
      </c>
      <c r="M223" s="299">
        <v>1259.6000000000001</v>
      </c>
      <c r="N223" s="300">
        <v>4.8000000000000007</v>
      </c>
      <c r="O223" s="299">
        <v>1007.6</v>
      </c>
      <c r="P223" s="300">
        <v>4</v>
      </c>
      <c r="R223" s="299">
        <v>2267.4</v>
      </c>
      <c r="S223" s="300">
        <v>8.4</v>
      </c>
      <c r="T223" s="299">
        <v>1889.3999999999999</v>
      </c>
      <c r="U223" s="300">
        <v>7.1999999999999993</v>
      </c>
      <c r="V223" s="299">
        <v>1511.3999999999999</v>
      </c>
      <c r="W223" s="300">
        <v>6</v>
      </c>
      <c r="X223" s="299">
        <v>3023.2000000000003</v>
      </c>
      <c r="Y223" s="300">
        <v>11.200000000000001</v>
      </c>
      <c r="Z223" s="299">
        <v>2519.2000000000003</v>
      </c>
      <c r="AA223" s="300">
        <v>9.6000000000000014</v>
      </c>
      <c r="AB223" s="299">
        <v>2015.2</v>
      </c>
      <c r="AC223" s="300">
        <v>8</v>
      </c>
      <c r="AE223" s="299">
        <v>1511.6000000000001</v>
      </c>
      <c r="AF223" s="300">
        <v>5.6000000000000005</v>
      </c>
      <c r="AG223" s="299">
        <v>1259.6000000000001</v>
      </c>
      <c r="AH223" s="300">
        <v>4.8000000000000007</v>
      </c>
      <c r="AI223" s="299">
        <v>1007.6</v>
      </c>
      <c r="AJ223" s="300">
        <v>4</v>
      </c>
      <c r="AL223" s="1041">
        <v>4345.8499999999995</v>
      </c>
      <c r="AM223" s="1042">
        <v>16.099999999999998</v>
      </c>
      <c r="AN223" s="1041">
        <v>3621.35</v>
      </c>
      <c r="AO223" s="1042">
        <v>13.799999999999999</v>
      </c>
      <c r="AP223" s="1041">
        <v>2896.85</v>
      </c>
      <c r="AQ223" s="1042">
        <v>11.5</v>
      </c>
    </row>
    <row r="224" spans="1:43" ht="12" x14ac:dyDescent="0.2">
      <c r="A224" s="301">
        <v>0</v>
      </c>
      <c r="B224" s="321">
        <v>0</v>
      </c>
      <c r="C224" s="302">
        <v>10000</v>
      </c>
      <c r="D224" s="303">
        <v>4253</v>
      </c>
      <c r="E224" s="304">
        <v>43</v>
      </c>
      <c r="F224" s="303">
        <v>3544</v>
      </c>
      <c r="G224" s="304">
        <v>35</v>
      </c>
      <c r="H224" s="303">
        <v>2835</v>
      </c>
      <c r="I224" s="304">
        <v>29</v>
      </c>
      <c r="K224" s="303">
        <v>1701.2</v>
      </c>
      <c r="L224" s="304">
        <v>17.2</v>
      </c>
      <c r="M224" s="303">
        <v>1417.6000000000001</v>
      </c>
      <c r="N224" s="304">
        <v>14</v>
      </c>
      <c r="O224" s="303">
        <v>1134</v>
      </c>
      <c r="P224" s="304">
        <v>11.600000000000001</v>
      </c>
      <c r="R224" s="303">
        <v>2551.7999999999997</v>
      </c>
      <c r="S224" s="304">
        <v>25.8</v>
      </c>
      <c r="T224" s="303">
        <v>2126.4</v>
      </c>
      <c r="U224" s="304">
        <v>21</v>
      </c>
      <c r="V224" s="303">
        <v>1701</v>
      </c>
      <c r="W224" s="304">
        <v>17.399999999999999</v>
      </c>
      <c r="X224" s="303">
        <v>3402.4</v>
      </c>
      <c r="Y224" s="304">
        <v>34.4</v>
      </c>
      <c r="Z224" s="303">
        <v>2835.2000000000003</v>
      </c>
      <c r="AA224" s="304">
        <v>28</v>
      </c>
      <c r="AB224" s="303">
        <v>2268</v>
      </c>
      <c r="AC224" s="304">
        <v>23.200000000000003</v>
      </c>
      <c r="AE224" s="303">
        <v>1701.2</v>
      </c>
      <c r="AF224" s="304">
        <v>17.2</v>
      </c>
      <c r="AG224" s="303">
        <v>1417.6000000000001</v>
      </c>
      <c r="AH224" s="304">
        <v>14</v>
      </c>
      <c r="AI224" s="303">
        <v>1134</v>
      </c>
      <c r="AJ224" s="304">
        <v>11.600000000000001</v>
      </c>
      <c r="AL224" s="1043">
        <v>4890.95</v>
      </c>
      <c r="AM224" s="1044">
        <v>49.449999999999996</v>
      </c>
      <c r="AN224" s="1043">
        <v>4075.6</v>
      </c>
      <c r="AO224" s="1044">
        <v>40.25</v>
      </c>
      <c r="AP224" s="1043">
        <v>3260.2499999999995</v>
      </c>
      <c r="AQ224" s="1044">
        <v>33.349999999999994</v>
      </c>
    </row>
    <row r="225" spans="1:43" ht="24" x14ac:dyDescent="0.2">
      <c r="A225" s="293" t="s">
        <v>1794</v>
      </c>
      <c r="B225" s="319" t="s">
        <v>1795</v>
      </c>
      <c r="C225" s="294">
        <v>1500</v>
      </c>
      <c r="D225" s="295">
        <v>2182</v>
      </c>
      <c r="E225" s="296">
        <v>20</v>
      </c>
      <c r="F225" s="295">
        <v>1818</v>
      </c>
      <c r="G225" s="296">
        <v>17</v>
      </c>
      <c r="H225" s="295">
        <v>1454</v>
      </c>
      <c r="I225" s="296">
        <v>14</v>
      </c>
      <c r="K225" s="295">
        <v>872.80000000000007</v>
      </c>
      <c r="L225" s="296">
        <v>8</v>
      </c>
      <c r="M225" s="295">
        <v>727.2</v>
      </c>
      <c r="N225" s="296">
        <v>6.8000000000000007</v>
      </c>
      <c r="O225" s="295">
        <v>581.6</v>
      </c>
      <c r="P225" s="296">
        <v>5.6000000000000005</v>
      </c>
      <c r="R225" s="295">
        <v>1309.2</v>
      </c>
      <c r="S225" s="296">
        <v>12</v>
      </c>
      <c r="T225" s="295">
        <v>1090.8</v>
      </c>
      <c r="U225" s="296">
        <v>10.199999999999999</v>
      </c>
      <c r="V225" s="295">
        <v>872.4</v>
      </c>
      <c r="W225" s="296">
        <v>8.4</v>
      </c>
      <c r="X225" s="295">
        <v>1745.6000000000001</v>
      </c>
      <c r="Y225" s="296">
        <v>16</v>
      </c>
      <c r="Z225" s="295">
        <v>1454.4</v>
      </c>
      <c r="AA225" s="296">
        <v>13.600000000000001</v>
      </c>
      <c r="AB225" s="295">
        <v>1163.2</v>
      </c>
      <c r="AC225" s="296">
        <v>11.200000000000001</v>
      </c>
      <c r="AE225" s="295">
        <v>872.80000000000007</v>
      </c>
      <c r="AF225" s="296">
        <v>8</v>
      </c>
      <c r="AG225" s="295">
        <v>727.2</v>
      </c>
      <c r="AH225" s="296">
        <v>6.8000000000000007</v>
      </c>
      <c r="AI225" s="295">
        <v>581.6</v>
      </c>
      <c r="AJ225" s="296">
        <v>5.6000000000000005</v>
      </c>
      <c r="AL225" s="1039">
        <v>2509.2999999999997</v>
      </c>
      <c r="AM225" s="1040">
        <v>23</v>
      </c>
      <c r="AN225" s="1039">
        <v>2090.6999999999998</v>
      </c>
      <c r="AO225" s="1040">
        <v>19.549999999999997</v>
      </c>
      <c r="AP225" s="1039">
        <v>1672.1</v>
      </c>
      <c r="AQ225" s="1040">
        <v>16.099999999999998</v>
      </c>
    </row>
    <row r="226" spans="1:43" ht="12" x14ac:dyDescent="0.2">
      <c r="A226" s="297">
        <v>0</v>
      </c>
      <c r="B226" s="320" t="s">
        <v>1796</v>
      </c>
      <c r="C226" s="298">
        <v>2500</v>
      </c>
      <c r="D226" s="299">
        <v>2381</v>
      </c>
      <c r="E226" s="300">
        <v>37</v>
      </c>
      <c r="F226" s="299">
        <v>1983</v>
      </c>
      <c r="G226" s="300">
        <v>30</v>
      </c>
      <c r="H226" s="299">
        <v>1587</v>
      </c>
      <c r="I226" s="300">
        <v>24</v>
      </c>
      <c r="K226" s="299">
        <v>952.40000000000009</v>
      </c>
      <c r="L226" s="300">
        <v>14.8</v>
      </c>
      <c r="M226" s="299">
        <v>793.2</v>
      </c>
      <c r="N226" s="300">
        <v>12</v>
      </c>
      <c r="O226" s="299">
        <v>634.80000000000007</v>
      </c>
      <c r="P226" s="300">
        <v>9.6000000000000014</v>
      </c>
      <c r="R226" s="299">
        <v>1428.6</v>
      </c>
      <c r="S226" s="300">
        <v>22.2</v>
      </c>
      <c r="T226" s="299">
        <v>1189.8</v>
      </c>
      <c r="U226" s="300">
        <v>18</v>
      </c>
      <c r="V226" s="299">
        <v>952.19999999999993</v>
      </c>
      <c r="W226" s="300">
        <v>14.399999999999999</v>
      </c>
      <c r="X226" s="299">
        <v>1904.8000000000002</v>
      </c>
      <c r="Y226" s="300">
        <v>29.6</v>
      </c>
      <c r="Z226" s="299">
        <v>1586.4</v>
      </c>
      <c r="AA226" s="300">
        <v>24</v>
      </c>
      <c r="AB226" s="299">
        <v>1269.6000000000001</v>
      </c>
      <c r="AC226" s="300">
        <v>19.200000000000003</v>
      </c>
      <c r="AE226" s="299">
        <v>952.40000000000009</v>
      </c>
      <c r="AF226" s="300">
        <v>14.8</v>
      </c>
      <c r="AG226" s="299">
        <v>793.2</v>
      </c>
      <c r="AH226" s="300">
        <v>12</v>
      </c>
      <c r="AI226" s="299">
        <v>634.80000000000007</v>
      </c>
      <c r="AJ226" s="300">
        <v>9.6000000000000014</v>
      </c>
      <c r="AL226" s="1041">
        <v>2738.1499999999996</v>
      </c>
      <c r="AM226" s="1042">
        <v>42.55</v>
      </c>
      <c r="AN226" s="1041">
        <v>2280.4499999999998</v>
      </c>
      <c r="AO226" s="1042">
        <v>34.5</v>
      </c>
      <c r="AP226" s="1041">
        <v>1825.05</v>
      </c>
      <c r="AQ226" s="1042">
        <v>27.599999999999998</v>
      </c>
    </row>
    <row r="227" spans="1:43" ht="12" x14ac:dyDescent="0.2">
      <c r="A227" s="297">
        <v>0</v>
      </c>
      <c r="B227" s="320">
        <v>0</v>
      </c>
      <c r="C227" s="298">
        <v>3500</v>
      </c>
      <c r="D227" s="299">
        <v>2740</v>
      </c>
      <c r="E227" s="300">
        <v>25</v>
      </c>
      <c r="F227" s="299">
        <v>2283</v>
      </c>
      <c r="G227" s="300">
        <v>21</v>
      </c>
      <c r="H227" s="299">
        <v>1827</v>
      </c>
      <c r="I227" s="300">
        <v>17</v>
      </c>
      <c r="K227" s="299">
        <v>1096</v>
      </c>
      <c r="L227" s="300">
        <v>10</v>
      </c>
      <c r="M227" s="299">
        <v>913.2</v>
      </c>
      <c r="N227" s="300">
        <v>8.4</v>
      </c>
      <c r="O227" s="299">
        <v>730.80000000000007</v>
      </c>
      <c r="P227" s="300">
        <v>6.8000000000000007</v>
      </c>
      <c r="R227" s="299">
        <v>1644</v>
      </c>
      <c r="S227" s="300">
        <v>15</v>
      </c>
      <c r="T227" s="299">
        <v>1369.8</v>
      </c>
      <c r="U227" s="300">
        <v>12.6</v>
      </c>
      <c r="V227" s="299">
        <v>1096.2</v>
      </c>
      <c r="W227" s="300">
        <v>10.199999999999999</v>
      </c>
      <c r="X227" s="299">
        <v>2192</v>
      </c>
      <c r="Y227" s="300">
        <v>20</v>
      </c>
      <c r="Z227" s="299">
        <v>1826.4</v>
      </c>
      <c r="AA227" s="300">
        <v>16.8</v>
      </c>
      <c r="AB227" s="299">
        <v>1461.6000000000001</v>
      </c>
      <c r="AC227" s="300">
        <v>13.600000000000001</v>
      </c>
      <c r="AE227" s="299">
        <v>1096</v>
      </c>
      <c r="AF227" s="300">
        <v>10</v>
      </c>
      <c r="AG227" s="299">
        <v>913.2</v>
      </c>
      <c r="AH227" s="300">
        <v>8.4</v>
      </c>
      <c r="AI227" s="299">
        <v>730.80000000000007</v>
      </c>
      <c r="AJ227" s="300">
        <v>6.8000000000000007</v>
      </c>
      <c r="AL227" s="1041">
        <v>3150.9999999999995</v>
      </c>
      <c r="AM227" s="1042">
        <v>28.749999999999996</v>
      </c>
      <c r="AN227" s="1041">
        <v>2625.45</v>
      </c>
      <c r="AO227" s="1042">
        <v>24.15</v>
      </c>
      <c r="AP227" s="1041">
        <v>2101.0499999999997</v>
      </c>
      <c r="AQ227" s="1042">
        <v>19.549999999999997</v>
      </c>
    </row>
    <row r="228" spans="1:43" ht="12" x14ac:dyDescent="0.2">
      <c r="A228" s="297">
        <v>0</v>
      </c>
      <c r="B228" s="320">
        <v>0</v>
      </c>
      <c r="C228" s="298">
        <v>4500</v>
      </c>
      <c r="D228" s="299">
        <v>2983</v>
      </c>
      <c r="E228" s="300">
        <v>22</v>
      </c>
      <c r="F228" s="299">
        <v>2486</v>
      </c>
      <c r="G228" s="300">
        <v>19</v>
      </c>
      <c r="H228" s="299">
        <v>1989</v>
      </c>
      <c r="I228" s="300">
        <v>15</v>
      </c>
      <c r="K228" s="299">
        <v>1193.2</v>
      </c>
      <c r="L228" s="300">
        <v>8.8000000000000007</v>
      </c>
      <c r="M228" s="299">
        <v>994.40000000000009</v>
      </c>
      <c r="N228" s="300">
        <v>7.6000000000000005</v>
      </c>
      <c r="O228" s="299">
        <v>795.6</v>
      </c>
      <c r="P228" s="300">
        <v>6</v>
      </c>
      <c r="R228" s="299">
        <v>1789.8</v>
      </c>
      <c r="S228" s="300">
        <v>13.2</v>
      </c>
      <c r="T228" s="299">
        <v>1491.6</v>
      </c>
      <c r="U228" s="300">
        <v>11.4</v>
      </c>
      <c r="V228" s="299">
        <v>1193.3999999999999</v>
      </c>
      <c r="W228" s="300">
        <v>9</v>
      </c>
      <c r="X228" s="299">
        <v>2386.4</v>
      </c>
      <c r="Y228" s="300">
        <v>17.600000000000001</v>
      </c>
      <c r="Z228" s="299">
        <v>1988.8000000000002</v>
      </c>
      <c r="AA228" s="300">
        <v>15.200000000000001</v>
      </c>
      <c r="AB228" s="299">
        <v>1591.2</v>
      </c>
      <c r="AC228" s="300">
        <v>12</v>
      </c>
      <c r="AE228" s="299">
        <v>1193.2</v>
      </c>
      <c r="AF228" s="300">
        <v>8.8000000000000007</v>
      </c>
      <c r="AG228" s="299">
        <v>994.40000000000009</v>
      </c>
      <c r="AH228" s="300">
        <v>7.6000000000000005</v>
      </c>
      <c r="AI228" s="299">
        <v>795.6</v>
      </c>
      <c r="AJ228" s="300">
        <v>6</v>
      </c>
      <c r="AL228" s="1041">
        <v>3430.45</v>
      </c>
      <c r="AM228" s="1042">
        <v>25.299999999999997</v>
      </c>
      <c r="AN228" s="1041">
        <v>2858.8999999999996</v>
      </c>
      <c r="AO228" s="1042">
        <v>21.849999999999998</v>
      </c>
      <c r="AP228" s="1041">
        <v>2287.35</v>
      </c>
      <c r="AQ228" s="1042">
        <v>17.25</v>
      </c>
    </row>
    <row r="229" spans="1:43" ht="12" x14ac:dyDescent="0.2">
      <c r="A229" s="297">
        <v>0</v>
      </c>
      <c r="B229" s="320">
        <v>0</v>
      </c>
      <c r="C229" s="298">
        <v>6500</v>
      </c>
      <c r="D229" s="299">
        <v>3418</v>
      </c>
      <c r="E229" s="300">
        <v>14</v>
      </c>
      <c r="F229" s="299">
        <v>2848</v>
      </c>
      <c r="G229" s="300">
        <v>12</v>
      </c>
      <c r="H229" s="299">
        <v>2279</v>
      </c>
      <c r="I229" s="300">
        <v>10</v>
      </c>
      <c r="K229" s="299">
        <v>1367.2</v>
      </c>
      <c r="L229" s="300">
        <v>5.6000000000000005</v>
      </c>
      <c r="M229" s="299">
        <v>1139.2</v>
      </c>
      <c r="N229" s="300">
        <v>4.8000000000000007</v>
      </c>
      <c r="O229" s="299">
        <v>911.6</v>
      </c>
      <c r="P229" s="300">
        <v>4</v>
      </c>
      <c r="R229" s="299">
        <v>2050.7999999999997</v>
      </c>
      <c r="S229" s="300">
        <v>8.4</v>
      </c>
      <c r="T229" s="299">
        <v>1708.8</v>
      </c>
      <c r="U229" s="300">
        <v>7.1999999999999993</v>
      </c>
      <c r="V229" s="299">
        <v>1367.3999999999999</v>
      </c>
      <c r="W229" s="300">
        <v>6</v>
      </c>
      <c r="X229" s="299">
        <v>2734.4</v>
      </c>
      <c r="Y229" s="300">
        <v>11.200000000000001</v>
      </c>
      <c r="Z229" s="299">
        <v>2278.4</v>
      </c>
      <c r="AA229" s="300">
        <v>9.6000000000000014</v>
      </c>
      <c r="AB229" s="299">
        <v>1823.2</v>
      </c>
      <c r="AC229" s="300">
        <v>8</v>
      </c>
      <c r="AE229" s="299">
        <v>1367.2</v>
      </c>
      <c r="AF229" s="300">
        <v>5.6000000000000005</v>
      </c>
      <c r="AG229" s="299">
        <v>1139.2</v>
      </c>
      <c r="AH229" s="300">
        <v>4.8000000000000007</v>
      </c>
      <c r="AI229" s="299">
        <v>911.6</v>
      </c>
      <c r="AJ229" s="300">
        <v>4</v>
      </c>
      <c r="AL229" s="1041">
        <v>3930.7</v>
      </c>
      <c r="AM229" s="1042">
        <v>16.099999999999998</v>
      </c>
      <c r="AN229" s="1041">
        <v>3275.2</v>
      </c>
      <c r="AO229" s="1042">
        <v>13.799999999999999</v>
      </c>
      <c r="AP229" s="1041">
        <v>2620.85</v>
      </c>
      <c r="AQ229" s="1042">
        <v>11.5</v>
      </c>
    </row>
    <row r="230" spans="1:43" ht="12" x14ac:dyDescent="0.2">
      <c r="A230" s="301">
        <v>0</v>
      </c>
      <c r="B230" s="321">
        <v>0</v>
      </c>
      <c r="C230" s="302">
        <v>10000</v>
      </c>
      <c r="D230" s="303">
        <v>3881</v>
      </c>
      <c r="E230" s="304">
        <v>40</v>
      </c>
      <c r="F230" s="303">
        <v>3235</v>
      </c>
      <c r="G230" s="304">
        <v>32</v>
      </c>
      <c r="H230" s="303">
        <v>2587</v>
      </c>
      <c r="I230" s="304">
        <v>26</v>
      </c>
      <c r="K230" s="303">
        <v>1552.4</v>
      </c>
      <c r="L230" s="304">
        <v>16</v>
      </c>
      <c r="M230" s="303">
        <v>1294</v>
      </c>
      <c r="N230" s="304">
        <v>12.8</v>
      </c>
      <c r="O230" s="303">
        <v>1034.8</v>
      </c>
      <c r="P230" s="304">
        <v>10.4</v>
      </c>
      <c r="R230" s="303">
        <v>2328.6</v>
      </c>
      <c r="S230" s="304">
        <v>24</v>
      </c>
      <c r="T230" s="303">
        <v>1941</v>
      </c>
      <c r="U230" s="304">
        <v>19.2</v>
      </c>
      <c r="V230" s="303">
        <v>1552.2</v>
      </c>
      <c r="W230" s="304">
        <v>15.6</v>
      </c>
      <c r="X230" s="303">
        <v>3104.8</v>
      </c>
      <c r="Y230" s="304">
        <v>32</v>
      </c>
      <c r="Z230" s="303">
        <v>2588</v>
      </c>
      <c r="AA230" s="304">
        <v>25.6</v>
      </c>
      <c r="AB230" s="303">
        <v>2069.6</v>
      </c>
      <c r="AC230" s="304">
        <v>20.8</v>
      </c>
      <c r="AE230" s="303">
        <v>1552.4</v>
      </c>
      <c r="AF230" s="304">
        <v>16</v>
      </c>
      <c r="AG230" s="303">
        <v>1294</v>
      </c>
      <c r="AH230" s="304">
        <v>12.8</v>
      </c>
      <c r="AI230" s="303">
        <v>1034.8</v>
      </c>
      <c r="AJ230" s="304">
        <v>10.4</v>
      </c>
      <c r="AL230" s="1043">
        <v>4463.1499999999996</v>
      </c>
      <c r="AM230" s="1044">
        <v>46</v>
      </c>
      <c r="AN230" s="1043">
        <v>3720.2499999999995</v>
      </c>
      <c r="AO230" s="1044">
        <v>36.799999999999997</v>
      </c>
      <c r="AP230" s="1043">
        <v>2975.0499999999997</v>
      </c>
      <c r="AQ230" s="1044">
        <v>29.9</v>
      </c>
    </row>
    <row r="231" spans="1:43" ht="24" x14ac:dyDescent="0.2">
      <c r="A231" s="293" t="s">
        <v>1797</v>
      </c>
      <c r="B231" s="319" t="s">
        <v>1798</v>
      </c>
      <c r="C231" s="294">
        <v>250</v>
      </c>
      <c r="D231" s="295">
        <v>1157</v>
      </c>
      <c r="E231" s="296">
        <v>70</v>
      </c>
      <c r="F231" s="1039">
        <v>964</v>
      </c>
      <c r="G231" s="1040">
        <v>58</v>
      </c>
      <c r="H231" s="1039">
        <v>771</v>
      </c>
      <c r="I231" s="1040">
        <v>47</v>
      </c>
      <c r="K231" s="1039">
        <v>462.8</v>
      </c>
      <c r="L231" s="1040">
        <v>28</v>
      </c>
      <c r="M231" s="1039">
        <v>385.6</v>
      </c>
      <c r="N231" s="1040">
        <v>23.200000000000003</v>
      </c>
      <c r="O231" s="1039">
        <v>308.40000000000003</v>
      </c>
      <c r="P231" s="1040">
        <v>18.8</v>
      </c>
      <c r="R231" s="1039">
        <v>694.19999999999993</v>
      </c>
      <c r="S231" s="1040">
        <v>42</v>
      </c>
      <c r="T231" s="1039">
        <v>578.4</v>
      </c>
      <c r="U231" s="1040">
        <v>34.799999999999997</v>
      </c>
      <c r="V231" s="1039">
        <v>462.59999999999997</v>
      </c>
      <c r="W231" s="1040">
        <v>28.2</v>
      </c>
      <c r="X231" s="1039">
        <v>925.6</v>
      </c>
      <c r="Y231" s="1040">
        <v>56</v>
      </c>
      <c r="Z231" s="1039">
        <v>771.2</v>
      </c>
      <c r="AA231" s="1040">
        <v>46.400000000000006</v>
      </c>
      <c r="AB231" s="1039">
        <v>616.80000000000007</v>
      </c>
      <c r="AC231" s="1040">
        <v>37.6</v>
      </c>
      <c r="AE231" s="1039">
        <v>462.8</v>
      </c>
      <c r="AF231" s="1040">
        <v>28</v>
      </c>
      <c r="AG231" s="1039">
        <v>385.6</v>
      </c>
      <c r="AH231" s="1040">
        <v>23.200000000000003</v>
      </c>
      <c r="AI231" s="1039">
        <v>308.40000000000003</v>
      </c>
      <c r="AJ231" s="1040">
        <v>18.8</v>
      </c>
      <c r="AL231" s="1039">
        <v>1330.55</v>
      </c>
      <c r="AM231" s="1040">
        <v>80.5</v>
      </c>
      <c r="AN231" s="1039">
        <v>1108.5999999999999</v>
      </c>
      <c r="AO231" s="1040">
        <v>66.699999999999989</v>
      </c>
      <c r="AP231" s="1039">
        <v>886.65</v>
      </c>
      <c r="AQ231" s="1040">
        <v>54.05</v>
      </c>
    </row>
    <row r="232" spans="1:43" ht="12" x14ac:dyDescent="0.2">
      <c r="A232" s="297">
        <v>0</v>
      </c>
      <c r="B232" s="320" t="s">
        <v>1799</v>
      </c>
      <c r="C232" s="298">
        <v>1250</v>
      </c>
      <c r="D232" s="299">
        <v>1857</v>
      </c>
      <c r="E232" s="300">
        <v>31</v>
      </c>
      <c r="F232" s="1041">
        <v>1548</v>
      </c>
      <c r="G232" s="1042">
        <v>25</v>
      </c>
      <c r="H232" s="1041">
        <v>1238</v>
      </c>
      <c r="I232" s="1042">
        <v>20</v>
      </c>
      <c r="K232" s="1041">
        <v>742.80000000000007</v>
      </c>
      <c r="L232" s="1042">
        <v>12.4</v>
      </c>
      <c r="M232" s="1041">
        <v>619.20000000000005</v>
      </c>
      <c r="N232" s="1042">
        <v>10</v>
      </c>
      <c r="O232" s="1041">
        <v>495.20000000000005</v>
      </c>
      <c r="P232" s="1042">
        <v>8</v>
      </c>
      <c r="R232" s="1041">
        <v>1114.2</v>
      </c>
      <c r="S232" s="1042">
        <v>18.599999999999998</v>
      </c>
      <c r="T232" s="1041">
        <v>928.8</v>
      </c>
      <c r="U232" s="1042">
        <v>15</v>
      </c>
      <c r="V232" s="1041">
        <v>742.8</v>
      </c>
      <c r="W232" s="1042">
        <v>12</v>
      </c>
      <c r="X232" s="1041">
        <v>1485.6000000000001</v>
      </c>
      <c r="Y232" s="1042">
        <v>24.8</v>
      </c>
      <c r="Z232" s="1041">
        <v>1238.4000000000001</v>
      </c>
      <c r="AA232" s="1042">
        <v>20</v>
      </c>
      <c r="AB232" s="1041">
        <v>990.40000000000009</v>
      </c>
      <c r="AC232" s="1042">
        <v>16</v>
      </c>
      <c r="AE232" s="1041">
        <v>742.80000000000007</v>
      </c>
      <c r="AF232" s="1042">
        <v>12.4</v>
      </c>
      <c r="AG232" s="1041">
        <v>619.20000000000005</v>
      </c>
      <c r="AH232" s="1042">
        <v>10</v>
      </c>
      <c r="AI232" s="1041">
        <v>495.20000000000005</v>
      </c>
      <c r="AJ232" s="1042">
        <v>8</v>
      </c>
      <c r="AL232" s="1041">
        <v>2135.5499999999997</v>
      </c>
      <c r="AM232" s="1042">
        <v>35.65</v>
      </c>
      <c r="AN232" s="1041">
        <v>1780.1999999999998</v>
      </c>
      <c r="AO232" s="1042">
        <v>28.749999999999996</v>
      </c>
      <c r="AP232" s="1041">
        <v>1423.6999999999998</v>
      </c>
      <c r="AQ232" s="1042">
        <v>23</v>
      </c>
    </row>
    <row r="233" spans="1:43" ht="12" x14ac:dyDescent="0.2">
      <c r="A233" s="297">
        <v>0</v>
      </c>
      <c r="B233" s="320">
        <v>0</v>
      </c>
      <c r="C233" s="298">
        <v>2500</v>
      </c>
      <c r="D233" s="299">
        <v>2239</v>
      </c>
      <c r="E233" s="300">
        <v>34</v>
      </c>
      <c r="F233" s="1041">
        <v>1866</v>
      </c>
      <c r="G233" s="1042">
        <v>28</v>
      </c>
      <c r="H233" s="1041">
        <v>1493</v>
      </c>
      <c r="I233" s="1042">
        <v>23</v>
      </c>
      <c r="K233" s="1041">
        <v>895.6</v>
      </c>
      <c r="L233" s="1042">
        <v>13.600000000000001</v>
      </c>
      <c r="M233" s="1041">
        <v>746.40000000000009</v>
      </c>
      <c r="N233" s="1042">
        <v>11.200000000000001</v>
      </c>
      <c r="O233" s="1041">
        <v>597.20000000000005</v>
      </c>
      <c r="P233" s="1042">
        <v>9.2000000000000011</v>
      </c>
      <c r="R233" s="1041">
        <v>1343.3999999999999</v>
      </c>
      <c r="S233" s="1042">
        <v>20.399999999999999</v>
      </c>
      <c r="T233" s="1041">
        <v>1119.5999999999999</v>
      </c>
      <c r="U233" s="1042">
        <v>16.8</v>
      </c>
      <c r="V233" s="1041">
        <v>895.8</v>
      </c>
      <c r="W233" s="1042">
        <v>13.799999999999999</v>
      </c>
      <c r="X233" s="1041">
        <v>1791.2</v>
      </c>
      <c r="Y233" s="1042">
        <v>27.200000000000003</v>
      </c>
      <c r="Z233" s="1041">
        <v>1492.8000000000002</v>
      </c>
      <c r="AA233" s="1042">
        <v>22.400000000000002</v>
      </c>
      <c r="AB233" s="1041">
        <v>1194.4000000000001</v>
      </c>
      <c r="AC233" s="1042">
        <v>18.400000000000002</v>
      </c>
      <c r="AE233" s="1041">
        <v>895.6</v>
      </c>
      <c r="AF233" s="1042">
        <v>13.600000000000001</v>
      </c>
      <c r="AG233" s="1041">
        <v>746.40000000000009</v>
      </c>
      <c r="AH233" s="1042">
        <v>11.200000000000001</v>
      </c>
      <c r="AI233" s="1041">
        <v>597.20000000000005</v>
      </c>
      <c r="AJ233" s="1042">
        <v>9.2000000000000011</v>
      </c>
      <c r="AL233" s="1041">
        <v>2574.85</v>
      </c>
      <c r="AM233" s="1042">
        <v>39.099999999999994</v>
      </c>
      <c r="AN233" s="1041">
        <v>2145.8999999999996</v>
      </c>
      <c r="AO233" s="1042">
        <v>32.199999999999996</v>
      </c>
      <c r="AP233" s="1041">
        <v>1716.9499999999998</v>
      </c>
      <c r="AQ233" s="1042">
        <v>26.45</v>
      </c>
    </row>
    <row r="234" spans="1:43" ht="12" x14ac:dyDescent="0.2">
      <c r="A234" s="297">
        <v>0</v>
      </c>
      <c r="B234" s="320">
        <v>0</v>
      </c>
      <c r="C234" s="298">
        <v>5000</v>
      </c>
      <c r="D234" s="299">
        <v>3088</v>
      </c>
      <c r="E234" s="300">
        <v>23</v>
      </c>
      <c r="F234" s="1041">
        <v>2573</v>
      </c>
      <c r="G234" s="1042">
        <v>19</v>
      </c>
      <c r="H234" s="1041">
        <v>2059</v>
      </c>
      <c r="I234" s="1042">
        <v>15</v>
      </c>
      <c r="K234" s="1041">
        <v>1235.2</v>
      </c>
      <c r="L234" s="1042">
        <v>9.2000000000000011</v>
      </c>
      <c r="M234" s="1041">
        <v>1029.2</v>
      </c>
      <c r="N234" s="1042">
        <v>7.6000000000000005</v>
      </c>
      <c r="O234" s="1041">
        <v>823.6</v>
      </c>
      <c r="P234" s="1042">
        <v>6</v>
      </c>
      <c r="R234" s="1041">
        <v>1852.8</v>
      </c>
      <c r="S234" s="1042">
        <v>13.799999999999999</v>
      </c>
      <c r="T234" s="1041">
        <v>1543.8</v>
      </c>
      <c r="U234" s="1042">
        <v>11.4</v>
      </c>
      <c r="V234" s="1041">
        <v>1235.3999999999999</v>
      </c>
      <c r="W234" s="1042">
        <v>9</v>
      </c>
      <c r="X234" s="1041">
        <v>2470.4</v>
      </c>
      <c r="Y234" s="1042">
        <v>18.400000000000002</v>
      </c>
      <c r="Z234" s="1041">
        <v>2058.4</v>
      </c>
      <c r="AA234" s="1042">
        <v>15.200000000000001</v>
      </c>
      <c r="AB234" s="1041">
        <v>1647.2</v>
      </c>
      <c r="AC234" s="1042">
        <v>12</v>
      </c>
      <c r="AE234" s="1041">
        <v>1235.2</v>
      </c>
      <c r="AF234" s="1042">
        <v>9.2000000000000011</v>
      </c>
      <c r="AG234" s="1041">
        <v>1029.2</v>
      </c>
      <c r="AH234" s="1042">
        <v>7.6000000000000005</v>
      </c>
      <c r="AI234" s="1041">
        <v>823.6</v>
      </c>
      <c r="AJ234" s="1042">
        <v>6</v>
      </c>
      <c r="AL234" s="1041">
        <v>3551.2</v>
      </c>
      <c r="AM234" s="1042">
        <v>26.45</v>
      </c>
      <c r="AN234" s="1041">
        <v>2958.95</v>
      </c>
      <c r="AO234" s="1042">
        <v>21.849999999999998</v>
      </c>
      <c r="AP234" s="1041">
        <v>2367.85</v>
      </c>
      <c r="AQ234" s="1042">
        <v>17.25</v>
      </c>
    </row>
    <row r="235" spans="1:43" ht="12" x14ac:dyDescent="0.2">
      <c r="A235" s="297">
        <v>0</v>
      </c>
      <c r="B235" s="320">
        <v>0</v>
      </c>
      <c r="C235" s="298">
        <v>12500</v>
      </c>
      <c r="D235" s="299">
        <v>4817</v>
      </c>
      <c r="E235" s="300">
        <v>12</v>
      </c>
      <c r="F235" s="1041">
        <v>4014</v>
      </c>
      <c r="G235" s="1042">
        <v>10</v>
      </c>
      <c r="H235" s="1041">
        <v>3211</v>
      </c>
      <c r="I235" s="1042">
        <v>8</v>
      </c>
      <c r="K235" s="1041">
        <v>1926.8000000000002</v>
      </c>
      <c r="L235" s="1042">
        <v>4.8000000000000007</v>
      </c>
      <c r="M235" s="1041">
        <v>1605.6000000000001</v>
      </c>
      <c r="N235" s="1042">
        <v>4</v>
      </c>
      <c r="O235" s="1041">
        <v>1284.4000000000001</v>
      </c>
      <c r="P235" s="1042">
        <v>3.2</v>
      </c>
      <c r="R235" s="1041">
        <v>2890.2</v>
      </c>
      <c r="S235" s="1042">
        <v>7.1999999999999993</v>
      </c>
      <c r="T235" s="1041">
        <v>2408.4</v>
      </c>
      <c r="U235" s="1042">
        <v>6</v>
      </c>
      <c r="V235" s="1041">
        <v>1926.6</v>
      </c>
      <c r="W235" s="1042">
        <v>4.8</v>
      </c>
      <c r="X235" s="1041">
        <v>3853.6000000000004</v>
      </c>
      <c r="Y235" s="1042">
        <v>9.6000000000000014</v>
      </c>
      <c r="Z235" s="1041">
        <v>3211.2000000000003</v>
      </c>
      <c r="AA235" s="1042">
        <v>8</v>
      </c>
      <c r="AB235" s="1041">
        <v>2568.8000000000002</v>
      </c>
      <c r="AC235" s="1042">
        <v>6.4</v>
      </c>
      <c r="AE235" s="1041">
        <v>1926.8000000000002</v>
      </c>
      <c r="AF235" s="1042">
        <v>4.8000000000000007</v>
      </c>
      <c r="AG235" s="1041">
        <v>1605.6000000000001</v>
      </c>
      <c r="AH235" s="1042">
        <v>4</v>
      </c>
      <c r="AI235" s="1041">
        <v>1284.4000000000001</v>
      </c>
      <c r="AJ235" s="1042">
        <v>3.2</v>
      </c>
      <c r="AL235" s="1041">
        <v>5539.5499999999993</v>
      </c>
      <c r="AM235" s="1042">
        <v>13.799999999999999</v>
      </c>
      <c r="AN235" s="1041">
        <v>4616.0999999999995</v>
      </c>
      <c r="AO235" s="1042">
        <v>11.5</v>
      </c>
      <c r="AP235" s="1041">
        <v>3692.6499999999996</v>
      </c>
      <c r="AQ235" s="1042">
        <v>9.1999999999999993</v>
      </c>
    </row>
    <row r="236" spans="1:43" ht="12" x14ac:dyDescent="0.2">
      <c r="A236" s="301">
        <v>0</v>
      </c>
      <c r="B236" s="321">
        <v>0</v>
      </c>
      <c r="C236" s="302">
        <v>25000</v>
      </c>
      <c r="D236" s="303">
        <v>6308</v>
      </c>
      <c r="E236" s="304">
        <v>25</v>
      </c>
      <c r="F236" s="1043">
        <v>5256</v>
      </c>
      <c r="G236" s="1044">
        <v>21</v>
      </c>
      <c r="H236" s="1043">
        <v>4205</v>
      </c>
      <c r="I236" s="1044">
        <v>17</v>
      </c>
      <c r="K236" s="1043">
        <v>2523.2000000000003</v>
      </c>
      <c r="L236" s="1044">
        <v>10</v>
      </c>
      <c r="M236" s="1043">
        <v>2102.4</v>
      </c>
      <c r="N236" s="1044">
        <v>8.4</v>
      </c>
      <c r="O236" s="1043">
        <v>1682</v>
      </c>
      <c r="P236" s="1044">
        <v>6.8000000000000007</v>
      </c>
      <c r="R236" s="1043">
        <v>3784.7999999999997</v>
      </c>
      <c r="S236" s="1044">
        <v>15</v>
      </c>
      <c r="T236" s="1043">
        <v>3153.6</v>
      </c>
      <c r="U236" s="1044">
        <v>12.6</v>
      </c>
      <c r="V236" s="1043">
        <v>2523</v>
      </c>
      <c r="W236" s="1044">
        <v>10.199999999999999</v>
      </c>
      <c r="X236" s="1043">
        <v>5046.4000000000005</v>
      </c>
      <c r="Y236" s="1044">
        <v>20</v>
      </c>
      <c r="Z236" s="1043">
        <v>4204.8</v>
      </c>
      <c r="AA236" s="1044">
        <v>16.8</v>
      </c>
      <c r="AB236" s="1043">
        <v>3364</v>
      </c>
      <c r="AC236" s="1044">
        <v>13.600000000000001</v>
      </c>
      <c r="AE236" s="1043">
        <v>2523.2000000000003</v>
      </c>
      <c r="AF236" s="1044">
        <v>10</v>
      </c>
      <c r="AG236" s="1043">
        <v>2102.4</v>
      </c>
      <c r="AH236" s="1044">
        <v>8.4</v>
      </c>
      <c r="AI236" s="1043">
        <v>1682</v>
      </c>
      <c r="AJ236" s="1044">
        <v>6.8000000000000007</v>
      </c>
      <c r="AL236" s="1043">
        <v>7254.2</v>
      </c>
      <c r="AM236" s="1044">
        <v>28.749999999999996</v>
      </c>
      <c r="AN236" s="1043">
        <v>6044.4</v>
      </c>
      <c r="AO236" s="1044">
        <v>24.15</v>
      </c>
      <c r="AP236" s="1043">
        <v>4835.75</v>
      </c>
      <c r="AQ236" s="1044">
        <v>19.549999999999997</v>
      </c>
    </row>
    <row r="237" spans="1:43" ht="24" x14ac:dyDescent="0.2">
      <c r="A237" s="293" t="s">
        <v>1800</v>
      </c>
      <c r="B237" s="319" t="s">
        <v>1801</v>
      </c>
      <c r="C237" s="294">
        <v>500</v>
      </c>
      <c r="D237" s="295">
        <v>2518</v>
      </c>
      <c r="E237" s="296">
        <v>79</v>
      </c>
      <c r="F237" s="295">
        <v>2100</v>
      </c>
      <c r="G237" s="296">
        <v>65</v>
      </c>
      <c r="H237" s="295">
        <v>1680</v>
      </c>
      <c r="I237" s="296">
        <v>53</v>
      </c>
      <c r="K237" s="295">
        <v>1007.2</v>
      </c>
      <c r="L237" s="296">
        <v>31.6</v>
      </c>
      <c r="M237" s="295">
        <v>840</v>
      </c>
      <c r="N237" s="296">
        <v>26</v>
      </c>
      <c r="O237" s="295">
        <v>672</v>
      </c>
      <c r="P237" s="296">
        <v>21.200000000000003</v>
      </c>
      <c r="R237" s="295">
        <v>1510.8</v>
      </c>
      <c r="S237" s="296">
        <v>47.4</v>
      </c>
      <c r="T237" s="295">
        <v>1260</v>
      </c>
      <c r="U237" s="296">
        <v>39</v>
      </c>
      <c r="V237" s="295">
        <v>1008</v>
      </c>
      <c r="W237" s="296">
        <v>31.799999999999997</v>
      </c>
      <c r="X237" s="295">
        <v>2014.4</v>
      </c>
      <c r="Y237" s="296">
        <v>63.2</v>
      </c>
      <c r="Z237" s="295">
        <v>1680</v>
      </c>
      <c r="AA237" s="296">
        <v>52</v>
      </c>
      <c r="AB237" s="295">
        <v>1344</v>
      </c>
      <c r="AC237" s="296">
        <v>42.400000000000006</v>
      </c>
      <c r="AE237" s="295">
        <v>1007.2</v>
      </c>
      <c r="AF237" s="296">
        <v>31.6</v>
      </c>
      <c r="AG237" s="295">
        <v>840</v>
      </c>
      <c r="AH237" s="296">
        <v>26</v>
      </c>
      <c r="AI237" s="295">
        <v>672</v>
      </c>
      <c r="AJ237" s="296">
        <v>21.200000000000003</v>
      </c>
      <c r="AL237" s="295">
        <v>2895.7</v>
      </c>
      <c r="AM237" s="295">
        <v>90.85</v>
      </c>
      <c r="AN237" s="295">
        <v>2415</v>
      </c>
      <c r="AO237" s="295">
        <v>74.75</v>
      </c>
      <c r="AP237" s="295">
        <v>1931.9999999999998</v>
      </c>
      <c r="AQ237" s="295">
        <v>60.949999999999996</v>
      </c>
    </row>
    <row r="238" spans="1:43" ht="12" x14ac:dyDescent="0.2">
      <c r="A238" s="297">
        <v>0</v>
      </c>
      <c r="B238" s="320">
        <v>0</v>
      </c>
      <c r="C238" s="298">
        <v>2500</v>
      </c>
      <c r="D238" s="299">
        <v>4085</v>
      </c>
      <c r="E238" s="300">
        <v>25</v>
      </c>
      <c r="F238" s="299">
        <v>3404</v>
      </c>
      <c r="G238" s="300">
        <v>21</v>
      </c>
      <c r="H238" s="299">
        <v>2723</v>
      </c>
      <c r="I238" s="300">
        <v>17</v>
      </c>
      <c r="K238" s="299">
        <v>1634</v>
      </c>
      <c r="L238" s="300">
        <v>10</v>
      </c>
      <c r="M238" s="299">
        <v>1361.6000000000001</v>
      </c>
      <c r="N238" s="300">
        <v>8.4</v>
      </c>
      <c r="O238" s="299">
        <v>1089.2</v>
      </c>
      <c r="P238" s="300">
        <v>6.8000000000000007</v>
      </c>
      <c r="R238" s="299">
        <v>2451</v>
      </c>
      <c r="S238" s="300">
        <v>15</v>
      </c>
      <c r="T238" s="299">
        <v>2042.3999999999999</v>
      </c>
      <c r="U238" s="300">
        <v>12.6</v>
      </c>
      <c r="V238" s="299">
        <v>1633.8</v>
      </c>
      <c r="W238" s="300">
        <v>10.199999999999999</v>
      </c>
      <c r="X238" s="299">
        <v>3268</v>
      </c>
      <c r="Y238" s="300">
        <v>20</v>
      </c>
      <c r="Z238" s="299">
        <v>2723.2000000000003</v>
      </c>
      <c r="AA238" s="300">
        <v>16.8</v>
      </c>
      <c r="AB238" s="299">
        <v>2178.4</v>
      </c>
      <c r="AC238" s="300">
        <v>13.600000000000001</v>
      </c>
      <c r="AE238" s="299">
        <v>1634</v>
      </c>
      <c r="AF238" s="300">
        <v>10</v>
      </c>
      <c r="AG238" s="299">
        <v>1361.6000000000001</v>
      </c>
      <c r="AH238" s="300">
        <v>8.4</v>
      </c>
      <c r="AI238" s="299">
        <v>1089.2</v>
      </c>
      <c r="AJ238" s="300">
        <v>6.8000000000000007</v>
      </c>
      <c r="AL238" s="299">
        <v>4697.75</v>
      </c>
      <c r="AM238" s="299">
        <v>28.749999999999996</v>
      </c>
      <c r="AN238" s="299">
        <v>3914.6</v>
      </c>
      <c r="AO238" s="299">
        <v>24.15</v>
      </c>
      <c r="AP238" s="299">
        <v>3131.45</v>
      </c>
      <c r="AQ238" s="299">
        <v>19.549999999999997</v>
      </c>
    </row>
    <row r="239" spans="1:43" ht="12" x14ac:dyDescent="0.2">
      <c r="A239" s="297">
        <v>0</v>
      </c>
      <c r="B239" s="320">
        <v>0</v>
      </c>
      <c r="C239" s="298">
        <v>5000</v>
      </c>
      <c r="D239" s="299">
        <v>4693</v>
      </c>
      <c r="E239" s="300">
        <v>31</v>
      </c>
      <c r="F239" s="299">
        <v>3911</v>
      </c>
      <c r="G239" s="300">
        <v>26</v>
      </c>
      <c r="H239" s="299">
        <v>3129</v>
      </c>
      <c r="I239" s="300">
        <v>21</v>
      </c>
      <c r="K239" s="299">
        <v>1877.2</v>
      </c>
      <c r="L239" s="300">
        <v>12.4</v>
      </c>
      <c r="M239" s="299">
        <v>1564.4</v>
      </c>
      <c r="N239" s="300">
        <v>10.4</v>
      </c>
      <c r="O239" s="299">
        <v>1251.6000000000001</v>
      </c>
      <c r="P239" s="300">
        <v>8.4</v>
      </c>
      <c r="R239" s="299">
        <v>2815.7999999999997</v>
      </c>
      <c r="S239" s="300">
        <v>18.599999999999998</v>
      </c>
      <c r="T239" s="299">
        <v>2346.6</v>
      </c>
      <c r="U239" s="300">
        <v>15.6</v>
      </c>
      <c r="V239" s="299">
        <v>1877.3999999999999</v>
      </c>
      <c r="W239" s="300">
        <v>12.6</v>
      </c>
      <c r="X239" s="299">
        <v>3754.4</v>
      </c>
      <c r="Y239" s="300">
        <v>24.8</v>
      </c>
      <c r="Z239" s="299">
        <v>3128.8</v>
      </c>
      <c r="AA239" s="300">
        <v>20.8</v>
      </c>
      <c r="AB239" s="299">
        <v>2503.2000000000003</v>
      </c>
      <c r="AC239" s="300">
        <v>16.8</v>
      </c>
      <c r="AE239" s="299">
        <v>1877.2</v>
      </c>
      <c r="AF239" s="300">
        <v>12.4</v>
      </c>
      <c r="AG239" s="299">
        <v>1564.4</v>
      </c>
      <c r="AH239" s="300">
        <v>10.4</v>
      </c>
      <c r="AI239" s="299">
        <v>1251.6000000000001</v>
      </c>
      <c r="AJ239" s="300">
        <v>8.4</v>
      </c>
      <c r="AL239" s="299">
        <v>5396.95</v>
      </c>
      <c r="AM239" s="299">
        <v>35.65</v>
      </c>
      <c r="AN239" s="299">
        <v>4497.6499999999996</v>
      </c>
      <c r="AO239" s="299">
        <v>29.9</v>
      </c>
      <c r="AP239" s="299">
        <v>3598.35</v>
      </c>
      <c r="AQ239" s="299">
        <v>24.15</v>
      </c>
    </row>
    <row r="240" spans="1:43" ht="12" x14ac:dyDescent="0.2">
      <c r="A240" s="297">
        <v>0</v>
      </c>
      <c r="B240" s="320">
        <v>0</v>
      </c>
      <c r="C240" s="298">
        <v>10000</v>
      </c>
      <c r="D240" s="299">
        <v>6231</v>
      </c>
      <c r="E240" s="300">
        <v>19</v>
      </c>
      <c r="F240" s="299">
        <v>5193</v>
      </c>
      <c r="G240" s="300">
        <v>16</v>
      </c>
      <c r="H240" s="299">
        <v>4155</v>
      </c>
      <c r="I240" s="300">
        <v>13</v>
      </c>
      <c r="K240" s="299">
        <v>2492.4</v>
      </c>
      <c r="L240" s="300">
        <v>7.6000000000000005</v>
      </c>
      <c r="M240" s="299">
        <v>2077.2000000000003</v>
      </c>
      <c r="N240" s="300">
        <v>6.4</v>
      </c>
      <c r="O240" s="299">
        <v>1662</v>
      </c>
      <c r="P240" s="300">
        <v>5.2</v>
      </c>
      <c r="R240" s="299">
        <v>3738.6</v>
      </c>
      <c r="S240" s="300">
        <v>11.4</v>
      </c>
      <c r="T240" s="299">
        <v>3115.7999999999997</v>
      </c>
      <c r="U240" s="300">
        <v>9.6</v>
      </c>
      <c r="V240" s="299">
        <v>2493</v>
      </c>
      <c r="W240" s="300">
        <v>7.8</v>
      </c>
      <c r="X240" s="299">
        <v>4984.8</v>
      </c>
      <c r="Y240" s="300">
        <v>15.200000000000001</v>
      </c>
      <c r="Z240" s="299">
        <v>4154.4000000000005</v>
      </c>
      <c r="AA240" s="300">
        <v>12.8</v>
      </c>
      <c r="AB240" s="299">
        <v>3324</v>
      </c>
      <c r="AC240" s="300">
        <v>10.4</v>
      </c>
      <c r="AE240" s="299">
        <v>2492.4</v>
      </c>
      <c r="AF240" s="300">
        <v>7.6000000000000005</v>
      </c>
      <c r="AG240" s="299">
        <v>2077.2000000000003</v>
      </c>
      <c r="AH240" s="300">
        <v>6.4</v>
      </c>
      <c r="AI240" s="299">
        <v>1662</v>
      </c>
      <c r="AJ240" s="300">
        <v>5.2</v>
      </c>
      <c r="AL240" s="299">
        <v>7165.65</v>
      </c>
      <c r="AM240" s="299">
        <v>21.849999999999998</v>
      </c>
      <c r="AN240" s="299">
        <v>5971.95</v>
      </c>
      <c r="AO240" s="299">
        <v>18.399999999999999</v>
      </c>
      <c r="AP240" s="299">
        <v>4778.25</v>
      </c>
      <c r="AQ240" s="299">
        <v>14.95</v>
      </c>
    </row>
    <row r="241" spans="1:43" ht="12" x14ac:dyDescent="0.2">
      <c r="A241" s="297">
        <v>0</v>
      </c>
      <c r="B241" s="320">
        <v>0</v>
      </c>
      <c r="C241" s="298">
        <v>25000</v>
      </c>
      <c r="D241" s="299">
        <v>8981</v>
      </c>
      <c r="E241" s="300">
        <v>11</v>
      </c>
      <c r="F241" s="299">
        <v>7484</v>
      </c>
      <c r="G241" s="300">
        <v>9</v>
      </c>
      <c r="H241" s="299">
        <v>5987</v>
      </c>
      <c r="I241" s="300">
        <v>7</v>
      </c>
      <c r="K241" s="299">
        <v>3592.4</v>
      </c>
      <c r="L241" s="300">
        <v>4.4000000000000004</v>
      </c>
      <c r="M241" s="299">
        <v>2993.6000000000004</v>
      </c>
      <c r="N241" s="300">
        <v>3.6</v>
      </c>
      <c r="O241" s="299">
        <v>2394.8000000000002</v>
      </c>
      <c r="P241" s="300">
        <v>2.8000000000000003</v>
      </c>
      <c r="R241" s="299">
        <v>5388.5999999999995</v>
      </c>
      <c r="S241" s="300">
        <v>6.6</v>
      </c>
      <c r="T241" s="299">
        <v>4490.3999999999996</v>
      </c>
      <c r="U241" s="300">
        <v>5.3999999999999995</v>
      </c>
      <c r="V241" s="299">
        <v>3592.2</v>
      </c>
      <c r="W241" s="300">
        <v>4.2</v>
      </c>
      <c r="X241" s="299">
        <v>7184.8</v>
      </c>
      <c r="Y241" s="300">
        <v>8.8000000000000007</v>
      </c>
      <c r="Z241" s="299">
        <v>5987.2000000000007</v>
      </c>
      <c r="AA241" s="300">
        <v>7.2</v>
      </c>
      <c r="AB241" s="299">
        <v>4789.6000000000004</v>
      </c>
      <c r="AC241" s="300">
        <v>5.6000000000000005</v>
      </c>
      <c r="AE241" s="299">
        <v>3592.4</v>
      </c>
      <c r="AF241" s="300">
        <v>4.4000000000000004</v>
      </c>
      <c r="AG241" s="299">
        <v>2993.6000000000004</v>
      </c>
      <c r="AH241" s="300">
        <v>3.6</v>
      </c>
      <c r="AI241" s="299">
        <v>2394.8000000000002</v>
      </c>
      <c r="AJ241" s="300">
        <v>2.8000000000000003</v>
      </c>
      <c r="AL241" s="299">
        <v>10328.15</v>
      </c>
      <c r="AM241" s="299">
        <v>12.649999999999999</v>
      </c>
      <c r="AN241" s="299">
        <v>8606.5999999999985</v>
      </c>
      <c r="AO241" s="299">
        <v>10.35</v>
      </c>
      <c r="AP241" s="299">
        <v>6885.0499999999993</v>
      </c>
      <c r="AQ241" s="299">
        <v>8.0499999999999989</v>
      </c>
    </row>
    <row r="242" spans="1:43" ht="12" x14ac:dyDescent="0.2">
      <c r="A242" s="301">
        <v>0</v>
      </c>
      <c r="B242" s="321">
        <v>0</v>
      </c>
      <c r="C242" s="302">
        <v>50000</v>
      </c>
      <c r="D242" s="303">
        <v>11435</v>
      </c>
      <c r="E242" s="304">
        <v>23</v>
      </c>
      <c r="F242" s="303">
        <v>9529</v>
      </c>
      <c r="G242" s="304">
        <v>20</v>
      </c>
      <c r="H242" s="303">
        <v>7623</v>
      </c>
      <c r="I242" s="304">
        <v>16</v>
      </c>
      <c r="K242" s="303">
        <v>4574</v>
      </c>
      <c r="L242" s="304">
        <v>9.2000000000000011</v>
      </c>
      <c r="M242" s="303">
        <v>3811.6000000000004</v>
      </c>
      <c r="N242" s="304">
        <v>8</v>
      </c>
      <c r="O242" s="303">
        <v>3049.2000000000003</v>
      </c>
      <c r="P242" s="304">
        <v>6.4</v>
      </c>
      <c r="R242" s="303">
        <v>6861</v>
      </c>
      <c r="S242" s="304">
        <v>13.799999999999999</v>
      </c>
      <c r="T242" s="303">
        <v>5717.4</v>
      </c>
      <c r="U242" s="304">
        <v>12</v>
      </c>
      <c r="V242" s="303">
        <v>4573.8</v>
      </c>
      <c r="W242" s="304">
        <v>9.6</v>
      </c>
      <c r="X242" s="303">
        <v>9148</v>
      </c>
      <c r="Y242" s="304">
        <v>18.400000000000002</v>
      </c>
      <c r="Z242" s="303">
        <v>7623.2000000000007</v>
      </c>
      <c r="AA242" s="304">
        <v>16</v>
      </c>
      <c r="AB242" s="303">
        <v>6098.4000000000005</v>
      </c>
      <c r="AC242" s="304">
        <v>12.8</v>
      </c>
      <c r="AE242" s="303">
        <v>4574</v>
      </c>
      <c r="AF242" s="304">
        <v>9.2000000000000011</v>
      </c>
      <c r="AG242" s="303">
        <v>3811.6000000000004</v>
      </c>
      <c r="AH242" s="304">
        <v>8</v>
      </c>
      <c r="AI242" s="303">
        <v>3049.2000000000003</v>
      </c>
      <c r="AJ242" s="304">
        <v>6.4</v>
      </c>
      <c r="AL242" s="303">
        <v>13150.249999999998</v>
      </c>
      <c r="AM242" s="303">
        <v>26.45</v>
      </c>
      <c r="AN242" s="303">
        <v>10958.349999999999</v>
      </c>
      <c r="AO242" s="303">
        <v>23</v>
      </c>
      <c r="AP242" s="303">
        <v>8766.4499999999989</v>
      </c>
      <c r="AQ242" s="303">
        <v>18.399999999999999</v>
      </c>
    </row>
    <row r="243" spans="1:43" ht="12" x14ac:dyDescent="0.2">
      <c r="A243" s="293" t="s">
        <v>1802</v>
      </c>
      <c r="B243" s="319" t="s">
        <v>1803</v>
      </c>
      <c r="C243" s="294">
        <v>5000</v>
      </c>
      <c r="D243" s="295">
        <v>3136</v>
      </c>
      <c r="E243" s="296">
        <v>10</v>
      </c>
      <c r="F243" s="295">
        <v>2613</v>
      </c>
      <c r="G243" s="296">
        <v>9</v>
      </c>
      <c r="H243" s="295">
        <v>2090</v>
      </c>
      <c r="I243" s="296">
        <v>7</v>
      </c>
      <c r="K243" s="295">
        <v>1254.4000000000001</v>
      </c>
      <c r="L243" s="296">
        <v>4</v>
      </c>
      <c r="M243" s="295">
        <v>1045.2</v>
      </c>
      <c r="N243" s="296">
        <v>3.6</v>
      </c>
      <c r="O243" s="295">
        <v>836</v>
      </c>
      <c r="P243" s="296">
        <v>2.8000000000000003</v>
      </c>
      <c r="R243" s="295">
        <v>1881.6</v>
      </c>
      <c r="S243" s="296">
        <v>6</v>
      </c>
      <c r="T243" s="295">
        <v>1567.8</v>
      </c>
      <c r="U243" s="296">
        <v>5.3999999999999995</v>
      </c>
      <c r="V243" s="295">
        <v>1254</v>
      </c>
      <c r="W243" s="296">
        <v>4.2</v>
      </c>
      <c r="X243" s="295">
        <v>2508.8000000000002</v>
      </c>
      <c r="Y243" s="296">
        <v>8</v>
      </c>
      <c r="Z243" s="295">
        <v>2090.4</v>
      </c>
      <c r="AA243" s="296">
        <v>7.2</v>
      </c>
      <c r="AB243" s="295">
        <v>1672</v>
      </c>
      <c r="AC243" s="296">
        <v>5.6000000000000005</v>
      </c>
      <c r="AE243" s="295">
        <v>1254.4000000000001</v>
      </c>
      <c r="AF243" s="296">
        <v>4</v>
      </c>
      <c r="AG243" s="295">
        <v>1045.2</v>
      </c>
      <c r="AH243" s="296">
        <v>3.6</v>
      </c>
      <c r="AI243" s="295">
        <v>836</v>
      </c>
      <c r="AJ243" s="296">
        <v>2.8000000000000003</v>
      </c>
      <c r="AL243" s="295">
        <v>3606.3999999999996</v>
      </c>
      <c r="AM243" s="295">
        <v>11.5</v>
      </c>
      <c r="AN243" s="295">
        <v>3004.95</v>
      </c>
      <c r="AO243" s="295">
        <v>10.35</v>
      </c>
      <c r="AP243" s="295">
        <v>2403.5</v>
      </c>
      <c r="AQ243" s="295">
        <v>8.0499999999999989</v>
      </c>
    </row>
    <row r="244" spans="1:43" ht="12" x14ac:dyDescent="0.2">
      <c r="A244" s="297">
        <v>0</v>
      </c>
      <c r="B244" s="320">
        <v>0</v>
      </c>
      <c r="C244" s="298">
        <v>25000</v>
      </c>
      <c r="D244" s="299">
        <v>5073</v>
      </c>
      <c r="E244" s="300">
        <v>4</v>
      </c>
      <c r="F244" s="299">
        <v>4228</v>
      </c>
      <c r="G244" s="300">
        <v>4</v>
      </c>
      <c r="H244" s="299">
        <v>3383</v>
      </c>
      <c r="I244" s="300">
        <v>3</v>
      </c>
      <c r="K244" s="299">
        <v>2029.2</v>
      </c>
      <c r="L244" s="300">
        <v>1.6</v>
      </c>
      <c r="M244" s="299">
        <v>1691.2</v>
      </c>
      <c r="N244" s="300">
        <v>1.6</v>
      </c>
      <c r="O244" s="299">
        <v>1353.2</v>
      </c>
      <c r="P244" s="300">
        <v>1.2000000000000002</v>
      </c>
      <c r="R244" s="299">
        <v>3043.7999999999997</v>
      </c>
      <c r="S244" s="300">
        <v>2.4</v>
      </c>
      <c r="T244" s="299">
        <v>2536.7999999999997</v>
      </c>
      <c r="U244" s="300">
        <v>2.4</v>
      </c>
      <c r="V244" s="299">
        <v>2029.8</v>
      </c>
      <c r="W244" s="300">
        <v>1.7999999999999998</v>
      </c>
      <c r="X244" s="299">
        <v>4058.4</v>
      </c>
      <c r="Y244" s="300">
        <v>3.2</v>
      </c>
      <c r="Z244" s="299">
        <v>3382.4</v>
      </c>
      <c r="AA244" s="300">
        <v>3.2</v>
      </c>
      <c r="AB244" s="299">
        <v>2706.4</v>
      </c>
      <c r="AC244" s="300">
        <v>2.4000000000000004</v>
      </c>
      <c r="AE244" s="299">
        <v>2029.2</v>
      </c>
      <c r="AF244" s="300">
        <v>1.6</v>
      </c>
      <c r="AG244" s="299">
        <v>1691.2</v>
      </c>
      <c r="AH244" s="300">
        <v>1.6</v>
      </c>
      <c r="AI244" s="299">
        <v>1353.2</v>
      </c>
      <c r="AJ244" s="300">
        <v>1.2000000000000002</v>
      </c>
      <c r="AL244" s="299">
        <v>5833.95</v>
      </c>
      <c r="AM244" s="299">
        <v>4.5999999999999996</v>
      </c>
      <c r="AN244" s="299">
        <v>4862.2</v>
      </c>
      <c r="AO244" s="299">
        <v>4.5999999999999996</v>
      </c>
      <c r="AP244" s="299">
        <v>3890.45</v>
      </c>
      <c r="AQ244" s="299">
        <v>3.4499999999999997</v>
      </c>
    </row>
    <row r="245" spans="1:43" ht="12" x14ac:dyDescent="0.2">
      <c r="A245" s="297">
        <v>0</v>
      </c>
      <c r="B245" s="320">
        <v>0</v>
      </c>
      <c r="C245" s="298">
        <v>50000</v>
      </c>
      <c r="D245" s="299">
        <v>5897</v>
      </c>
      <c r="E245" s="300">
        <v>5</v>
      </c>
      <c r="F245" s="299">
        <v>4914</v>
      </c>
      <c r="G245" s="300">
        <v>4</v>
      </c>
      <c r="H245" s="299">
        <v>3931</v>
      </c>
      <c r="I245" s="300">
        <v>4</v>
      </c>
      <c r="K245" s="299">
        <v>2358.8000000000002</v>
      </c>
      <c r="L245" s="300">
        <v>2</v>
      </c>
      <c r="M245" s="299">
        <v>1965.6000000000001</v>
      </c>
      <c r="N245" s="300">
        <v>1.6</v>
      </c>
      <c r="O245" s="299">
        <v>1572.4</v>
      </c>
      <c r="P245" s="300">
        <v>1.6</v>
      </c>
      <c r="R245" s="299">
        <v>3538.2</v>
      </c>
      <c r="S245" s="300">
        <v>3</v>
      </c>
      <c r="T245" s="299">
        <v>2948.4</v>
      </c>
      <c r="U245" s="300">
        <v>2.4</v>
      </c>
      <c r="V245" s="299">
        <v>2358.6</v>
      </c>
      <c r="W245" s="300">
        <v>2.4</v>
      </c>
      <c r="X245" s="299">
        <v>4717.6000000000004</v>
      </c>
      <c r="Y245" s="300">
        <v>4</v>
      </c>
      <c r="Z245" s="299">
        <v>3931.2000000000003</v>
      </c>
      <c r="AA245" s="300">
        <v>3.2</v>
      </c>
      <c r="AB245" s="299">
        <v>3144.8</v>
      </c>
      <c r="AC245" s="300">
        <v>3.2</v>
      </c>
      <c r="AE245" s="299">
        <v>2358.8000000000002</v>
      </c>
      <c r="AF245" s="300">
        <v>2</v>
      </c>
      <c r="AG245" s="299">
        <v>1965.6000000000001</v>
      </c>
      <c r="AH245" s="300">
        <v>1.6</v>
      </c>
      <c r="AI245" s="299">
        <v>1572.4</v>
      </c>
      <c r="AJ245" s="300">
        <v>1.6</v>
      </c>
      <c r="AL245" s="299">
        <v>6781.5499999999993</v>
      </c>
      <c r="AM245" s="299">
        <v>5.75</v>
      </c>
      <c r="AN245" s="299">
        <v>5651.0999999999995</v>
      </c>
      <c r="AO245" s="299">
        <v>4.5999999999999996</v>
      </c>
      <c r="AP245" s="299">
        <v>4520.6499999999996</v>
      </c>
      <c r="AQ245" s="299">
        <v>4.5999999999999996</v>
      </c>
    </row>
    <row r="246" spans="1:43" ht="12" x14ac:dyDescent="0.2">
      <c r="A246" s="297">
        <v>0</v>
      </c>
      <c r="B246" s="320">
        <v>0</v>
      </c>
      <c r="C246" s="298">
        <v>100000</v>
      </c>
      <c r="D246" s="299">
        <v>7903</v>
      </c>
      <c r="E246" s="300">
        <v>3</v>
      </c>
      <c r="F246" s="299">
        <v>6586</v>
      </c>
      <c r="G246" s="300">
        <v>3</v>
      </c>
      <c r="H246" s="299">
        <v>5269</v>
      </c>
      <c r="I246" s="300">
        <v>3</v>
      </c>
      <c r="K246" s="299">
        <v>3161.2000000000003</v>
      </c>
      <c r="L246" s="300">
        <v>1.2000000000000002</v>
      </c>
      <c r="M246" s="299">
        <v>2634.4</v>
      </c>
      <c r="N246" s="300">
        <v>1.2000000000000002</v>
      </c>
      <c r="O246" s="299">
        <v>2107.6</v>
      </c>
      <c r="P246" s="300">
        <v>1.2000000000000002</v>
      </c>
      <c r="R246" s="299">
        <v>4741.8</v>
      </c>
      <c r="S246" s="300">
        <v>1.7999999999999998</v>
      </c>
      <c r="T246" s="299">
        <v>3951.6</v>
      </c>
      <c r="U246" s="300">
        <v>1.7999999999999998</v>
      </c>
      <c r="V246" s="299">
        <v>3161.4</v>
      </c>
      <c r="W246" s="300">
        <v>1.7999999999999998</v>
      </c>
      <c r="X246" s="299">
        <v>6322.4000000000005</v>
      </c>
      <c r="Y246" s="300">
        <v>2.4000000000000004</v>
      </c>
      <c r="Z246" s="299">
        <v>5268.8</v>
      </c>
      <c r="AA246" s="300">
        <v>2.4000000000000004</v>
      </c>
      <c r="AB246" s="299">
        <v>4215.2</v>
      </c>
      <c r="AC246" s="300">
        <v>2.4000000000000004</v>
      </c>
      <c r="AE246" s="299">
        <v>3161.2000000000003</v>
      </c>
      <c r="AF246" s="300">
        <v>1.2000000000000002</v>
      </c>
      <c r="AG246" s="299">
        <v>2634.4</v>
      </c>
      <c r="AH246" s="300">
        <v>1.2000000000000002</v>
      </c>
      <c r="AI246" s="299">
        <v>2107.6</v>
      </c>
      <c r="AJ246" s="300">
        <v>1.2000000000000002</v>
      </c>
      <c r="AL246" s="299">
        <v>9088.4499999999989</v>
      </c>
      <c r="AM246" s="299">
        <v>3.4499999999999997</v>
      </c>
      <c r="AN246" s="299">
        <v>7573.9</v>
      </c>
      <c r="AO246" s="299">
        <v>3.4499999999999997</v>
      </c>
      <c r="AP246" s="299">
        <v>6059.3499999999995</v>
      </c>
      <c r="AQ246" s="299">
        <v>3.4499999999999997</v>
      </c>
    </row>
    <row r="247" spans="1:43" ht="12" x14ac:dyDescent="0.2">
      <c r="A247" s="297">
        <v>0</v>
      </c>
      <c r="B247" s="320">
        <v>0</v>
      </c>
      <c r="C247" s="298">
        <v>250000</v>
      </c>
      <c r="D247" s="299">
        <v>11628</v>
      </c>
      <c r="E247" s="300">
        <v>2</v>
      </c>
      <c r="F247" s="299">
        <v>9691</v>
      </c>
      <c r="G247" s="300">
        <v>2</v>
      </c>
      <c r="H247" s="299">
        <v>7752</v>
      </c>
      <c r="I247" s="300">
        <v>2</v>
      </c>
      <c r="K247" s="299">
        <v>4651.2</v>
      </c>
      <c r="L247" s="300">
        <v>0.8</v>
      </c>
      <c r="M247" s="299">
        <v>3876.4</v>
      </c>
      <c r="N247" s="300">
        <v>0.8</v>
      </c>
      <c r="O247" s="299">
        <v>3100.8</v>
      </c>
      <c r="P247" s="300">
        <v>0.8</v>
      </c>
      <c r="R247" s="299">
        <v>6976.8</v>
      </c>
      <c r="S247" s="300">
        <v>1.2</v>
      </c>
      <c r="T247" s="299">
        <v>5814.5999999999995</v>
      </c>
      <c r="U247" s="300">
        <v>1.2</v>
      </c>
      <c r="V247" s="299">
        <v>4651.2</v>
      </c>
      <c r="W247" s="300">
        <v>1.2</v>
      </c>
      <c r="X247" s="299">
        <v>9302.4</v>
      </c>
      <c r="Y247" s="300">
        <v>1.6</v>
      </c>
      <c r="Z247" s="299">
        <v>7752.8</v>
      </c>
      <c r="AA247" s="300">
        <v>1.6</v>
      </c>
      <c r="AB247" s="299">
        <v>6201.6</v>
      </c>
      <c r="AC247" s="300">
        <v>1.6</v>
      </c>
      <c r="AE247" s="299">
        <v>4651.2</v>
      </c>
      <c r="AF247" s="300">
        <v>0.8</v>
      </c>
      <c r="AG247" s="299">
        <v>3876.4</v>
      </c>
      <c r="AH247" s="300">
        <v>0.8</v>
      </c>
      <c r="AI247" s="299">
        <v>3100.8</v>
      </c>
      <c r="AJ247" s="300">
        <v>0.8</v>
      </c>
      <c r="AL247" s="299">
        <v>13372.199999999999</v>
      </c>
      <c r="AM247" s="299">
        <v>2.2999999999999998</v>
      </c>
      <c r="AN247" s="299">
        <v>11144.65</v>
      </c>
      <c r="AO247" s="299">
        <v>2.2999999999999998</v>
      </c>
      <c r="AP247" s="299">
        <v>8914.7999999999993</v>
      </c>
      <c r="AQ247" s="299">
        <v>2.2999999999999998</v>
      </c>
    </row>
    <row r="248" spans="1:43" ht="12" x14ac:dyDescent="0.2">
      <c r="A248" s="301">
        <v>0</v>
      </c>
      <c r="B248" s="321">
        <v>0</v>
      </c>
      <c r="C248" s="302">
        <v>500000</v>
      </c>
      <c r="D248" s="303">
        <v>14921</v>
      </c>
      <c r="E248" s="304">
        <v>4</v>
      </c>
      <c r="F248" s="303">
        <v>12434</v>
      </c>
      <c r="G248" s="304">
        <v>3</v>
      </c>
      <c r="H248" s="303">
        <v>9948</v>
      </c>
      <c r="I248" s="304">
        <v>3</v>
      </c>
      <c r="K248" s="303">
        <v>5968.4000000000005</v>
      </c>
      <c r="L248" s="304">
        <v>1.6</v>
      </c>
      <c r="M248" s="303">
        <v>4973.6000000000004</v>
      </c>
      <c r="N248" s="304">
        <v>1.2000000000000002</v>
      </c>
      <c r="O248" s="303">
        <v>3979.2000000000003</v>
      </c>
      <c r="P248" s="304">
        <v>1.2000000000000002</v>
      </c>
      <c r="R248" s="303">
        <v>8952.6</v>
      </c>
      <c r="S248" s="304">
        <v>2.4</v>
      </c>
      <c r="T248" s="303">
        <v>7460.4</v>
      </c>
      <c r="U248" s="304">
        <v>1.7999999999999998</v>
      </c>
      <c r="V248" s="303">
        <v>5968.8</v>
      </c>
      <c r="W248" s="304">
        <v>1.7999999999999998</v>
      </c>
      <c r="X248" s="303">
        <v>11936.800000000001</v>
      </c>
      <c r="Y248" s="304">
        <v>3.2</v>
      </c>
      <c r="Z248" s="303">
        <v>9947.2000000000007</v>
      </c>
      <c r="AA248" s="304">
        <v>2.4000000000000004</v>
      </c>
      <c r="AB248" s="303">
        <v>7958.4000000000005</v>
      </c>
      <c r="AC248" s="304">
        <v>2.4000000000000004</v>
      </c>
      <c r="AE248" s="303">
        <v>5968.4000000000005</v>
      </c>
      <c r="AF248" s="304">
        <v>1.6</v>
      </c>
      <c r="AG248" s="303">
        <v>4973.6000000000004</v>
      </c>
      <c r="AH248" s="304">
        <v>1.2000000000000002</v>
      </c>
      <c r="AI248" s="303">
        <v>3979.2000000000003</v>
      </c>
      <c r="AJ248" s="304">
        <v>1.2000000000000002</v>
      </c>
      <c r="AL248" s="303">
        <v>17159.149999999998</v>
      </c>
      <c r="AM248" s="303">
        <v>4.5999999999999996</v>
      </c>
      <c r="AN248" s="303">
        <v>14299.099999999999</v>
      </c>
      <c r="AO248" s="303">
        <v>3.4499999999999997</v>
      </c>
      <c r="AP248" s="303">
        <v>11440.199999999999</v>
      </c>
      <c r="AQ248" s="303">
        <v>3.4499999999999997</v>
      </c>
    </row>
    <row r="249" spans="1:43" ht="24" x14ac:dyDescent="0.2">
      <c r="A249" s="293" t="s">
        <v>1804</v>
      </c>
      <c r="B249" s="319" t="s">
        <v>1805</v>
      </c>
      <c r="C249" s="294">
        <v>500</v>
      </c>
      <c r="D249" s="295">
        <v>1951</v>
      </c>
      <c r="E249" s="296">
        <v>61</v>
      </c>
      <c r="F249" s="295">
        <v>1626</v>
      </c>
      <c r="G249" s="296">
        <v>51</v>
      </c>
      <c r="H249" s="295">
        <v>1301</v>
      </c>
      <c r="I249" s="296">
        <v>41</v>
      </c>
      <c r="K249" s="295">
        <v>780.40000000000009</v>
      </c>
      <c r="L249" s="296">
        <v>24.400000000000002</v>
      </c>
      <c r="M249" s="295">
        <v>650.40000000000009</v>
      </c>
      <c r="N249" s="296">
        <v>20.400000000000002</v>
      </c>
      <c r="O249" s="295">
        <v>520.4</v>
      </c>
      <c r="P249" s="296">
        <v>16.400000000000002</v>
      </c>
      <c r="R249" s="295">
        <v>1170.5999999999999</v>
      </c>
      <c r="S249" s="296">
        <v>36.6</v>
      </c>
      <c r="T249" s="295">
        <v>975.59999999999991</v>
      </c>
      <c r="U249" s="296">
        <v>30.599999999999998</v>
      </c>
      <c r="V249" s="295">
        <v>780.6</v>
      </c>
      <c r="W249" s="296">
        <v>24.599999999999998</v>
      </c>
      <c r="X249" s="295">
        <v>1560.8000000000002</v>
      </c>
      <c r="Y249" s="296">
        <v>48.800000000000004</v>
      </c>
      <c r="Z249" s="295">
        <v>1300.8000000000002</v>
      </c>
      <c r="AA249" s="296">
        <v>40.800000000000004</v>
      </c>
      <c r="AB249" s="295">
        <v>1040.8</v>
      </c>
      <c r="AC249" s="296">
        <v>32.800000000000004</v>
      </c>
      <c r="AE249" s="295">
        <v>780.40000000000009</v>
      </c>
      <c r="AF249" s="296">
        <v>24.400000000000002</v>
      </c>
      <c r="AG249" s="295">
        <v>650.40000000000009</v>
      </c>
      <c r="AH249" s="296">
        <v>20.400000000000002</v>
      </c>
      <c r="AI249" s="295">
        <v>520.4</v>
      </c>
      <c r="AJ249" s="296">
        <v>16.400000000000002</v>
      </c>
      <c r="AL249" s="295">
        <v>2243.6499999999996</v>
      </c>
      <c r="AM249" s="295">
        <v>70.149999999999991</v>
      </c>
      <c r="AN249" s="295">
        <v>1869.8999999999999</v>
      </c>
      <c r="AO249" s="295">
        <v>58.65</v>
      </c>
      <c r="AP249" s="295">
        <v>1496.1499999999999</v>
      </c>
      <c r="AQ249" s="295">
        <v>47.15</v>
      </c>
    </row>
    <row r="250" spans="1:43" ht="24" x14ac:dyDescent="0.2">
      <c r="A250" s="297">
        <v>0</v>
      </c>
      <c r="B250" s="320" t="s">
        <v>1806</v>
      </c>
      <c r="C250" s="298">
        <v>2500</v>
      </c>
      <c r="D250" s="299">
        <v>3162</v>
      </c>
      <c r="E250" s="300">
        <v>20</v>
      </c>
      <c r="F250" s="299">
        <v>2635</v>
      </c>
      <c r="G250" s="300">
        <v>17</v>
      </c>
      <c r="H250" s="299">
        <v>2108</v>
      </c>
      <c r="I250" s="300">
        <v>14</v>
      </c>
      <c r="K250" s="299">
        <v>1264.8000000000002</v>
      </c>
      <c r="L250" s="300">
        <v>8</v>
      </c>
      <c r="M250" s="299">
        <v>1054</v>
      </c>
      <c r="N250" s="300">
        <v>6.8000000000000007</v>
      </c>
      <c r="O250" s="299">
        <v>843.2</v>
      </c>
      <c r="P250" s="300">
        <v>5.6000000000000005</v>
      </c>
      <c r="R250" s="299">
        <v>1897.1999999999998</v>
      </c>
      <c r="S250" s="300">
        <v>12</v>
      </c>
      <c r="T250" s="299">
        <v>1581</v>
      </c>
      <c r="U250" s="300">
        <v>10.199999999999999</v>
      </c>
      <c r="V250" s="299">
        <v>1264.8</v>
      </c>
      <c r="W250" s="300">
        <v>8.4</v>
      </c>
      <c r="X250" s="299">
        <v>2529.6000000000004</v>
      </c>
      <c r="Y250" s="300">
        <v>16</v>
      </c>
      <c r="Z250" s="299">
        <v>2108</v>
      </c>
      <c r="AA250" s="300">
        <v>13.600000000000001</v>
      </c>
      <c r="AB250" s="299">
        <v>1686.4</v>
      </c>
      <c r="AC250" s="300">
        <v>11.200000000000001</v>
      </c>
      <c r="AE250" s="299">
        <v>1264.8000000000002</v>
      </c>
      <c r="AF250" s="300">
        <v>8</v>
      </c>
      <c r="AG250" s="299">
        <v>1054</v>
      </c>
      <c r="AH250" s="300">
        <v>6.8000000000000007</v>
      </c>
      <c r="AI250" s="299">
        <v>843.2</v>
      </c>
      <c r="AJ250" s="300">
        <v>5.6000000000000005</v>
      </c>
      <c r="AL250" s="299">
        <v>3636.2999999999997</v>
      </c>
      <c r="AM250" s="299">
        <v>23</v>
      </c>
      <c r="AN250" s="299">
        <v>3030.2499999999995</v>
      </c>
      <c r="AO250" s="299">
        <v>19.549999999999997</v>
      </c>
      <c r="AP250" s="299">
        <v>2424.1999999999998</v>
      </c>
      <c r="AQ250" s="299">
        <v>16.099999999999998</v>
      </c>
    </row>
    <row r="251" spans="1:43" ht="12" x14ac:dyDescent="0.2">
      <c r="A251" s="297">
        <v>0</v>
      </c>
      <c r="B251" s="320">
        <v>0</v>
      </c>
      <c r="C251" s="298">
        <v>5000</v>
      </c>
      <c r="D251" s="299">
        <v>3649</v>
      </c>
      <c r="E251" s="300">
        <v>25</v>
      </c>
      <c r="F251" s="299">
        <v>3041</v>
      </c>
      <c r="G251" s="300">
        <v>21</v>
      </c>
      <c r="H251" s="299">
        <v>2433</v>
      </c>
      <c r="I251" s="300">
        <v>17</v>
      </c>
      <c r="K251" s="299">
        <v>1459.6000000000001</v>
      </c>
      <c r="L251" s="300">
        <v>10</v>
      </c>
      <c r="M251" s="299">
        <v>1216.4000000000001</v>
      </c>
      <c r="N251" s="300">
        <v>8.4</v>
      </c>
      <c r="O251" s="299">
        <v>973.2</v>
      </c>
      <c r="P251" s="300">
        <v>6.8000000000000007</v>
      </c>
      <c r="R251" s="299">
        <v>2189.4</v>
      </c>
      <c r="S251" s="300">
        <v>15</v>
      </c>
      <c r="T251" s="299">
        <v>1824.6</v>
      </c>
      <c r="U251" s="300">
        <v>12.6</v>
      </c>
      <c r="V251" s="299">
        <v>1459.8</v>
      </c>
      <c r="W251" s="300">
        <v>10.199999999999999</v>
      </c>
      <c r="X251" s="299">
        <v>2919.2000000000003</v>
      </c>
      <c r="Y251" s="300">
        <v>20</v>
      </c>
      <c r="Z251" s="299">
        <v>2432.8000000000002</v>
      </c>
      <c r="AA251" s="300">
        <v>16.8</v>
      </c>
      <c r="AB251" s="299">
        <v>1946.4</v>
      </c>
      <c r="AC251" s="300">
        <v>13.600000000000001</v>
      </c>
      <c r="AE251" s="299">
        <v>1459.6000000000001</v>
      </c>
      <c r="AF251" s="300">
        <v>10</v>
      </c>
      <c r="AG251" s="299">
        <v>1216.4000000000001</v>
      </c>
      <c r="AH251" s="300">
        <v>8.4</v>
      </c>
      <c r="AI251" s="299">
        <v>973.2</v>
      </c>
      <c r="AJ251" s="300">
        <v>6.8000000000000007</v>
      </c>
      <c r="AL251" s="299">
        <v>4196.3499999999995</v>
      </c>
      <c r="AM251" s="299">
        <v>28.749999999999996</v>
      </c>
      <c r="AN251" s="299">
        <v>3497.1499999999996</v>
      </c>
      <c r="AO251" s="299">
        <v>24.15</v>
      </c>
      <c r="AP251" s="299">
        <v>2797.95</v>
      </c>
      <c r="AQ251" s="299">
        <v>19.549999999999997</v>
      </c>
    </row>
    <row r="252" spans="1:43" ht="12" x14ac:dyDescent="0.2">
      <c r="A252" s="297">
        <v>0</v>
      </c>
      <c r="B252" s="320">
        <v>0</v>
      </c>
      <c r="C252" s="298">
        <v>10000</v>
      </c>
      <c r="D252" s="299">
        <v>4866</v>
      </c>
      <c r="E252" s="300">
        <v>15</v>
      </c>
      <c r="F252" s="299">
        <v>4055</v>
      </c>
      <c r="G252" s="300">
        <v>13</v>
      </c>
      <c r="H252" s="299">
        <v>3244</v>
      </c>
      <c r="I252" s="300">
        <v>11</v>
      </c>
      <c r="K252" s="299">
        <v>1946.4</v>
      </c>
      <c r="L252" s="300">
        <v>6</v>
      </c>
      <c r="M252" s="299">
        <v>1622</v>
      </c>
      <c r="N252" s="300">
        <v>5.2</v>
      </c>
      <c r="O252" s="299">
        <v>1297.6000000000001</v>
      </c>
      <c r="P252" s="300">
        <v>4.4000000000000004</v>
      </c>
      <c r="R252" s="299">
        <v>2919.6</v>
      </c>
      <c r="S252" s="300">
        <v>9</v>
      </c>
      <c r="T252" s="299">
        <v>2433</v>
      </c>
      <c r="U252" s="300">
        <v>7.8</v>
      </c>
      <c r="V252" s="299">
        <v>1946.3999999999999</v>
      </c>
      <c r="W252" s="300">
        <v>6.6</v>
      </c>
      <c r="X252" s="299">
        <v>3892.8</v>
      </c>
      <c r="Y252" s="300">
        <v>12</v>
      </c>
      <c r="Z252" s="299">
        <v>3244</v>
      </c>
      <c r="AA252" s="300">
        <v>10.4</v>
      </c>
      <c r="AB252" s="299">
        <v>2595.2000000000003</v>
      </c>
      <c r="AC252" s="300">
        <v>8.8000000000000007</v>
      </c>
      <c r="AE252" s="299">
        <v>1946.4</v>
      </c>
      <c r="AF252" s="300">
        <v>6</v>
      </c>
      <c r="AG252" s="299">
        <v>1622</v>
      </c>
      <c r="AH252" s="300">
        <v>5.2</v>
      </c>
      <c r="AI252" s="299">
        <v>1297.6000000000001</v>
      </c>
      <c r="AJ252" s="300">
        <v>4.4000000000000004</v>
      </c>
      <c r="AL252" s="299">
        <v>5595.9</v>
      </c>
      <c r="AM252" s="299">
        <v>17.25</v>
      </c>
      <c r="AN252" s="299">
        <v>4663.25</v>
      </c>
      <c r="AO252" s="299">
        <v>14.95</v>
      </c>
      <c r="AP252" s="299">
        <v>3730.6</v>
      </c>
      <c r="AQ252" s="299">
        <v>12.649999999999999</v>
      </c>
    </row>
    <row r="253" spans="1:43" ht="12" x14ac:dyDescent="0.2">
      <c r="A253" s="297">
        <v>0</v>
      </c>
      <c r="B253" s="320">
        <v>0</v>
      </c>
      <c r="C253" s="298">
        <v>25000</v>
      </c>
      <c r="D253" s="299">
        <v>7078</v>
      </c>
      <c r="E253" s="300">
        <v>9</v>
      </c>
      <c r="F253" s="299">
        <v>5898</v>
      </c>
      <c r="G253" s="300">
        <v>7</v>
      </c>
      <c r="H253" s="299">
        <v>4718</v>
      </c>
      <c r="I253" s="300">
        <v>6</v>
      </c>
      <c r="K253" s="299">
        <v>2831.2000000000003</v>
      </c>
      <c r="L253" s="300">
        <v>3.6</v>
      </c>
      <c r="M253" s="299">
        <v>2359.2000000000003</v>
      </c>
      <c r="N253" s="300">
        <v>2.8000000000000003</v>
      </c>
      <c r="O253" s="299">
        <v>1887.2</v>
      </c>
      <c r="P253" s="300">
        <v>2.4000000000000004</v>
      </c>
      <c r="R253" s="299">
        <v>4246.8</v>
      </c>
      <c r="S253" s="300">
        <v>5.3999999999999995</v>
      </c>
      <c r="T253" s="299">
        <v>3538.7999999999997</v>
      </c>
      <c r="U253" s="300">
        <v>4.2</v>
      </c>
      <c r="V253" s="299">
        <v>2830.7999999999997</v>
      </c>
      <c r="W253" s="300">
        <v>3.5999999999999996</v>
      </c>
      <c r="X253" s="299">
        <v>5662.4000000000005</v>
      </c>
      <c r="Y253" s="300">
        <v>7.2</v>
      </c>
      <c r="Z253" s="299">
        <v>4718.4000000000005</v>
      </c>
      <c r="AA253" s="300">
        <v>5.6000000000000005</v>
      </c>
      <c r="AB253" s="299">
        <v>3774.4</v>
      </c>
      <c r="AC253" s="300">
        <v>4.8000000000000007</v>
      </c>
      <c r="AE253" s="299">
        <v>2831.2000000000003</v>
      </c>
      <c r="AF253" s="300">
        <v>3.6</v>
      </c>
      <c r="AG253" s="299">
        <v>2359.2000000000003</v>
      </c>
      <c r="AH253" s="300">
        <v>2.8000000000000003</v>
      </c>
      <c r="AI253" s="299">
        <v>1887.2</v>
      </c>
      <c r="AJ253" s="300">
        <v>2.4000000000000004</v>
      </c>
      <c r="AL253" s="299">
        <v>8139.7</v>
      </c>
      <c r="AM253" s="299">
        <v>10.35</v>
      </c>
      <c r="AN253" s="299">
        <v>6782.7</v>
      </c>
      <c r="AO253" s="299">
        <v>8.0499999999999989</v>
      </c>
      <c r="AP253" s="299">
        <v>5425.7</v>
      </c>
      <c r="AQ253" s="299">
        <v>6.8999999999999995</v>
      </c>
    </row>
    <row r="254" spans="1:43" ht="12" x14ac:dyDescent="0.2">
      <c r="A254" s="301">
        <v>0</v>
      </c>
      <c r="B254" s="321">
        <v>0</v>
      </c>
      <c r="C254" s="302">
        <v>50000</v>
      </c>
      <c r="D254" s="303">
        <v>9035</v>
      </c>
      <c r="E254" s="304">
        <v>19</v>
      </c>
      <c r="F254" s="303">
        <v>7530</v>
      </c>
      <c r="G254" s="304">
        <v>16</v>
      </c>
      <c r="H254" s="303">
        <v>6023</v>
      </c>
      <c r="I254" s="304">
        <v>13</v>
      </c>
      <c r="K254" s="303">
        <v>3614</v>
      </c>
      <c r="L254" s="304">
        <v>7.6000000000000005</v>
      </c>
      <c r="M254" s="303">
        <v>3012</v>
      </c>
      <c r="N254" s="304">
        <v>6.4</v>
      </c>
      <c r="O254" s="303">
        <v>2409.2000000000003</v>
      </c>
      <c r="P254" s="304">
        <v>5.2</v>
      </c>
      <c r="R254" s="303">
        <v>5421</v>
      </c>
      <c r="S254" s="304">
        <v>11.4</v>
      </c>
      <c r="T254" s="303">
        <v>4518</v>
      </c>
      <c r="U254" s="304">
        <v>9.6</v>
      </c>
      <c r="V254" s="303">
        <v>3613.7999999999997</v>
      </c>
      <c r="W254" s="304">
        <v>7.8</v>
      </c>
      <c r="X254" s="303">
        <v>7228</v>
      </c>
      <c r="Y254" s="304">
        <v>15.200000000000001</v>
      </c>
      <c r="Z254" s="303">
        <v>6024</v>
      </c>
      <c r="AA254" s="304">
        <v>12.8</v>
      </c>
      <c r="AB254" s="303">
        <v>4818.4000000000005</v>
      </c>
      <c r="AC254" s="304">
        <v>10.4</v>
      </c>
      <c r="AE254" s="303">
        <v>3614</v>
      </c>
      <c r="AF254" s="304">
        <v>7.6000000000000005</v>
      </c>
      <c r="AG254" s="303">
        <v>3012</v>
      </c>
      <c r="AH254" s="304">
        <v>6.4</v>
      </c>
      <c r="AI254" s="303">
        <v>2409.2000000000003</v>
      </c>
      <c r="AJ254" s="304">
        <v>5.2</v>
      </c>
      <c r="AL254" s="303">
        <v>10390.25</v>
      </c>
      <c r="AM254" s="303">
        <v>21.849999999999998</v>
      </c>
      <c r="AN254" s="303">
        <v>8659.5</v>
      </c>
      <c r="AO254" s="303">
        <v>18.399999999999999</v>
      </c>
      <c r="AP254" s="303">
        <v>6926.45</v>
      </c>
      <c r="AQ254" s="303">
        <v>14.95</v>
      </c>
    </row>
    <row r="255" spans="1:43" ht="12" x14ac:dyDescent="0.2">
      <c r="A255" s="293" t="s">
        <v>1807</v>
      </c>
      <c r="B255" s="319" t="s">
        <v>1808</v>
      </c>
      <c r="C255" s="294">
        <v>14500</v>
      </c>
      <c r="D255" s="295">
        <v>5757</v>
      </c>
      <c r="E255" s="296">
        <v>7</v>
      </c>
      <c r="F255" s="295">
        <v>4798</v>
      </c>
      <c r="G255" s="296">
        <v>6</v>
      </c>
      <c r="H255" s="295">
        <v>3838</v>
      </c>
      <c r="I255" s="296">
        <v>5</v>
      </c>
      <c r="K255" s="295">
        <v>2302.8000000000002</v>
      </c>
      <c r="L255" s="296">
        <v>2.8000000000000003</v>
      </c>
      <c r="M255" s="295">
        <v>1919.2</v>
      </c>
      <c r="N255" s="296">
        <v>2.4000000000000004</v>
      </c>
      <c r="O255" s="295">
        <v>1535.2</v>
      </c>
      <c r="P255" s="296">
        <v>2</v>
      </c>
      <c r="R255" s="295">
        <v>3454.2</v>
      </c>
      <c r="S255" s="296">
        <v>4.2</v>
      </c>
      <c r="T255" s="295">
        <v>2878.7999999999997</v>
      </c>
      <c r="U255" s="296">
        <v>3.5999999999999996</v>
      </c>
      <c r="V255" s="295">
        <v>2302.7999999999997</v>
      </c>
      <c r="W255" s="296">
        <v>3</v>
      </c>
      <c r="X255" s="295">
        <v>4605.6000000000004</v>
      </c>
      <c r="Y255" s="296">
        <v>5.6000000000000005</v>
      </c>
      <c r="Z255" s="295">
        <v>3838.4</v>
      </c>
      <c r="AA255" s="296">
        <v>4.8000000000000007</v>
      </c>
      <c r="AB255" s="295">
        <v>3070.4</v>
      </c>
      <c r="AC255" s="296">
        <v>4</v>
      </c>
      <c r="AE255" s="295">
        <v>2302.8000000000002</v>
      </c>
      <c r="AF255" s="296">
        <v>2.8000000000000003</v>
      </c>
      <c r="AG255" s="295">
        <v>1919.2</v>
      </c>
      <c r="AH255" s="296">
        <v>2.4000000000000004</v>
      </c>
      <c r="AI255" s="295">
        <v>1535.2</v>
      </c>
      <c r="AJ255" s="296">
        <v>2</v>
      </c>
      <c r="AL255" s="295">
        <v>6620.5499999999993</v>
      </c>
      <c r="AM255" s="295">
        <v>8.0499999999999989</v>
      </c>
      <c r="AN255" s="295">
        <v>5517.7</v>
      </c>
      <c r="AO255" s="295">
        <v>6.8999999999999995</v>
      </c>
      <c r="AP255" s="295">
        <v>4413.7</v>
      </c>
      <c r="AQ255" s="295">
        <v>5.75</v>
      </c>
    </row>
    <row r="256" spans="1:43" ht="12" x14ac:dyDescent="0.2">
      <c r="A256" s="297">
        <v>0</v>
      </c>
      <c r="B256" s="320">
        <v>0</v>
      </c>
      <c r="C256" s="298">
        <v>72500</v>
      </c>
      <c r="D256" s="299">
        <v>9248</v>
      </c>
      <c r="E256" s="300">
        <v>3</v>
      </c>
      <c r="F256" s="299">
        <v>7707</v>
      </c>
      <c r="G256" s="300">
        <v>3</v>
      </c>
      <c r="H256" s="299">
        <v>6165</v>
      </c>
      <c r="I256" s="300">
        <v>3</v>
      </c>
      <c r="K256" s="299">
        <v>3699.2000000000003</v>
      </c>
      <c r="L256" s="300">
        <v>1.2000000000000002</v>
      </c>
      <c r="M256" s="299">
        <v>3082.8</v>
      </c>
      <c r="N256" s="300">
        <v>1.2000000000000002</v>
      </c>
      <c r="O256" s="299">
        <v>2466</v>
      </c>
      <c r="P256" s="300">
        <v>1.2000000000000002</v>
      </c>
      <c r="R256" s="299">
        <v>5548.8</v>
      </c>
      <c r="S256" s="300">
        <v>1.7999999999999998</v>
      </c>
      <c r="T256" s="299">
        <v>4624.2</v>
      </c>
      <c r="U256" s="300">
        <v>1.7999999999999998</v>
      </c>
      <c r="V256" s="299">
        <v>3699</v>
      </c>
      <c r="W256" s="300">
        <v>1.7999999999999998</v>
      </c>
      <c r="X256" s="299">
        <v>7398.4000000000005</v>
      </c>
      <c r="Y256" s="300">
        <v>2.4000000000000004</v>
      </c>
      <c r="Z256" s="299">
        <v>6165.6</v>
      </c>
      <c r="AA256" s="300">
        <v>2.4000000000000004</v>
      </c>
      <c r="AB256" s="299">
        <v>4932</v>
      </c>
      <c r="AC256" s="300">
        <v>2.4000000000000004</v>
      </c>
      <c r="AE256" s="299">
        <v>3699.2000000000003</v>
      </c>
      <c r="AF256" s="300">
        <v>1.2000000000000002</v>
      </c>
      <c r="AG256" s="299">
        <v>3082.8</v>
      </c>
      <c r="AH256" s="300">
        <v>1.2000000000000002</v>
      </c>
      <c r="AI256" s="299">
        <v>2466</v>
      </c>
      <c r="AJ256" s="300">
        <v>1.2000000000000002</v>
      </c>
      <c r="AL256" s="299">
        <v>10635.199999999999</v>
      </c>
      <c r="AM256" s="299">
        <v>3.4499999999999997</v>
      </c>
      <c r="AN256" s="299">
        <v>8863.0499999999993</v>
      </c>
      <c r="AO256" s="299">
        <v>3.4499999999999997</v>
      </c>
      <c r="AP256" s="299">
        <v>7089.7499999999991</v>
      </c>
      <c r="AQ256" s="299">
        <v>3.4499999999999997</v>
      </c>
    </row>
    <row r="257" spans="1:43" ht="12" x14ac:dyDescent="0.2">
      <c r="A257" s="297">
        <v>0</v>
      </c>
      <c r="B257" s="320">
        <v>0</v>
      </c>
      <c r="C257" s="298">
        <v>145000</v>
      </c>
      <c r="D257" s="299">
        <v>11101</v>
      </c>
      <c r="E257" s="300">
        <v>4</v>
      </c>
      <c r="F257" s="299">
        <v>9251</v>
      </c>
      <c r="G257" s="300">
        <v>3</v>
      </c>
      <c r="H257" s="299">
        <v>7401</v>
      </c>
      <c r="I257" s="300">
        <v>3</v>
      </c>
      <c r="K257" s="299">
        <v>4440.4000000000005</v>
      </c>
      <c r="L257" s="300">
        <v>1.6</v>
      </c>
      <c r="M257" s="299">
        <v>3700.4</v>
      </c>
      <c r="N257" s="300">
        <v>1.2000000000000002</v>
      </c>
      <c r="O257" s="299">
        <v>2960.4</v>
      </c>
      <c r="P257" s="300">
        <v>1.2000000000000002</v>
      </c>
      <c r="R257" s="299">
        <v>6660.5999999999995</v>
      </c>
      <c r="S257" s="300">
        <v>2.4</v>
      </c>
      <c r="T257" s="299">
        <v>5550.5999999999995</v>
      </c>
      <c r="U257" s="300">
        <v>1.7999999999999998</v>
      </c>
      <c r="V257" s="299">
        <v>4440.5999999999995</v>
      </c>
      <c r="W257" s="300">
        <v>1.7999999999999998</v>
      </c>
      <c r="X257" s="299">
        <v>8880.8000000000011</v>
      </c>
      <c r="Y257" s="300">
        <v>3.2</v>
      </c>
      <c r="Z257" s="299">
        <v>7400.8</v>
      </c>
      <c r="AA257" s="300">
        <v>2.4000000000000004</v>
      </c>
      <c r="AB257" s="299">
        <v>5920.8</v>
      </c>
      <c r="AC257" s="300">
        <v>2.4000000000000004</v>
      </c>
      <c r="AE257" s="299">
        <v>4440.4000000000005</v>
      </c>
      <c r="AF257" s="300">
        <v>1.6</v>
      </c>
      <c r="AG257" s="299">
        <v>3700.4</v>
      </c>
      <c r="AH257" s="300">
        <v>1.2000000000000002</v>
      </c>
      <c r="AI257" s="299">
        <v>2960.4</v>
      </c>
      <c r="AJ257" s="300">
        <v>1.2000000000000002</v>
      </c>
      <c r="AL257" s="299">
        <v>12766.15</v>
      </c>
      <c r="AM257" s="299">
        <v>4.5999999999999996</v>
      </c>
      <c r="AN257" s="299">
        <v>10638.65</v>
      </c>
      <c r="AO257" s="299">
        <v>3.4499999999999997</v>
      </c>
      <c r="AP257" s="299">
        <v>8511.15</v>
      </c>
      <c r="AQ257" s="299">
        <v>3.4499999999999997</v>
      </c>
    </row>
    <row r="258" spans="1:43" ht="12" x14ac:dyDescent="0.2">
      <c r="A258" s="297">
        <v>0</v>
      </c>
      <c r="B258" s="320">
        <v>0</v>
      </c>
      <c r="C258" s="298">
        <v>290000</v>
      </c>
      <c r="D258" s="299">
        <v>15255</v>
      </c>
      <c r="E258" s="300">
        <v>3</v>
      </c>
      <c r="F258" s="299">
        <v>12713</v>
      </c>
      <c r="G258" s="300">
        <v>3</v>
      </c>
      <c r="H258" s="299">
        <v>10170</v>
      </c>
      <c r="I258" s="300">
        <v>2</v>
      </c>
      <c r="K258" s="299">
        <v>6102</v>
      </c>
      <c r="L258" s="300">
        <v>1.2000000000000002</v>
      </c>
      <c r="M258" s="299">
        <v>5085.2000000000007</v>
      </c>
      <c r="N258" s="300">
        <v>1.2000000000000002</v>
      </c>
      <c r="O258" s="299">
        <v>4068</v>
      </c>
      <c r="P258" s="300">
        <v>0.8</v>
      </c>
      <c r="R258" s="299">
        <v>9153</v>
      </c>
      <c r="S258" s="300">
        <v>1.7999999999999998</v>
      </c>
      <c r="T258" s="299">
        <v>7627.7999999999993</v>
      </c>
      <c r="U258" s="300">
        <v>1.7999999999999998</v>
      </c>
      <c r="V258" s="299">
        <v>6102</v>
      </c>
      <c r="W258" s="300">
        <v>1.2</v>
      </c>
      <c r="X258" s="299">
        <v>12204</v>
      </c>
      <c r="Y258" s="300">
        <v>2.4000000000000004</v>
      </c>
      <c r="Z258" s="299">
        <v>10170.400000000001</v>
      </c>
      <c r="AA258" s="300">
        <v>2.4000000000000004</v>
      </c>
      <c r="AB258" s="299">
        <v>8136</v>
      </c>
      <c r="AC258" s="300">
        <v>1.6</v>
      </c>
      <c r="AE258" s="299">
        <v>6102</v>
      </c>
      <c r="AF258" s="300">
        <v>1.2000000000000002</v>
      </c>
      <c r="AG258" s="299">
        <v>5085.2000000000007</v>
      </c>
      <c r="AH258" s="300">
        <v>1.2000000000000002</v>
      </c>
      <c r="AI258" s="299">
        <v>4068</v>
      </c>
      <c r="AJ258" s="300">
        <v>0.8</v>
      </c>
      <c r="AL258" s="299">
        <v>17543.25</v>
      </c>
      <c r="AM258" s="299">
        <v>3.4499999999999997</v>
      </c>
      <c r="AN258" s="299">
        <v>14619.949999999999</v>
      </c>
      <c r="AO258" s="299">
        <v>3.4499999999999997</v>
      </c>
      <c r="AP258" s="299">
        <v>11695.5</v>
      </c>
      <c r="AQ258" s="299">
        <v>2.2999999999999998</v>
      </c>
    </row>
    <row r="259" spans="1:43" ht="12" x14ac:dyDescent="0.2">
      <c r="A259" s="297">
        <v>0</v>
      </c>
      <c r="B259" s="320">
        <v>0</v>
      </c>
      <c r="C259" s="298">
        <v>725000</v>
      </c>
      <c r="D259" s="299">
        <v>23635</v>
      </c>
      <c r="E259" s="300">
        <v>2</v>
      </c>
      <c r="F259" s="299">
        <v>19696</v>
      </c>
      <c r="G259" s="300">
        <v>2</v>
      </c>
      <c r="H259" s="299">
        <v>15757</v>
      </c>
      <c r="I259" s="300">
        <v>2</v>
      </c>
      <c r="K259" s="299">
        <v>9454</v>
      </c>
      <c r="L259" s="300">
        <v>0.8</v>
      </c>
      <c r="M259" s="299">
        <v>7878.4000000000005</v>
      </c>
      <c r="N259" s="300">
        <v>0.8</v>
      </c>
      <c r="O259" s="299">
        <v>6302.8</v>
      </c>
      <c r="P259" s="300">
        <v>0.8</v>
      </c>
      <c r="R259" s="299">
        <v>14181</v>
      </c>
      <c r="S259" s="300">
        <v>1.2</v>
      </c>
      <c r="T259" s="299">
        <v>11817.6</v>
      </c>
      <c r="U259" s="300">
        <v>1.2</v>
      </c>
      <c r="V259" s="299">
        <v>9454.1999999999989</v>
      </c>
      <c r="W259" s="300">
        <v>1.2</v>
      </c>
      <c r="X259" s="299">
        <v>18908</v>
      </c>
      <c r="Y259" s="300">
        <v>1.6</v>
      </c>
      <c r="Z259" s="299">
        <v>15756.800000000001</v>
      </c>
      <c r="AA259" s="300">
        <v>1.6</v>
      </c>
      <c r="AB259" s="299">
        <v>12605.6</v>
      </c>
      <c r="AC259" s="300">
        <v>1.6</v>
      </c>
      <c r="AE259" s="299">
        <v>9454</v>
      </c>
      <c r="AF259" s="300">
        <v>0.8</v>
      </c>
      <c r="AG259" s="299">
        <v>7878.4000000000005</v>
      </c>
      <c r="AH259" s="300">
        <v>0.8</v>
      </c>
      <c r="AI259" s="299">
        <v>6302.8</v>
      </c>
      <c r="AJ259" s="300">
        <v>0.8</v>
      </c>
      <c r="AL259" s="299">
        <v>27180.249999999996</v>
      </c>
      <c r="AM259" s="299">
        <v>2.2999999999999998</v>
      </c>
      <c r="AN259" s="299">
        <v>22650.399999999998</v>
      </c>
      <c r="AO259" s="299">
        <v>2.2999999999999998</v>
      </c>
      <c r="AP259" s="299">
        <v>18120.55</v>
      </c>
      <c r="AQ259" s="299">
        <v>2.2999999999999998</v>
      </c>
    </row>
    <row r="260" spans="1:43" ht="12" x14ac:dyDescent="0.2">
      <c r="A260" s="301">
        <v>0</v>
      </c>
      <c r="B260" s="321">
        <v>0</v>
      </c>
      <c r="C260" s="302">
        <v>1450000</v>
      </c>
      <c r="D260" s="303">
        <v>30796</v>
      </c>
      <c r="E260" s="304">
        <v>3</v>
      </c>
      <c r="F260" s="303">
        <v>25664</v>
      </c>
      <c r="G260" s="304">
        <v>3</v>
      </c>
      <c r="H260" s="303">
        <v>20531</v>
      </c>
      <c r="I260" s="304">
        <v>2</v>
      </c>
      <c r="K260" s="303">
        <v>12318.400000000001</v>
      </c>
      <c r="L260" s="304">
        <v>1.2000000000000002</v>
      </c>
      <c r="M260" s="303">
        <v>10265.6</v>
      </c>
      <c r="N260" s="304">
        <v>1.2000000000000002</v>
      </c>
      <c r="O260" s="303">
        <v>8212.4</v>
      </c>
      <c r="P260" s="304">
        <v>0.8</v>
      </c>
      <c r="R260" s="303">
        <v>18477.599999999999</v>
      </c>
      <c r="S260" s="304">
        <v>1.7999999999999998</v>
      </c>
      <c r="T260" s="303">
        <v>15398.4</v>
      </c>
      <c r="U260" s="304">
        <v>1.7999999999999998</v>
      </c>
      <c r="V260" s="303">
        <v>12318.6</v>
      </c>
      <c r="W260" s="304">
        <v>1.2</v>
      </c>
      <c r="X260" s="303">
        <v>24636.800000000003</v>
      </c>
      <c r="Y260" s="304">
        <v>2.4000000000000004</v>
      </c>
      <c r="Z260" s="303">
        <v>20531.2</v>
      </c>
      <c r="AA260" s="304">
        <v>2.4000000000000004</v>
      </c>
      <c r="AB260" s="303">
        <v>16424.8</v>
      </c>
      <c r="AC260" s="304">
        <v>1.6</v>
      </c>
      <c r="AE260" s="303">
        <v>12318.400000000001</v>
      </c>
      <c r="AF260" s="304">
        <v>1.2000000000000002</v>
      </c>
      <c r="AG260" s="303">
        <v>10265.6</v>
      </c>
      <c r="AH260" s="304">
        <v>1.2000000000000002</v>
      </c>
      <c r="AI260" s="303">
        <v>8212.4</v>
      </c>
      <c r="AJ260" s="304">
        <v>0.8</v>
      </c>
      <c r="AL260" s="303">
        <v>35415.399999999994</v>
      </c>
      <c r="AM260" s="303">
        <v>3.4499999999999997</v>
      </c>
      <c r="AN260" s="303">
        <v>29513.599999999999</v>
      </c>
      <c r="AO260" s="303">
        <v>3.4499999999999997</v>
      </c>
      <c r="AP260" s="303">
        <v>23610.649999999998</v>
      </c>
      <c r="AQ260" s="303">
        <v>2.2999999999999998</v>
      </c>
    </row>
    <row r="261" spans="1:43" ht="24" x14ac:dyDescent="0.2">
      <c r="A261" s="293" t="s">
        <v>1809</v>
      </c>
      <c r="B261" s="319" t="s">
        <v>1810</v>
      </c>
      <c r="C261" s="294">
        <v>5000</v>
      </c>
      <c r="D261" s="295">
        <v>6034</v>
      </c>
      <c r="E261" s="296">
        <v>19</v>
      </c>
      <c r="F261" s="295">
        <v>5028</v>
      </c>
      <c r="G261" s="296">
        <v>16</v>
      </c>
      <c r="H261" s="295">
        <v>4023</v>
      </c>
      <c r="I261" s="296">
        <v>13</v>
      </c>
      <c r="K261" s="295">
        <v>2413.6</v>
      </c>
      <c r="L261" s="296">
        <v>7.6000000000000005</v>
      </c>
      <c r="M261" s="295">
        <v>2011.2</v>
      </c>
      <c r="N261" s="296">
        <v>6.4</v>
      </c>
      <c r="O261" s="295">
        <v>1609.2</v>
      </c>
      <c r="P261" s="296">
        <v>5.2</v>
      </c>
      <c r="R261" s="295">
        <v>3620.4</v>
      </c>
      <c r="S261" s="296">
        <v>11.4</v>
      </c>
      <c r="T261" s="295">
        <v>3016.7999999999997</v>
      </c>
      <c r="U261" s="296">
        <v>9.6</v>
      </c>
      <c r="V261" s="295">
        <v>2413.7999999999997</v>
      </c>
      <c r="W261" s="296">
        <v>7.8</v>
      </c>
      <c r="X261" s="295">
        <v>4827.2</v>
      </c>
      <c r="Y261" s="296">
        <v>15.200000000000001</v>
      </c>
      <c r="Z261" s="295">
        <v>4022.4</v>
      </c>
      <c r="AA261" s="296">
        <v>12.8</v>
      </c>
      <c r="AB261" s="295">
        <v>3218.4</v>
      </c>
      <c r="AC261" s="296">
        <v>10.4</v>
      </c>
      <c r="AE261" s="295">
        <v>2413.6</v>
      </c>
      <c r="AF261" s="296">
        <v>7.6000000000000005</v>
      </c>
      <c r="AG261" s="295">
        <v>2011.2</v>
      </c>
      <c r="AH261" s="296">
        <v>6.4</v>
      </c>
      <c r="AI261" s="295">
        <v>1609.2</v>
      </c>
      <c r="AJ261" s="296">
        <v>5.2</v>
      </c>
      <c r="AL261" s="295">
        <v>6939.0999999999995</v>
      </c>
      <c r="AM261" s="295">
        <v>21.849999999999998</v>
      </c>
      <c r="AN261" s="295">
        <v>5782.2</v>
      </c>
      <c r="AO261" s="295">
        <v>18.399999999999999</v>
      </c>
      <c r="AP261" s="295">
        <v>4626.45</v>
      </c>
      <c r="AQ261" s="295">
        <v>14.95</v>
      </c>
    </row>
    <row r="262" spans="1:43" ht="12" x14ac:dyDescent="0.2">
      <c r="A262" s="297">
        <v>0</v>
      </c>
      <c r="B262" s="320">
        <v>0</v>
      </c>
      <c r="C262" s="298">
        <v>25000</v>
      </c>
      <c r="D262" s="299">
        <v>9733</v>
      </c>
      <c r="E262" s="300">
        <v>8</v>
      </c>
      <c r="F262" s="299">
        <v>8110</v>
      </c>
      <c r="G262" s="300">
        <v>7</v>
      </c>
      <c r="H262" s="299">
        <v>6488</v>
      </c>
      <c r="I262" s="300">
        <v>6</v>
      </c>
      <c r="K262" s="299">
        <v>3893.2000000000003</v>
      </c>
      <c r="L262" s="300">
        <v>3.2</v>
      </c>
      <c r="M262" s="299">
        <v>3244</v>
      </c>
      <c r="N262" s="300">
        <v>2.8000000000000003</v>
      </c>
      <c r="O262" s="299">
        <v>2595.2000000000003</v>
      </c>
      <c r="P262" s="300">
        <v>2.4000000000000004</v>
      </c>
      <c r="R262" s="299">
        <v>5839.8</v>
      </c>
      <c r="S262" s="300">
        <v>4.8</v>
      </c>
      <c r="T262" s="299">
        <v>4866</v>
      </c>
      <c r="U262" s="300">
        <v>4.2</v>
      </c>
      <c r="V262" s="299">
        <v>3892.7999999999997</v>
      </c>
      <c r="W262" s="300">
        <v>3.5999999999999996</v>
      </c>
      <c r="X262" s="299">
        <v>7786.4000000000005</v>
      </c>
      <c r="Y262" s="300">
        <v>6.4</v>
      </c>
      <c r="Z262" s="299">
        <v>6488</v>
      </c>
      <c r="AA262" s="300">
        <v>5.6000000000000005</v>
      </c>
      <c r="AB262" s="299">
        <v>5190.4000000000005</v>
      </c>
      <c r="AC262" s="300">
        <v>4.8000000000000007</v>
      </c>
      <c r="AE262" s="299">
        <v>3893.2000000000003</v>
      </c>
      <c r="AF262" s="300">
        <v>3.2</v>
      </c>
      <c r="AG262" s="299">
        <v>3244</v>
      </c>
      <c r="AH262" s="300">
        <v>2.8000000000000003</v>
      </c>
      <c r="AI262" s="299">
        <v>2595.2000000000003</v>
      </c>
      <c r="AJ262" s="300">
        <v>2.4000000000000004</v>
      </c>
      <c r="AL262" s="299">
        <v>11192.949999999999</v>
      </c>
      <c r="AM262" s="299">
        <v>9.1999999999999993</v>
      </c>
      <c r="AN262" s="299">
        <v>9326.5</v>
      </c>
      <c r="AO262" s="299">
        <v>8.0499999999999989</v>
      </c>
      <c r="AP262" s="299">
        <v>7461.2</v>
      </c>
      <c r="AQ262" s="299">
        <v>6.8999999999999995</v>
      </c>
    </row>
    <row r="263" spans="1:43" ht="12" x14ac:dyDescent="0.2">
      <c r="A263" s="297">
        <v>0</v>
      </c>
      <c r="B263" s="320">
        <v>0</v>
      </c>
      <c r="C263" s="298">
        <v>50000</v>
      </c>
      <c r="D263" s="299">
        <v>11469</v>
      </c>
      <c r="E263" s="300">
        <v>9</v>
      </c>
      <c r="F263" s="299">
        <v>9558</v>
      </c>
      <c r="G263" s="300">
        <v>8</v>
      </c>
      <c r="H263" s="299">
        <v>7646</v>
      </c>
      <c r="I263" s="300">
        <v>6</v>
      </c>
      <c r="K263" s="299">
        <v>4587.6000000000004</v>
      </c>
      <c r="L263" s="300">
        <v>3.6</v>
      </c>
      <c r="M263" s="299">
        <v>3823.2000000000003</v>
      </c>
      <c r="N263" s="300">
        <v>3.2</v>
      </c>
      <c r="O263" s="299">
        <v>3058.4</v>
      </c>
      <c r="P263" s="300">
        <v>2.4000000000000004</v>
      </c>
      <c r="R263" s="299">
        <v>6881.4</v>
      </c>
      <c r="S263" s="300">
        <v>5.3999999999999995</v>
      </c>
      <c r="T263" s="299">
        <v>5734.8</v>
      </c>
      <c r="U263" s="300">
        <v>4.8</v>
      </c>
      <c r="V263" s="299">
        <v>4587.5999999999995</v>
      </c>
      <c r="W263" s="300">
        <v>3.5999999999999996</v>
      </c>
      <c r="X263" s="299">
        <v>9175.2000000000007</v>
      </c>
      <c r="Y263" s="300">
        <v>7.2</v>
      </c>
      <c r="Z263" s="299">
        <v>7646.4000000000005</v>
      </c>
      <c r="AA263" s="300">
        <v>6.4</v>
      </c>
      <c r="AB263" s="299">
        <v>6116.8</v>
      </c>
      <c r="AC263" s="300">
        <v>4.8000000000000007</v>
      </c>
      <c r="AE263" s="299">
        <v>4587.6000000000004</v>
      </c>
      <c r="AF263" s="300">
        <v>3.6</v>
      </c>
      <c r="AG263" s="299">
        <v>3823.2000000000003</v>
      </c>
      <c r="AH263" s="300">
        <v>3.2</v>
      </c>
      <c r="AI263" s="299">
        <v>3058.4</v>
      </c>
      <c r="AJ263" s="300">
        <v>2.4000000000000004</v>
      </c>
      <c r="AL263" s="299">
        <v>13189.349999999999</v>
      </c>
      <c r="AM263" s="299">
        <v>10.35</v>
      </c>
      <c r="AN263" s="299">
        <v>10991.699999999999</v>
      </c>
      <c r="AO263" s="299">
        <v>9.1999999999999993</v>
      </c>
      <c r="AP263" s="299">
        <v>8792.9</v>
      </c>
      <c r="AQ263" s="299">
        <v>6.8999999999999995</v>
      </c>
    </row>
    <row r="264" spans="1:43" ht="12" x14ac:dyDescent="0.2">
      <c r="A264" s="297">
        <v>0</v>
      </c>
      <c r="B264" s="320">
        <v>0</v>
      </c>
      <c r="C264" s="298">
        <v>100000</v>
      </c>
      <c r="D264" s="299">
        <v>15544</v>
      </c>
      <c r="E264" s="300">
        <v>6</v>
      </c>
      <c r="F264" s="299">
        <v>12954</v>
      </c>
      <c r="G264" s="300">
        <v>5</v>
      </c>
      <c r="H264" s="299">
        <v>10363</v>
      </c>
      <c r="I264" s="300">
        <v>4</v>
      </c>
      <c r="K264" s="299">
        <v>6217.6</v>
      </c>
      <c r="L264" s="300">
        <v>2.4000000000000004</v>
      </c>
      <c r="M264" s="299">
        <v>5181.6000000000004</v>
      </c>
      <c r="N264" s="300">
        <v>2</v>
      </c>
      <c r="O264" s="299">
        <v>4145.2</v>
      </c>
      <c r="P264" s="300">
        <v>1.6</v>
      </c>
      <c r="R264" s="299">
        <v>9326.4</v>
      </c>
      <c r="S264" s="300">
        <v>3.5999999999999996</v>
      </c>
      <c r="T264" s="299">
        <v>7772.4</v>
      </c>
      <c r="U264" s="300">
        <v>3</v>
      </c>
      <c r="V264" s="299">
        <v>6217.8</v>
      </c>
      <c r="W264" s="300">
        <v>2.4</v>
      </c>
      <c r="X264" s="299">
        <v>12435.2</v>
      </c>
      <c r="Y264" s="300">
        <v>4.8000000000000007</v>
      </c>
      <c r="Z264" s="299">
        <v>10363.200000000001</v>
      </c>
      <c r="AA264" s="300">
        <v>4</v>
      </c>
      <c r="AB264" s="299">
        <v>8290.4</v>
      </c>
      <c r="AC264" s="300">
        <v>3.2</v>
      </c>
      <c r="AE264" s="299">
        <v>6217.6</v>
      </c>
      <c r="AF264" s="300">
        <v>2.4000000000000004</v>
      </c>
      <c r="AG264" s="299">
        <v>5181.6000000000004</v>
      </c>
      <c r="AH264" s="300">
        <v>2</v>
      </c>
      <c r="AI264" s="299">
        <v>4145.2</v>
      </c>
      <c r="AJ264" s="300">
        <v>1.6</v>
      </c>
      <c r="AL264" s="299">
        <v>17875.599999999999</v>
      </c>
      <c r="AM264" s="299">
        <v>6.8999999999999995</v>
      </c>
      <c r="AN264" s="299">
        <v>14897.099999999999</v>
      </c>
      <c r="AO264" s="299">
        <v>5.75</v>
      </c>
      <c r="AP264" s="299">
        <v>11917.449999999999</v>
      </c>
      <c r="AQ264" s="299">
        <v>4.5999999999999996</v>
      </c>
    </row>
    <row r="265" spans="1:43" ht="12" x14ac:dyDescent="0.2">
      <c r="A265" s="297">
        <v>0</v>
      </c>
      <c r="B265" s="320">
        <v>0</v>
      </c>
      <c r="C265" s="298">
        <v>250000</v>
      </c>
      <c r="D265" s="299">
        <v>23424</v>
      </c>
      <c r="E265" s="300">
        <v>4</v>
      </c>
      <c r="F265" s="299">
        <v>19520</v>
      </c>
      <c r="G265" s="300">
        <v>3</v>
      </c>
      <c r="H265" s="299">
        <v>15616</v>
      </c>
      <c r="I265" s="300">
        <v>3</v>
      </c>
      <c r="K265" s="299">
        <v>9369.6</v>
      </c>
      <c r="L265" s="300">
        <v>1.6</v>
      </c>
      <c r="M265" s="299">
        <v>7808</v>
      </c>
      <c r="N265" s="300">
        <v>1.2000000000000002</v>
      </c>
      <c r="O265" s="299">
        <v>6246.4000000000005</v>
      </c>
      <c r="P265" s="300">
        <v>1.2000000000000002</v>
      </c>
      <c r="R265" s="299">
        <v>14054.4</v>
      </c>
      <c r="S265" s="300">
        <v>2.4</v>
      </c>
      <c r="T265" s="299">
        <v>11712</v>
      </c>
      <c r="U265" s="300">
        <v>1.7999999999999998</v>
      </c>
      <c r="V265" s="299">
        <v>9369.6</v>
      </c>
      <c r="W265" s="300">
        <v>1.7999999999999998</v>
      </c>
      <c r="X265" s="299">
        <v>18739.2</v>
      </c>
      <c r="Y265" s="300">
        <v>3.2</v>
      </c>
      <c r="Z265" s="299">
        <v>15616</v>
      </c>
      <c r="AA265" s="300">
        <v>2.4000000000000004</v>
      </c>
      <c r="AB265" s="299">
        <v>12492.800000000001</v>
      </c>
      <c r="AC265" s="300">
        <v>2.4000000000000004</v>
      </c>
      <c r="AE265" s="299">
        <v>9369.6</v>
      </c>
      <c r="AF265" s="300">
        <v>1.6</v>
      </c>
      <c r="AG265" s="299">
        <v>7808</v>
      </c>
      <c r="AH265" s="300">
        <v>1.2000000000000002</v>
      </c>
      <c r="AI265" s="299">
        <v>6246.4000000000005</v>
      </c>
      <c r="AJ265" s="300">
        <v>1.2000000000000002</v>
      </c>
      <c r="AL265" s="299">
        <v>26937.599999999999</v>
      </c>
      <c r="AM265" s="299">
        <v>4.5999999999999996</v>
      </c>
      <c r="AN265" s="299">
        <v>22448</v>
      </c>
      <c r="AO265" s="299">
        <v>3.4499999999999997</v>
      </c>
      <c r="AP265" s="299">
        <v>17958.399999999998</v>
      </c>
      <c r="AQ265" s="299">
        <v>3.4499999999999997</v>
      </c>
    </row>
    <row r="266" spans="1:43" ht="12" x14ac:dyDescent="0.2">
      <c r="A266" s="301">
        <v>0</v>
      </c>
      <c r="B266" s="321">
        <v>0</v>
      </c>
      <c r="C266" s="302">
        <v>500000</v>
      </c>
      <c r="D266" s="303">
        <v>30330</v>
      </c>
      <c r="E266" s="304">
        <v>7</v>
      </c>
      <c r="F266" s="303">
        <v>25276</v>
      </c>
      <c r="G266" s="304">
        <v>6</v>
      </c>
      <c r="H266" s="303">
        <v>20220</v>
      </c>
      <c r="I266" s="304">
        <v>5</v>
      </c>
      <c r="K266" s="303">
        <v>12132</v>
      </c>
      <c r="L266" s="304">
        <v>2.8000000000000003</v>
      </c>
      <c r="M266" s="303">
        <v>10110.400000000001</v>
      </c>
      <c r="N266" s="304">
        <v>2.4000000000000004</v>
      </c>
      <c r="O266" s="303">
        <v>8088</v>
      </c>
      <c r="P266" s="304">
        <v>2</v>
      </c>
      <c r="R266" s="303">
        <v>18198</v>
      </c>
      <c r="S266" s="304">
        <v>4.2</v>
      </c>
      <c r="T266" s="303">
        <v>15165.599999999999</v>
      </c>
      <c r="U266" s="304">
        <v>3.5999999999999996</v>
      </c>
      <c r="V266" s="303">
        <v>12132</v>
      </c>
      <c r="W266" s="304">
        <v>3</v>
      </c>
      <c r="X266" s="303">
        <v>24264</v>
      </c>
      <c r="Y266" s="304">
        <v>5.6000000000000005</v>
      </c>
      <c r="Z266" s="303">
        <v>20220.800000000003</v>
      </c>
      <c r="AA266" s="304">
        <v>4.8000000000000007</v>
      </c>
      <c r="AB266" s="303">
        <v>16176</v>
      </c>
      <c r="AC266" s="304">
        <v>4</v>
      </c>
      <c r="AE266" s="303">
        <v>12132</v>
      </c>
      <c r="AF266" s="304">
        <v>2.8000000000000003</v>
      </c>
      <c r="AG266" s="303">
        <v>10110.400000000001</v>
      </c>
      <c r="AH266" s="304">
        <v>2.4000000000000004</v>
      </c>
      <c r="AI266" s="303">
        <v>8088</v>
      </c>
      <c r="AJ266" s="304">
        <v>2</v>
      </c>
      <c r="AL266" s="303">
        <v>34879.5</v>
      </c>
      <c r="AM266" s="303">
        <v>8.0499999999999989</v>
      </c>
      <c r="AN266" s="303">
        <v>29067.399999999998</v>
      </c>
      <c r="AO266" s="303">
        <v>6.8999999999999995</v>
      </c>
      <c r="AP266" s="303">
        <v>23253</v>
      </c>
      <c r="AQ266" s="303">
        <v>5.75</v>
      </c>
    </row>
    <row r="267" spans="1:43" ht="24" x14ac:dyDescent="0.2">
      <c r="A267" s="293" t="s">
        <v>1811</v>
      </c>
      <c r="B267" s="319" t="s">
        <v>1812</v>
      </c>
      <c r="C267" s="294">
        <v>8000</v>
      </c>
      <c r="D267" s="295">
        <v>5972</v>
      </c>
      <c r="E267" s="296">
        <v>12</v>
      </c>
      <c r="F267" s="295">
        <v>4977</v>
      </c>
      <c r="G267" s="296">
        <v>10</v>
      </c>
      <c r="H267" s="295">
        <v>3982</v>
      </c>
      <c r="I267" s="296">
        <v>8</v>
      </c>
      <c r="K267" s="295">
        <v>2388.8000000000002</v>
      </c>
      <c r="L267" s="296">
        <v>4.8000000000000007</v>
      </c>
      <c r="M267" s="295">
        <v>1990.8000000000002</v>
      </c>
      <c r="N267" s="296">
        <v>4</v>
      </c>
      <c r="O267" s="295">
        <v>1592.8000000000002</v>
      </c>
      <c r="P267" s="296">
        <v>3.2</v>
      </c>
      <c r="R267" s="295">
        <v>3583.2</v>
      </c>
      <c r="S267" s="296">
        <v>7.1999999999999993</v>
      </c>
      <c r="T267" s="295">
        <v>2986.2</v>
      </c>
      <c r="U267" s="296">
        <v>6</v>
      </c>
      <c r="V267" s="295">
        <v>2389.1999999999998</v>
      </c>
      <c r="W267" s="296">
        <v>4.8</v>
      </c>
      <c r="X267" s="295">
        <v>4777.6000000000004</v>
      </c>
      <c r="Y267" s="296">
        <v>9.6000000000000014</v>
      </c>
      <c r="Z267" s="295">
        <v>3981.6000000000004</v>
      </c>
      <c r="AA267" s="296">
        <v>8</v>
      </c>
      <c r="AB267" s="295">
        <v>3185.6000000000004</v>
      </c>
      <c r="AC267" s="296">
        <v>6.4</v>
      </c>
      <c r="AE267" s="295">
        <v>2388.8000000000002</v>
      </c>
      <c r="AF267" s="296">
        <v>4.8000000000000007</v>
      </c>
      <c r="AG267" s="295">
        <v>1990.8000000000002</v>
      </c>
      <c r="AH267" s="296">
        <v>4</v>
      </c>
      <c r="AI267" s="295">
        <v>1592.8000000000002</v>
      </c>
      <c r="AJ267" s="296">
        <v>3.2</v>
      </c>
      <c r="AL267" s="295">
        <v>6867.7999999999993</v>
      </c>
      <c r="AM267" s="295">
        <v>13.799999999999999</v>
      </c>
      <c r="AN267" s="295">
        <v>5723.5499999999993</v>
      </c>
      <c r="AO267" s="295">
        <v>11.5</v>
      </c>
      <c r="AP267" s="295">
        <v>4579.2999999999993</v>
      </c>
      <c r="AQ267" s="295">
        <v>9.1999999999999993</v>
      </c>
    </row>
    <row r="268" spans="1:43" ht="12" x14ac:dyDescent="0.2">
      <c r="A268" s="297">
        <v>0</v>
      </c>
      <c r="B268" s="320" t="s">
        <v>1813</v>
      </c>
      <c r="C268" s="298">
        <v>40000</v>
      </c>
      <c r="D268" s="299">
        <v>9578</v>
      </c>
      <c r="E268" s="300">
        <v>6</v>
      </c>
      <c r="F268" s="299">
        <v>7982</v>
      </c>
      <c r="G268" s="300">
        <v>5</v>
      </c>
      <c r="H268" s="299">
        <v>6385</v>
      </c>
      <c r="I268" s="300">
        <v>4</v>
      </c>
      <c r="K268" s="299">
        <v>3831.2000000000003</v>
      </c>
      <c r="L268" s="300">
        <v>2.4000000000000004</v>
      </c>
      <c r="M268" s="299">
        <v>3192.8</v>
      </c>
      <c r="N268" s="300">
        <v>2</v>
      </c>
      <c r="O268" s="299">
        <v>2554</v>
      </c>
      <c r="P268" s="300">
        <v>1.6</v>
      </c>
      <c r="R268" s="299">
        <v>5746.8</v>
      </c>
      <c r="S268" s="300">
        <v>3.5999999999999996</v>
      </c>
      <c r="T268" s="299">
        <v>4789.2</v>
      </c>
      <c r="U268" s="300">
        <v>3</v>
      </c>
      <c r="V268" s="299">
        <v>3831</v>
      </c>
      <c r="W268" s="300">
        <v>2.4</v>
      </c>
      <c r="X268" s="299">
        <v>7662.4000000000005</v>
      </c>
      <c r="Y268" s="300">
        <v>4.8000000000000007</v>
      </c>
      <c r="Z268" s="299">
        <v>6385.6</v>
      </c>
      <c r="AA268" s="300">
        <v>4</v>
      </c>
      <c r="AB268" s="299">
        <v>5108</v>
      </c>
      <c r="AC268" s="300">
        <v>3.2</v>
      </c>
      <c r="AE268" s="299">
        <v>3831.2000000000003</v>
      </c>
      <c r="AF268" s="300">
        <v>2.4000000000000004</v>
      </c>
      <c r="AG268" s="299">
        <v>3192.8</v>
      </c>
      <c r="AH268" s="300">
        <v>2</v>
      </c>
      <c r="AI268" s="299">
        <v>2554</v>
      </c>
      <c r="AJ268" s="300">
        <v>1.6</v>
      </c>
      <c r="AL268" s="299">
        <v>11014.699999999999</v>
      </c>
      <c r="AM268" s="299">
        <v>6.8999999999999995</v>
      </c>
      <c r="AN268" s="299">
        <v>9179.2999999999993</v>
      </c>
      <c r="AO268" s="299">
        <v>5.75</v>
      </c>
      <c r="AP268" s="299">
        <v>7342.7499999999991</v>
      </c>
      <c r="AQ268" s="299">
        <v>4.5999999999999996</v>
      </c>
    </row>
    <row r="269" spans="1:43" ht="12" x14ac:dyDescent="0.2">
      <c r="A269" s="297">
        <v>0</v>
      </c>
      <c r="B269" s="320">
        <v>0</v>
      </c>
      <c r="C269" s="298">
        <v>80000</v>
      </c>
      <c r="D269" s="299">
        <v>11575</v>
      </c>
      <c r="E269" s="300">
        <v>6</v>
      </c>
      <c r="F269" s="299">
        <v>9645</v>
      </c>
      <c r="G269" s="300">
        <v>5</v>
      </c>
      <c r="H269" s="299">
        <v>7717</v>
      </c>
      <c r="I269" s="300">
        <v>5</v>
      </c>
      <c r="K269" s="299">
        <v>4630</v>
      </c>
      <c r="L269" s="300">
        <v>2.4000000000000004</v>
      </c>
      <c r="M269" s="299">
        <v>3858</v>
      </c>
      <c r="N269" s="300">
        <v>2</v>
      </c>
      <c r="O269" s="299">
        <v>3086.8</v>
      </c>
      <c r="P269" s="300">
        <v>2</v>
      </c>
      <c r="R269" s="299">
        <v>6945</v>
      </c>
      <c r="S269" s="300">
        <v>3.5999999999999996</v>
      </c>
      <c r="T269" s="299">
        <v>5787</v>
      </c>
      <c r="U269" s="300">
        <v>3</v>
      </c>
      <c r="V269" s="299">
        <v>4630.2</v>
      </c>
      <c r="W269" s="300">
        <v>3</v>
      </c>
      <c r="X269" s="299">
        <v>9260</v>
      </c>
      <c r="Y269" s="300">
        <v>4.8000000000000007</v>
      </c>
      <c r="Z269" s="299">
        <v>7716</v>
      </c>
      <c r="AA269" s="300">
        <v>4</v>
      </c>
      <c r="AB269" s="299">
        <v>6173.6</v>
      </c>
      <c r="AC269" s="300">
        <v>4</v>
      </c>
      <c r="AE269" s="299">
        <v>4630</v>
      </c>
      <c r="AF269" s="300">
        <v>2.4000000000000004</v>
      </c>
      <c r="AG269" s="299">
        <v>3858</v>
      </c>
      <c r="AH269" s="300">
        <v>2</v>
      </c>
      <c r="AI269" s="299">
        <v>3086.8</v>
      </c>
      <c r="AJ269" s="300">
        <v>2</v>
      </c>
      <c r="AL269" s="299">
        <v>13311.249999999998</v>
      </c>
      <c r="AM269" s="299">
        <v>6.8999999999999995</v>
      </c>
      <c r="AN269" s="299">
        <v>11091.75</v>
      </c>
      <c r="AO269" s="299">
        <v>5.75</v>
      </c>
      <c r="AP269" s="299">
        <v>8874.5499999999993</v>
      </c>
      <c r="AQ269" s="299">
        <v>5.75</v>
      </c>
    </row>
    <row r="270" spans="1:43" ht="12" x14ac:dyDescent="0.2">
      <c r="A270" s="297">
        <v>0</v>
      </c>
      <c r="B270" s="320">
        <v>0</v>
      </c>
      <c r="C270" s="298">
        <v>160000</v>
      </c>
      <c r="D270" s="299">
        <v>15987</v>
      </c>
      <c r="E270" s="300">
        <v>5</v>
      </c>
      <c r="F270" s="299">
        <v>13323</v>
      </c>
      <c r="G270" s="300">
        <v>4</v>
      </c>
      <c r="H270" s="299">
        <v>10658</v>
      </c>
      <c r="I270" s="300">
        <v>3</v>
      </c>
      <c r="K270" s="299">
        <v>6394.8</v>
      </c>
      <c r="L270" s="300">
        <v>2</v>
      </c>
      <c r="M270" s="299">
        <v>5329.2000000000007</v>
      </c>
      <c r="N270" s="300">
        <v>1.6</v>
      </c>
      <c r="O270" s="299">
        <v>4263.2</v>
      </c>
      <c r="P270" s="300">
        <v>1.2000000000000002</v>
      </c>
      <c r="R270" s="299">
        <v>9592.1999999999989</v>
      </c>
      <c r="S270" s="300">
        <v>3</v>
      </c>
      <c r="T270" s="299">
        <v>7993.7999999999993</v>
      </c>
      <c r="U270" s="300">
        <v>2.4</v>
      </c>
      <c r="V270" s="299">
        <v>6394.8</v>
      </c>
      <c r="W270" s="300">
        <v>1.7999999999999998</v>
      </c>
      <c r="X270" s="299">
        <v>12789.6</v>
      </c>
      <c r="Y270" s="300">
        <v>4</v>
      </c>
      <c r="Z270" s="299">
        <v>10658.400000000001</v>
      </c>
      <c r="AA270" s="300">
        <v>3.2</v>
      </c>
      <c r="AB270" s="299">
        <v>8526.4</v>
      </c>
      <c r="AC270" s="300">
        <v>2.4000000000000004</v>
      </c>
      <c r="AE270" s="299">
        <v>6394.8</v>
      </c>
      <c r="AF270" s="300">
        <v>2</v>
      </c>
      <c r="AG270" s="299">
        <v>5329.2000000000007</v>
      </c>
      <c r="AH270" s="300">
        <v>1.6</v>
      </c>
      <c r="AI270" s="299">
        <v>4263.2</v>
      </c>
      <c r="AJ270" s="300">
        <v>1.2000000000000002</v>
      </c>
      <c r="AL270" s="299">
        <v>18385.05</v>
      </c>
      <c r="AM270" s="299">
        <v>5.75</v>
      </c>
      <c r="AN270" s="299">
        <v>15321.449999999999</v>
      </c>
      <c r="AO270" s="299">
        <v>4.5999999999999996</v>
      </c>
      <c r="AP270" s="299">
        <v>12256.699999999999</v>
      </c>
      <c r="AQ270" s="299">
        <v>3.4499999999999997</v>
      </c>
    </row>
    <row r="271" spans="1:43" ht="12" x14ac:dyDescent="0.2">
      <c r="A271" s="297">
        <v>0</v>
      </c>
      <c r="B271" s="320">
        <v>0</v>
      </c>
      <c r="C271" s="298">
        <v>400000</v>
      </c>
      <c r="D271" s="299">
        <v>25026</v>
      </c>
      <c r="E271" s="300">
        <v>3</v>
      </c>
      <c r="F271" s="299">
        <v>20855</v>
      </c>
      <c r="G271" s="300">
        <v>3</v>
      </c>
      <c r="H271" s="299">
        <v>16684</v>
      </c>
      <c r="I271" s="300">
        <v>2</v>
      </c>
      <c r="K271" s="299">
        <v>10010.400000000001</v>
      </c>
      <c r="L271" s="300">
        <v>1.2000000000000002</v>
      </c>
      <c r="M271" s="299">
        <v>8342</v>
      </c>
      <c r="N271" s="300">
        <v>1.2000000000000002</v>
      </c>
      <c r="O271" s="299">
        <v>6673.6</v>
      </c>
      <c r="P271" s="300">
        <v>0.8</v>
      </c>
      <c r="R271" s="299">
        <v>15015.599999999999</v>
      </c>
      <c r="S271" s="300">
        <v>1.7999999999999998</v>
      </c>
      <c r="T271" s="299">
        <v>12513</v>
      </c>
      <c r="U271" s="300">
        <v>1.7999999999999998</v>
      </c>
      <c r="V271" s="299">
        <v>10010.4</v>
      </c>
      <c r="W271" s="300">
        <v>1.2</v>
      </c>
      <c r="X271" s="299">
        <v>20020.800000000003</v>
      </c>
      <c r="Y271" s="300">
        <v>2.4000000000000004</v>
      </c>
      <c r="Z271" s="299">
        <v>16684</v>
      </c>
      <c r="AA271" s="300">
        <v>2.4000000000000004</v>
      </c>
      <c r="AB271" s="299">
        <v>13347.2</v>
      </c>
      <c r="AC271" s="300">
        <v>1.6</v>
      </c>
      <c r="AE271" s="299">
        <v>10010.400000000001</v>
      </c>
      <c r="AF271" s="300">
        <v>1.2000000000000002</v>
      </c>
      <c r="AG271" s="299">
        <v>8342</v>
      </c>
      <c r="AH271" s="300">
        <v>1.2000000000000002</v>
      </c>
      <c r="AI271" s="299">
        <v>6673.6</v>
      </c>
      <c r="AJ271" s="300">
        <v>0.8</v>
      </c>
      <c r="AL271" s="299">
        <v>28779.899999999998</v>
      </c>
      <c r="AM271" s="299">
        <v>3.4499999999999997</v>
      </c>
      <c r="AN271" s="299">
        <v>23983.249999999996</v>
      </c>
      <c r="AO271" s="299">
        <v>3.4499999999999997</v>
      </c>
      <c r="AP271" s="299">
        <v>19186.599999999999</v>
      </c>
      <c r="AQ271" s="299">
        <v>2.2999999999999998</v>
      </c>
    </row>
    <row r="272" spans="1:43" ht="12" x14ac:dyDescent="0.2">
      <c r="A272" s="301">
        <v>0</v>
      </c>
      <c r="B272" s="321">
        <v>0</v>
      </c>
      <c r="C272" s="302">
        <v>800000</v>
      </c>
      <c r="D272" s="303">
        <v>32846</v>
      </c>
      <c r="E272" s="304">
        <v>5</v>
      </c>
      <c r="F272" s="303">
        <v>27372</v>
      </c>
      <c r="G272" s="304">
        <v>4</v>
      </c>
      <c r="H272" s="303">
        <v>21898</v>
      </c>
      <c r="I272" s="304">
        <v>4</v>
      </c>
      <c r="K272" s="303">
        <v>13138.400000000001</v>
      </c>
      <c r="L272" s="304">
        <v>2</v>
      </c>
      <c r="M272" s="303">
        <v>10948.800000000001</v>
      </c>
      <c r="N272" s="304">
        <v>1.6</v>
      </c>
      <c r="O272" s="303">
        <v>8759.2000000000007</v>
      </c>
      <c r="P272" s="304">
        <v>1.6</v>
      </c>
      <c r="R272" s="303">
        <v>19707.599999999999</v>
      </c>
      <c r="S272" s="304">
        <v>3</v>
      </c>
      <c r="T272" s="303">
        <v>16423.2</v>
      </c>
      <c r="U272" s="304">
        <v>2.4</v>
      </c>
      <c r="V272" s="303">
        <v>13138.8</v>
      </c>
      <c r="W272" s="304">
        <v>2.4</v>
      </c>
      <c r="X272" s="303">
        <v>26276.800000000003</v>
      </c>
      <c r="Y272" s="304">
        <v>4</v>
      </c>
      <c r="Z272" s="303">
        <v>21897.600000000002</v>
      </c>
      <c r="AA272" s="304">
        <v>3.2</v>
      </c>
      <c r="AB272" s="303">
        <v>17518.400000000001</v>
      </c>
      <c r="AC272" s="304">
        <v>3.2</v>
      </c>
      <c r="AE272" s="303">
        <v>13138.400000000001</v>
      </c>
      <c r="AF272" s="304">
        <v>2</v>
      </c>
      <c r="AG272" s="303">
        <v>10948.800000000001</v>
      </c>
      <c r="AH272" s="304">
        <v>1.6</v>
      </c>
      <c r="AI272" s="303">
        <v>8759.2000000000007</v>
      </c>
      <c r="AJ272" s="304">
        <v>1.6</v>
      </c>
      <c r="AL272" s="303">
        <v>37772.899999999994</v>
      </c>
      <c r="AM272" s="303">
        <v>5.75</v>
      </c>
      <c r="AN272" s="303">
        <v>31477.8</v>
      </c>
      <c r="AO272" s="303">
        <v>4.5999999999999996</v>
      </c>
      <c r="AP272" s="303">
        <v>25182.699999999997</v>
      </c>
      <c r="AQ272" s="303">
        <v>4.5999999999999996</v>
      </c>
    </row>
    <row r="273" spans="1:43" ht="24" x14ac:dyDescent="0.2">
      <c r="A273" s="293" t="s">
        <v>1814</v>
      </c>
      <c r="B273" s="319" t="s">
        <v>1815</v>
      </c>
      <c r="C273" s="294">
        <v>500</v>
      </c>
      <c r="D273" s="295">
        <v>2255</v>
      </c>
      <c r="E273" s="296">
        <v>69</v>
      </c>
      <c r="F273" s="295">
        <v>1879</v>
      </c>
      <c r="G273" s="296">
        <v>58</v>
      </c>
      <c r="H273" s="295">
        <v>1503</v>
      </c>
      <c r="I273" s="296">
        <v>47</v>
      </c>
      <c r="K273" s="295">
        <v>902</v>
      </c>
      <c r="L273" s="296">
        <v>27.6</v>
      </c>
      <c r="M273" s="295">
        <v>751.6</v>
      </c>
      <c r="N273" s="296">
        <v>23.200000000000003</v>
      </c>
      <c r="O273" s="295">
        <v>601.20000000000005</v>
      </c>
      <c r="P273" s="296">
        <v>18.8</v>
      </c>
      <c r="R273" s="295">
        <v>1353</v>
      </c>
      <c r="S273" s="296">
        <v>41.4</v>
      </c>
      <c r="T273" s="295">
        <v>1127.3999999999999</v>
      </c>
      <c r="U273" s="296">
        <v>34.799999999999997</v>
      </c>
      <c r="V273" s="295">
        <v>901.8</v>
      </c>
      <c r="W273" s="296">
        <v>28.2</v>
      </c>
      <c r="X273" s="295">
        <v>1804</v>
      </c>
      <c r="Y273" s="296">
        <v>55.2</v>
      </c>
      <c r="Z273" s="295">
        <v>1503.2</v>
      </c>
      <c r="AA273" s="296">
        <v>46.400000000000006</v>
      </c>
      <c r="AB273" s="295">
        <v>1202.4000000000001</v>
      </c>
      <c r="AC273" s="296">
        <v>37.6</v>
      </c>
      <c r="AE273" s="295">
        <v>902</v>
      </c>
      <c r="AF273" s="296">
        <v>27.6</v>
      </c>
      <c r="AG273" s="295">
        <v>751.6</v>
      </c>
      <c r="AH273" s="296">
        <v>23.200000000000003</v>
      </c>
      <c r="AI273" s="295">
        <v>601.20000000000005</v>
      </c>
      <c r="AJ273" s="296">
        <v>18.8</v>
      </c>
      <c r="AL273" s="295">
        <v>2593.25</v>
      </c>
      <c r="AM273" s="295">
        <v>79.349999999999994</v>
      </c>
      <c r="AN273" s="295">
        <v>2160.85</v>
      </c>
      <c r="AO273" s="295">
        <v>66.699999999999989</v>
      </c>
      <c r="AP273" s="295">
        <v>1728.4499999999998</v>
      </c>
      <c r="AQ273" s="295">
        <v>54.05</v>
      </c>
    </row>
    <row r="274" spans="1:43" ht="12" x14ac:dyDescent="0.2">
      <c r="A274" s="297">
        <v>0</v>
      </c>
      <c r="B274" s="320">
        <v>0</v>
      </c>
      <c r="C274" s="298">
        <v>2500</v>
      </c>
      <c r="D274" s="299">
        <v>3639</v>
      </c>
      <c r="E274" s="300">
        <v>26</v>
      </c>
      <c r="F274" s="299">
        <v>3033</v>
      </c>
      <c r="G274" s="300">
        <v>22</v>
      </c>
      <c r="H274" s="299">
        <v>2427</v>
      </c>
      <c r="I274" s="300">
        <v>17</v>
      </c>
      <c r="K274" s="299">
        <v>1455.6000000000001</v>
      </c>
      <c r="L274" s="300">
        <v>10.4</v>
      </c>
      <c r="M274" s="299">
        <v>1213.2</v>
      </c>
      <c r="N274" s="300">
        <v>8.8000000000000007</v>
      </c>
      <c r="O274" s="299">
        <v>970.80000000000007</v>
      </c>
      <c r="P274" s="300">
        <v>6.8000000000000007</v>
      </c>
      <c r="R274" s="299">
        <v>2183.4</v>
      </c>
      <c r="S274" s="300">
        <v>15.6</v>
      </c>
      <c r="T274" s="299">
        <v>1819.8</v>
      </c>
      <c r="U274" s="300">
        <v>13.2</v>
      </c>
      <c r="V274" s="299">
        <v>1456.2</v>
      </c>
      <c r="W274" s="300">
        <v>10.199999999999999</v>
      </c>
      <c r="X274" s="299">
        <v>2911.2000000000003</v>
      </c>
      <c r="Y274" s="300">
        <v>20.8</v>
      </c>
      <c r="Z274" s="299">
        <v>2426.4</v>
      </c>
      <c r="AA274" s="300">
        <v>17.600000000000001</v>
      </c>
      <c r="AB274" s="299">
        <v>1941.6000000000001</v>
      </c>
      <c r="AC274" s="300">
        <v>13.600000000000001</v>
      </c>
      <c r="AE274" s="299">
        <v>1455.6000000000001</v>
      </c>
      <c r="AF274" s="300">
        <v>10.4</v>
      </c>
      <c r="AG274" s="299">
        <v>1213.2</v>
      </c>
      <c r="AH274" s="300">
        <v>8.8000000000000007</v>
      </c>
      <c r="AI274" s="299">
        <v>970.80000000000007</v>
      </c>
      <c r="AJ274" s="300">
        <v>6.8000000000000007</v>
      </c>
      <c r="AL274" s="299">
        <v>4184.8499999999995</v>
      </c>
      <c r="AM274" s="299">
        <v>29.9</v>
      </c>
      <c r="AN274" s="299">
        <v>3487.95</v>
      </c>
      <c r="AO274" s="299">
        <v>25.299999999999997</v>
      </c>
      <c r="AP274" s="299">
        <v>2791.0499999999997</v>
      </c>
      <c r="AQ274" s="299">
        <v>19.549999999999997</v>
      </c>
    </row>
    <row r="275" spans="1:43" ht="12" x14ac:dyDescent="0.2">
      <c r="A275" s="297">
        <v>0</v>
      </c>
      <c r="B275" s="320">
        <v>0</v>
      </c>
      <c r="C275" s="298">
        <v>5000</v>
      </c>
      <c r="D275" s="299">
        <v>4275</v>
      </c>
      <c r="E275" s="300">
        <v>30</v>
      </c>
      <c r="F275" s="299">
        <v>3562</v>
      </c>
      <c r="G275" s="300">
        <v>25</v>
      </c>
      <c r="H275" s="299">
        <v>2850</v>
      </c>
      <c r="I275" s="300">
        <v>20</v>
      </c>
      <c r="K275" s="299">
        <v>1710</v>
      </c>
      <c r="L275" s="300">
        <v>12</v>
      </c>
      <c r="M275" s="299">
        <v>1424.8000000000002</v>
      </c>
      <c r="N275" s="300">
        <v>10</v>
      </c>
      <c r="O275" s="299">
        <v>1140</v>
      </c>
      <c r="P275" s="300">
        <v>8</v>
      </c>
      <c r="R275" s="299">
        <v>2565</v>
      </c>
      <c r="S275" s="300">
        <v>18</v>
      </c>
      <c r="T275" s="299">
        <v>2137.1999999999998</v>
      </c>
      <c r="U275" s="300">
        <v>15</v>
      </c>
      <c r="V275" s="299">
        <v>1710</v>
      </c>
      <c r="W275" s="300">
        <v>12</v>
      </c>
      <c r="X275" s="299">
        <v>3420</v>
      </c>
      <c r="Y275" s="300">
        <v>24</v>
      </c>
      <c r="Z275" s="299">
        <v>2849.6000000000004</v>
      </c>
      <c r="AA275" s="300">
        <v>20</v>
      </c>
      <c r="AB275" s="299">
        <v>2280</v>
      </c>
      <c r="AC275" s="300">
        <v>16</v>
      </c>
      <c r="AE275" s="299">
        <v>1710</v>
      </c>
      <c r="AF275" s="300">
        <v>12</v>
      </c>
      <c r="AG275" s="299">
        <v>1424.8000000000002</v>
      </c>
      <c r="AH275" s="300">
        <v>10</v>
      </c>
      <c r="AI275" s="299">
        <v>1140</v>
      </c>
      <c r="AJ275" s="300">
        <v>8</v>
      </c>
      <c r="AL275" s="299">
        <v>4916.25</v>
      </c>
      <c r="AM275" s="299">
        <v>34.5</v>
      </c>
      <c r="AN275" s="299">
        <v>4096.2999999999993</v>
      </c>
      <c r="AO275" s="299">
        <v>28.749999999999996</v>
      </c>
      <c r="AP275" s="299">
        <v>3277.4999999999995</v>
      </c>
      <c r="AQ275" s="299">
        <v>23</v>
      </c>
    </row>
    <row r="276" spans="1:43" ht="12" x14ac:dyDescent="0.2">
      <c r="A276" s="297">
        <v>0</v>
      </c>
      <c r="B276" s="320">
        <v>0</v>
      </c>
      <c r="C276" s="298">
        <v>10000</v>
      </c>
      <c r="D276" s="299">
        <v>5778</v>
      </c>
      <c r="E276" s="300">
        <v>20</v>
      </c>
      <c r="F276" s="299">
        <v>4815</v>
      </c>
      <c r="G276" s="300">
        <v>17</v>
      </c>
      <c r="H276" s="299">
        <v>3852</v>
      </c>
      <c r="I276" s="300">
        <v>13</v>
      </c>
      <c r="K276" s="299">
        <v>2311.2000000000003</v>
      </c>
      <c r="L276" s="300">
        <v>8</v>
      </c>
      <c r="M276" s="299">
        <v>1926</v>
      </c>
      <c r="N276" s="300">
        <v>6.8000000000000007</v>
      </c>
      <c r="O276" s="299">
        <v>1540.8000000000002</v>
      </c>
      <c r="P276" s="300">
        <v>5.2</v>
      </c>
      <c r="R276" s="299">
        <v>3466.7999999999997</v>
      </c>
      <c r="S276" s="300">
        <v>12</v>
      </c>
      <c r="T276" s="299">
        <v>2889</v>
      </c>
      <c r="U276" s="300">
        <v>10.199999999999999</v>
      </c>
      <c r="V276" s="299">
        <v>2311.1999999999998</v>
      </c>
      <c r="W276" s="300">
        <v>7.8</v>
      </c>
      <c r="X276" s="299">
        <v>4622.4000000000005</v>
      </c>
      <c r="Y276" s="300">
        <v>16</v>
      </c>
      <c r="Z276" s="299">
        <v>3852</v>
      </c>
      <c r="AA276" s="300">
        <v>13.600000000000001</v>
      </c>
      <c r="AB276" s="299">
        <v>3081.6000000000004</v>
      </c>
      <c r="AC276" s="300">
        <v>10.4</v>
      </c>
      <c r="AE276" s="299">
        <v>2311.2000000000003</v>
      </c>
      <c r="AF276" s="300">
        <v>8</v>
      </c>
      <c r="AG276" s="299">
        <v>1926</v>
      </c>
      <c r="AH276" s="300">
        <v>6.8000000000000007</v>
      </c>
      <c r="AI276" s="299">
        <v>1540.8000000000002</v>
      </c>
      <c r="AJ276" s="300">
        <v>5.2</v>
      </c>
      <c r="AL276" s="299">
        <v>6644.7</v>
      </c>
      <c r="AM276" s="299">
        <v>23</v>
      </c>
      <c r="AN276" s="299">
        <v>5537.25</v>
      </c>
      <c r="AO276" s="299">
        <v>19.549999999999997</v>
      </c>
      <c r="AP276" s="299">
        <v>4429.7999999999993</v>
      </c>
      <c r="AQ276" s="299">
        <v>14.95</v>
      </c>
    </row>
    <row r="277" spans="1:43" ht="12" x14ac:dyDescent="0.2">
      <c r="A277" s="297">
        <v>0</v>
      </c>
      <c r="B277" s="320">
        <v>0</v>
      </c>
      <c r="C277" s="298">
        <v>25000</v>
      </c>
      <c r="D277" s="299">
        <v>8652</v>
      </c>
      <c r="E277" s="300">
        <v>11</v>
      </c>
      <c r="F277" s="299">
        <v>7210</v>
      </c>
      <c r="G277" s="300">
        <v>9</v>
      </c>
      <c r="H277" s="299">
        <v>5768</v>
      </c>
      <c r="I277" s="300">
        <v>8</v>
      </c>
      <c r="K277" s="299">
        <v>3460.8</v>
      </c>
      <c r="L277" s="300">
        <v>4.4000000000000004</v>
      </c>
      <c r="M277" s="299">
        <v>2884</v>
      </c>
      <c r="N277" s="300">
        <v>3.6</v>
      </c>
      <c r="O277" s="299">
        <v>2307.2000000000003</v>
      </c>
      <c r="P277" s="300">
        <v>3.2</v>
      </c>
      <c r="R277" s="299">
        <v>5191.2</v>
      </c>
      <c r="S277" s="300">
        <v>6.6</v>
      </c>
      <c r="T277" s="299">
        <v>4326</v>
      </c>
      <c r="U277" s="300">
        <v>5.3999999999999995</v>
      </c>
      <c r="V277" s="299">
        <v>3460.7999999999997</v>
      </c>
      <c r="W277" s="300">
        <v>4.8</v>
      </c>
      <c r="X277" s="299">
        <v>6921.6</v>
      </c>
      <c r="Y277" s="300">
        <v>8.8000000000000007</v>
      </c>
      <c r="Z277" s="299">
        <v>5768</v>
      </c>
      <c r="AA277" s="300">
        <v>7.2</v>
      </c>
      <c r="AB277" s="299">
        <v>4614.4000000000005</v>
      </c>
      <c r="AC277" s="300">
        <v>6.4</v>
      </c>
      <c r="AE277" s="299">
        <v>3460.8</v>
      </c>
      <c r="AF277" s="300">
        <v>4.4000000000000004</v>
      </c>
      <c r="AG277" s="299">
        <v>2884</v>
      </c>
      <c r="AH277" s="300">
        <v>3.6</v>
      </c>
      <c r="AI277" s="299">
        <v>2307.2000000000003</v>
      </c>
      <c r="AJ277" s="300">
        <v>3.2</v>
      </c>
      <c r="AL277" s="299">
        <v>9949.7999999999993</v>
      </c>
      <c r="AM277" s="299">
        <v>12.649999999999999</v>
      </c>
      <c r="AN277" s="299">
        <v>8291.5</v>
      </c>
      <c r="AO277" s="299">
        <v>10.35</v>
      </c>
      <c r="AP277" s="299">
        <v>6633.2</v>
      </c>
      <c r="AQ277" s="299">
        <v>9.1999999999999993</v>
      </c>
    </row>
    <row r="278" spans="1:43" ht="12" x14ac:dyDescent="0.2">
      <c r="A278" s="301">
        <v>0</v>
      </c>
      <c r="B278" s="321">
        <v>0</v>
      </c>
      <c r="C278" s="302">
        <v>50000</v>
      </c>
      <c r="D278" s="303">
        <v>11168</v>
      </c>
      <c r="E278" s="304">
        <v>23</v>
      </c>
      <c r="F278" s="303">
        <v>9307</v>
      </c>
      <c r="G278" s="304">
        <v>19</v>
      </c>
      <c r="H278" s="303">
        <v>7445</v>
      </c>
      <c r="I278" s="304">
        <v>15</v>
      </c>
      <c r="K278" s="303">
        <v>4467.2</v>
      </c>
      <c r="L278" s="304">
        <v>9.2000000000000011</v>
      </c>
      <c r="M278" s="303">
        <v>3722.8</v>
      </c>
      <c r="N278" s="304">
        <v>7.6000000000000005</v>
      </c>
      <c r="O278" s="303">
        <v>2978</v>
      </c>
      <c r="P278" s="304">
        <v>6</v>
      </c>
      <c r="R278" s="303">
        <v>6700.8</v>
      </c>
      <c r="S278" s="304">
        <v>13.799999999999999</v>
      </c>
      <c r="T278" s="303">
        <v>5584.2</v>
      </c>
      <c r="U278" s="304">
        <v>11.4</v>
      </c>
      <c r="V278" s="303">
        <v>4467</v>
      </c>
      <c r="W278" s="304">
        <v>9</v>
      </c>
      <c r="X278" s="303">
        <v>8934.4</v>
      </c>
      <c r="Y278" s="304">
        <v>18.400000000000002</v>
      </c>
      <c r="Z278" s="303">
        <v>7445.6</v>
      </c>
      <c r="AA278" s="304">
        <v>15.200000000000001</v>
      </c>
      <c r="AB278" s="303">
        <v>5956</v>
      </c>
      <c r="AC278" s="304">
        <v>12</v>
      </c>
      <c r="AE278" s="303">
        <v>4467.2</v>
      </c>
      <c r="AF278" s="304">
        <v>9.2000000000000011</v>
      </c>
      <c r="AG278" s="303">
        <v>3722.8</v>
      </c>
      <c r="AH278" s="304">
        <v>7.6000000000000005</v>
      </c>
      <c r="AI278" s="303">
        <v>2978</v>
      </c>
      <c r="AJ278" s="304">
        <v>6</v>
      </c>
      <c r="AL278" s="303">
        <v>12843.199999999999</v>
      </c>
      <c r="AM278" s="303">
        <v>26.45</v>
      </c>
      <c r="AN278" s="303">
        <v>10703.05</v>
      </c>
      <c r="AO278" s="303">
        <v>21.849999999999998</v>
      </c>
      <c r="AP278" s="303">
        <v>8561.75</v>
      </c>
      <c r="AQ278" s="303">
        <v>17.25</v>
      </c>
    </row>
    <row r="279" spans="1:43" ht="12" x14ac:dyDescent="0.2">
      <c r="A279" s="293" t="s">
        <v>1816</v>
      </c>
      <c r="B279" s="319" t="s">
        <v>1817</v>
      </c>
      <c r="C279" s="294">
        <v>150</v>
      </c>
      <c r="D279" s="295">
        <v>1479</v>
      </c>
      <c r="E279" s="296">
        <v>156</v>
      </c>
      <c r="F279" s="295">
        <v>1232</v>
      </c>
      <c r="G279" s="296">
        <v>130</v>
      </c>
      <c r="H279" s="295">
        <v>986</v>
      </c>
      <c r="I279" s="296">
        <v>103</v>
      </c>
      <c r="K279" s="295">
        <v>591.6</v>
      </c>
      <c r="L279" s="296">
        <v>62.400000000000006</v>
      </c>
      <c r="M279" s="295">
        <v>492.8</v>
      </c>
      <c r="N279" s="296">
        <v>52</v>
      </c>
      <c r="O279" s="295">
        <v>394.40000000000003</v>
      </c>
      <c r="P279" s="296">
        <v>41.2</v>
      </c>
      <c r="R279" s="295">
        <v>887.4</v>
      </c>
      <c r="S279" s="296">
        <v>93.6</v>
      </c>
      <c r="T279" s="295">
        <v>739.19999999999993</v>
      </c>
      <c r="U279" s="296">
        <v>78</v>
      </c>
      <c r="V279" s="295">
        <v>591.6</v>
      </c>
      <c r="W279" s="296">
        <v>61.8</v>
      </c>
      <c r="X279" s="295">
        <v>1183.2</v>
      </c>
      <c r="Y279" s="296">
        <v>124.80000000000001</v>
      </c>
      <c r="Z279" s="295">
        <v>985.6</v>
      </c>
      <c r="AA279" s="296">
        <v>104</v>
      </c>
      <c r="AB279" s="295">
        <v>788.80000000000007</v>
      </c>
      <c r="AC279" s="296">
        <v>82.4</v>
      </c>
      <c r="AE279" s="295">
        <v>591.6</v>
      </c>
      <c r="AF279" s="296">
        <v>62.400000000000006</v>
      </c>
      <c r="AG279" s="295">
        <v>492.8</v>
      </c>
      <c r="AH279" s="296">
        <v>52</v>
      </c>
      <c r="AI279" s="295">
        <v>394.40000000000003</v>
      </c>
      <c r="AJ279" s="296">
        <v>41.2</v>
      </c>
      <c r="AL279" s="295">
        <v>1700.85</v>
      </c>
      <c r="AM279" s="295">
        <v>179.39999999999998</v>
      </c>
      <c r="AN279" s="295">
        <v>1416.8</v>
      </c>
      <c r="AO279" s="295">
        <v>149.5</v>
      </c>
      <c r="AP279" s="295">
        <v>1133.8999999999999</v>
      </c>
      <c r="AQ279" s="295">
        <v>118.44999999999999</v>
      </c>
    </row>
    <row r="280" spans="1:43" ht="12" x14ac:dyDescent="0.2">
      <c r="A280" s="297">
        <v>0</v>
      </c>
      <c r="B280" s="320">
        <v>0</v>
      </c>
      <c r="C280" s="298">
        <v>750</v>
      </c>
      <c r="D280" s="299">
        <v>2409</v>
      </c>
      <c r="E280" s="300">
        <v>41</v>
      </c>
      <c r="F280" s="299">
        <v>2007</v>
      </c>
      <c r="G280" s="300">
        <v>33</v>
      </c>
      <c r="H280" s="299">
        <v>1606</v>
      </c>
      <c r="I280" s="300">
        <v>27</v>
      </c>
      <c r="K280" s="299">
        <v>963.6</v>
      </c>
      <c r="L280" s="300">
        <v>16.400000000000002</v>
      </c>
      <c r="M280" s="299">
        <v>802.80000000000007</v>
      </c>
      <c r="N280" s="300">
        <v>13.200000000000001</v>
      </c>
      <c r="O280" s="299">
        <v>642.40000000000009</v>
      </c>
      <c r="P280" s="300">
        <v>10.8</v>
      </c>
      <c r="R280" s="299">
        <v>1445.3999999999999</v>
      </c>
      <c r="S280" s="300">
        <v>24.599999999999998</v>
      </c>
      <c r="T280" s="299">
        <v>1204.2</v>
      </c>
      <c r="U280" s="300">
        <v>19.8</v>
      </c>
      <c r="V280" s="299">
        <v>963.59999999999991</v>
      </c>
      <c r="W280" s="300">
        <v>16.2</v>
      </c>
      <c r="X280" s="299">
        <v>1927.2</v>
      </c>
      <c r="Y280" s="300">
        <v>32.800000000000004</v>
      </c>
      <c r="Z280" s="299">
        <v>1605.6000000000001</v>
      </c>
      <c r="AA280" s="300">
        <v>26.400000000000002</v>
      </c>
      <c r="AB280" s="299">
        <v>1284.8000000000002</v>
      </c>
      <c r="AC280" s="300">
        <v>21.6</v>
      </c>
      <c r="AE280" s="299">
        <v>963.6</v>
      </c>
      <c r="AF280" s="300">
        <v>16.400000000000002</v>
      </c>
      <c r="AG280" s="299">
        <v>802.80000000000007</v>
      </c>
      <c r="AH280" s="300">
        <v>13.200000000000001</v>
      </c>
      <c r="AI280" s="299">
        <v>642.40000000000009</v>
      </c>
      <c r="AJ280" s="300">
        <v>10.8</v>
      </c>
      <c r="AL280" s="299">
        <v>2770.35</v>
      </c>
      <c r="AM280" s="299">
        <v>47.15</v>
      </c>
      <c r="AN280" s="299">
        <v>2308.0499999999997</v>
      </c>
      <c r="AO280" s="299">
        <v>37.949999999999996</v>
      </c>
      <c r="AP280" s="299">
        <v>1846.8999999999999</v>
      </c>
      <c r="AQ280" s="299">
        <v>31.049999999999997</v>
      </c>
    </row>
    <row r="281" spans="1:43" ht="12" x14ac:dyDescent="0.2">
      <c r="A281" s="297">
        <v>0</v>
      </c>
      <c r="B281" s="320">
        <v>0</v>
      </c>
      <c r="C281" s="298">
        <v>1500</v>
      </c>
      <c r="D281" s="299">
        <v>2708</v>
      </c>
      <c r="E281" s="300">
        <v>55</v>
      </c>
      <c r="F281" s="299">
        <v>2256</v>
      </c>
      <c r="G281" s="300">
        <v>46</v>
      </c>
      <c r="H281" s="299">
        <v>1805</v>
      </c>
      <c r="I281" s="300">
        <v>38</v>
      </c>
      <c r="K281" s="299">
        <v>1083.2</v>
      </c>
      <c r="L281" s="300">
        <v>22</v>
      </c>
      <c r="M281" s="299">
        <v>902.40000000000009</v>
      </c>
      <c r="N281" s="300">
        <v>18.400000000000002</v>
      </c>
      <c r="O281" s="299">
        <v>722</v>
      </c>
      <c r="P281" s="300">
        <v>15.200000000000001</v>
      </c>
      <c r="R281" s="299">
        <v>1624.8</v>
      </c>
      <c r="S281" s="300">
        <v>33</v>
      </c>
      <c r="T281" s="299">
        <v>1353.6</v>
      </c>
      <c r="U281" s="300">
        <v>27.599999999999998</v>
      </c>
      <c r="V281" s="299">
        <v>1083</v>
      </c>
      <c r="W281" s="300">
        <v>22.8</v>
      </c>
      <c r="X281" s="299">
        <v>2166.4</v>
      </c>
      <c r="Y281" s="300">
        <v>44</v>
      </c>
      <c r="Z281" s="299">
        <v>1804.8000000000002</v>
      </c>
      <c r="AA281" s="300">
        <v>36.800000000000004</v>
      </c>
      <c r="AB281" s="299">
        <v>1444</v>
      </c>
      <c r="AC281" s="300">
        <v>30.400000000000002</v>
      </c>
      <c r="AE281" s="299">
        <v>1083.2</v>
      </c>
      <c r="AF281" s="300">
        <v>22</v>
      </c>
      <c r="AG281" s="299">
        <v>902.40000000000009</v>
      </c>
      <c r="AH281" s="300">
        <v>18.400000000000002</v>
      </c>
      <c r="AI281" s="299">
        <v>722</v>
      </c>
      <c r="AJ281" s="300">
        <v>15.200000000000001</v>
      </c>
      <c r="AL281" s="299">
        <v>3114.2</v>
      </c>
      <c r="AM281" s="299">
        <v>63.249999999999993</v>
      </c>
      <c r="AN281" s="299">
        <v>2594.3999999999996</v>
      </c>
      <c r="AO281" s="299">
        <v>52.9</v>
      </c>
      <c r="AP281" s="299">
        <v>2075.75</v>
      </c>
      <c r="AQ281" s="299">
        <v>43.699999999999996</v>
      </c>
    </row>
    <row r="282" spans="1:43" ht="12" x14ac:dyDescent="0.2">
      <c r="A282" s="297">
        <v>0</v>
      </c>
      <c r="B282" s="320">
        <v>0</v>
      </c>
      <c r="C282" s="298">
        <v>3000</v>
      </c>
      <c r="D282" s="299">
        <v>3530</v>
      </c>
      <c r="E282" s="300">
        <v>30</v>
      </c>
      <c r="F282" s="299">
        <v>2941</v>
      </c>
      <c r="G282" s="300">
        <v>25</v>
      </c>
      <c r="H282" s="299">
        <v>2354</v>
      </c>
      <c r="I282" s="300">
        <v>20</v>
      </c>
      <c r="K282" s="299">
        <v>1412</v>
      </c>
      <c r="L282" s="300">
        <v>12</v>
      </c>
      <c r="M282" s="299">
        <v>1176.4000000000001</v>
      </c>
      <c r="N282" s="300">
        <v>10</v>
      </c>
      <c r="O282" s="299">
        <v>941.6</v>
      </c>
      <c r="P282" s="300">
        <v>8</v>
      </c>
      <c r="R282" s="299">
        <v>2118</v>
      </c>
      <c r="S282" s="300">
        <v>18</v>
      </c>
      <c r="T282" s="299">
        <v>1764.6</v>
      </c>
      <c r="U282" s="300">
        <v>15</v>
      </c>
      <c r="V282" s="299">
        <v>1412.3999999999999</v>
      </c>
      <c r="W282" s="300">
        <v>12</v>
      </c>
      <c r="X282" s="299">
        <v>2824</v>
      </c>
      <c r="Y282" s="300">
        <v>24</v>
      </c>
      <c r="Z282" s="299">
        <v>2352.8000000000002</v>
      </c>
      <c r="AA282" s="300">
        <v>20</v>
      </c>
      <c r="AB282" s="299">
        <v>1883.2</v>
      </c>
      <c r="AC282" s="300">
        <v>16</v>
      </c>
      <c r="AE282" s="299">
        <v>1412</v>
      </c>
      <c r="AF282" s="300">
        <v>12</v>
      </c>
      <c r="AG282" s="299">
        <v>1176.4000000000001</v>
      </c>
      <c r="AH282" s="300">
        <v>10</v>
      </c>
      <c r="AI282" s="299">
        <v>941.6</v>
      </c>
      <c r="AJ282" s="300">
        <v>8</v>
      </c>
      <c r="AL282" s="299">
        <v>4059.4999999999995</v>
      </c>
      <c r="AM282" s="299">
        <v>34.5</v>
      </c>
      <c r="AN282" s="299">
        <v>3382.1499999999996</v>
      </c>
      <c r="AO282" s="299">
        <v>28.749999999999996</v>
      </c>
      <c r="AP282" s="299">
        <v>2707.1</v>
      </c>
      <c r="AQ282" s="299">
        <v>23</v>
      </c>
    </row>
    <row r="283" spans="1:43" ht="12" x14ac:dyDescent="0.2">
      <c r="A283" s="297">
        <v>0</v>
      </c>
      <c r="B283" s="320">
        <v>0</v>
      </c>
      <c r="C283" s="298">
        <v>7500</v>
      </c>
      <c r="D283" s="299">
        <v>4881</v>
      </c>
      <c r="E283" s="300">
        <v>17</v>
      </c>
      <c r="F283" s="299">
        <v>4068</v>
      </c>
      <c r="G283" s="300">
        <v>14</v>
      </c>
      <c r="H283" s="299">
        <v>3254</v>
      </c>
      <c r="I283" s="300">
        <v>12</v>
      </c>
      <c r="K283" s="299">
        <v>1952.4</v>
      </c>
      <c r="L283" s="300">
        <v>6.8000000000000007</v>
      </c>
      <c r="M283" s="299">
        <v>1627.2</v>
      </c>
      <c r="N283" s="300">
        <v>5.6000000000000005</v>
      </c>
      <c r="O283" s="299">
        <v>1301.6000000000001</v>
      </c>
      <c r="P283" s="300">
        <v>4.8000000000000007</v>
      </c>
      <c r="R283" s="299">
        <v>2928.6</v>
      </c>
      <c r="S283" s="300">
        <v>10.199999999999999</v>
      </c>
      <c r="T283" s="299">
        <v>2440.7999999999997</v>
      </c>
      <c r="U283" s="300">
        <v>8.4</v>
      </c>
      <c r="V283" s="299">
        <v>1952.3999999999999</v>
      </c>
      <c r="W283" s="300">
        <v>7.1999999999999993</v>
      </c>
      <c r="X283" s="299">
        <v>3904.8</v>
      </c>
      <c r="Y283" s="300">
        <v>13.600000000000001</v>
      </c>
      <c r="Z283" s="299">
        <v>3254.4</v>
      </c>
      <c r="AA283" s="300">
        <v>11.200000000000001</v>
      </c>
      <c r="AB283" s="299">
        <v>2603.2000000000003</v>
      </c>
      <c r="AC283" s="300">
        <v>9.6000000000000014</v>
      </c>
      <c r="AE283" s="299">
        <v>1952.4</v>
      </c>
      <c r="AF283" s="300">
        <v>6.8000000000000007</v>
      </c>
      <c r="AG283" s="299">
        <v>1627.2</v>
      </c>
      <c r="AH283" s="300">
        <v>5.6000000000000005</v>
      </c>
      <c r="AI283" s="299">
        <v>1301.6000000000001</v>
      </c>
      <c r="AJ283" s="300">
        <v>4.8000000000000007</v>
      </c>
      <c r="AL283" s="299">
        <v>5613.15</v>
      </c>
      <c r="AM283" s="299">
        <v>19.549999999999997</v>
      </c>
      <c r="AN283" s="299">
        <v>4678.2</v>
      </c>
      <c r="AO283" s="299">
        <v>16.099999999999998</v>
      </c>
      <c r="AP283" s="299">
        <v>3742.1</v>
      </c>
      <c r="AQ283" s="299">
        <v>13.799999999999999</v>
      </c>
    </row>
    <row r="284" spans="1:43" ht="12" x14ac:dyDescent="0.2">
      <c r="A284" s="301">
        <v>0</v>
      </c>
      <c r="B284" s="321">
        <v>0</v>
      </c>
      <c r="C284" s="302">
        <v>15000</v>
      </c>
      <c r="D284" s="303">
        <v>6113</v>
      </c>
      <c r="E284" s="304">
        <v>42</v>
      </c>
      <c r="F284" s="303">
        <v>5094</v>
      </c>
      <c r="G284" s="304">
        <v>34</v>
      </c>
      <c r="H284" s="303">
        <v>4075</v>
      </c>
      <c r="I284" s="304">
        <v>27</v>
      </c>
      <c r="K284" s="303">
        <v>2445.2000000000003</v>
      </c>
      <c r="L284" s="304">
        <v>16.8</v>
      </c>
      <c r="M284" s="303">
        <v>2037.6000000000001</v>
      </c>
      <c r="N284" s="304">
        <v>13.600000000000001</v>
      </c>
      <c r="O284" s="303">
        <v>1630</v>
      </c>
      <c r="P284" s="304">
        <v>10.8</v>
      </c>
      <c r="R284" s="303">
        <v>3667.7999999999997</v>
      </c>
      <c r="S284" s="304">
        <v>25.2</v>
      </c>
      <c r="T284" s="303">
        <v>3056.4</v>
      </c>
      <c r="U284" s="304">
        <v>20.399999999999999</v>
      </c>
      <c r="V284" s="303">
        <v>2445</v>
      </c>
      <c r="W284" s="304">
        <v>16.2</v>
      </c>
      <c r="X284" s="303">
        <v>4890.4000000000005</v>
      </c>
      <c r="Y284" s="304">
        <v>33.6</v>
      </c>
      <c r="Z284" s="303">
        <v>4075.2000000000003</v>
      </c>
      <c r="AA284" s="304">
        <v>27.200000000000003</v>
      </c>
      <c r="AB284" s="303">
        <v>3260</v>
      </c>
      <c r="AC284" s="304">
        <v>21.6</v>
      </c>
      <c r="AE284" s="303">
        <v>2445.2000000000003</v>
      </c>
      <c r="AF284" s="304">
        <v>16.8</v>
      </c>
      <c r="AG284" s="303">
        <v>2037.6000000000001</v>
      </c>
      <c r="AH284" s="304">
        <v>13.600000000000001</v>
      </c>
      <c r="AI284" s="303">
        <v>1630</v>
      </c>
      <c r="AJ284" s="304">
        <v>10.8</v>
      </c>
      <c r="AL284" s="303">
        <v>7029.95</v>
      </c>
      <c r="AM284" s="303">
        <v>48.3</v>
      </c>
      <c r="AN284" s="303">
        <v>5858.0999999999995</v>
      </c>
      <c r="AO284" s="303">
        <v>39.099999999999994</v>
      </c>
      <c r="AP284" s="303">
        <v>4686.25</v>
      </c>
      <c r="AQ284" s="303">
        <v>31.049999999999997</v>
      </c>
    </row>
    <row r="285" spans="1:43" ht="24" x14ac:dyDescent="0.2">
      <c r="A285" s="293" t="s">
        <v>1818</v>
      </c>
      <c r="B285" s="319" t="s">
        <v>1819</v>
      </c>
      <c r="C285" s="294">
        <v>300</v>
      </c>
      <c r="D285" s="295">
        <v>2851</v>
      </c>
      <c r="E285" s="296">
        <v>147</v>
      </c>
      <c r="F285" s="295">
        <v>2375</v>
      </c>
      <c r="G285" s="296">
        <v>123</v>
      </c>
      <c r="H285" s="295">
        <v>1901</v>
      </c>
      <c r="I285" s="296">
        <v>98</v>
      </c>
      <c r="K285" s="295">
        <v>1140.4000000000001</v>
      </c>
      <c r="L285" s="296">
        <v>58.800000000000004</v>
      </c>
      <c r="M285" s="295">
        <v>950</v>
      </c>
      <c r="N285" s="296">
        <v>49.2</v>
      </c>
      <c r="O285" s="295">
        <v>760.40000000000009</v>
      </c>
      <c r="P285" s="296">
        <v>39.200000000000003</v>
      </c>
      <c r="R285" s="295">
        <v>1710.6</v>
      </c>
      <c r="S285" s="296">
        <v>88.2</v>
      </c>
      <c r="T285" s="295">
        <v>1425</v>
      </c>
      <c r="U285" s="296">
        <v>73.8</v>
      </c>
      <c r="V285" s="295">
        <v>1140.5999999999999</v>
      </c>
      <c r="W285" s="296">
        <v>58.8</v>
      </c>
      <c r="X285" s="295">
        <v>2280.8000000000002</v>
      </c>
      <c r="Y285" s="296">
        <v>117.60000000000001</v>
      </c>
      <c r="Z285" s="295">
        <v>1900</v>
      </c>
      <c r="AA285" s="296">
        <v>98.4</v>
      </c>
      <c r="AB285" s="295">
        <v>1520.8000000000002</v>
      </c>
      <c r="AC285" s="296">
        <v>78.400000000000006</v>
      </c>
      <c r="AE285" s="295">
        <v>1140.4000000000001</v>
      </c>
      <c r="AF285" s="296">
        <v>58.800000000000004</v>
      </c>
      <c r="AG285" s="295">
        <v>950</v>
      </c>
      <c r="AH285" s="296">
        <v>49.2</v>
      </c>
      <c r="AI285" s="295">
        <v>760.40000000000009</v>
      </c>
      <c r="AJ285" s="296">
        <v>39.200000000000003</v>
      </c>
      <c r="AL285" s="295">
        <v>3278.6499999999996</v>
      </c>
      <c r="AM285" s="295">
        <v>169.04999999999998</v>
      </c>
      <c r="AN285" s="295">
        <v>2731.25</v>
      </c>
      <c r="AO285" s="295">
        <v>141.44999999999999</v>
      </c>
      <c r="AP285" s="295">
        <v>2186.1499999999996</v>
      </c>
      <c r="AQ285" s="295">
        <v>112.69999999999999</v>
      </c>
    </row>
    <row r="286" spans="1:43" ht="12" x14ac:dyDescent="0.2">
      <c r="A286" s="297">
        <v>0</v>
      </c>
      <c r="B286" s="320" t="s">
        <v>1820</v>
      </c>
      <c r="C286" s="298">
        <v>1500</v>
      </c>
      <c r="D286" s="299">
        <v>4608</v>
      </c>
      <c r="E286" s="300">
        <v>52</v>
      </c>
      <c r="F286" s="299">
        <v>3840</v>
      </c>
      <c r="G286" s="300">
        <v>44</v>
      </c>
      <c r="H286" s="299">
        <v>3072</v>
      </c>
      <c r="I286" s="300">
        <v>34</v>
      </c>
      <c r="K286" s="299">
        <v>1843.2</v>
      </c>
      <c r="L286" s="300">
        <v>20.8</v>
      </c>
      <c r="M286" s="299">
        <v>1536</v>
      </c>
      <c r="N286" s="300">
        <v>17.600000000000001</v>
      </c>
      <c r="O286" s="299">
        <v>1228.8000000000002</v>
      </c>
      <c r="P286" s="300">
        <v>13.600000000000001</v>
      </c>
      <c r="R286" s="299">
        <v>2764.7999999999997</v>
      </c>
      <c r="S286" s="300">
        <v>31.2</v>
      </c>
      <c r="T286" s="299">
        <v>2304</v>
      </c>
      <c r="U286" s="300">
        <v>26.4</v>
      </c>
      <c r="V286" s="299">
        <v>1843.1999999999998</v>
      </c>
      <c r="W286" s="300">
        <v>20.399999999999999</v>
      </c>
      <c r="X286" s="299">
        <v>3686.4</v>
      </c>
      <c r="Y286" s="300">
        <v>41.6</v>
      </c>
      <c r="Z286" s="299">
        <v>3072</v>
      </c>
      <c r="AA286" s="300">
        <v>35.200000000000003</v>
      </c>
      <c r="AB286" s="299">
        <v>2457.6000000000004</v>
      </c>
      <c r="AC286" s="300">
        <v>27.200000000000003</v>
      </c>
      <c r="AE286" s="299">
        <v>1843.2</v>
      </c>
      <c r="AF286" s="300">
        <v>20.8</v>
      </c>
      <c r="AG286" s="299">
        <v>1536</v>
      </c>
      <c r="AH286" s="300">
        <v>17.600000000000001</v>
      </c>
      <c r="AI286" s="299">
        <v>1228.8000000000002</v>
      </c>
      <c r="AJ286" s="300">
        <v>13.600000000000001</v>
      </c>
      <c r="AL286" s="299">
        <v>5299.2</v>
      </c>
      <c r="AM286" s="299">
        <v>59.8</v>
      </c>
      <c r="AN286" s="299">
        <v>4416</v>
      </c>
      <c r="AO286" s="299">
        <v>50.599999999999994</v>
      </c>
      <c r="AP286" s="299">
        <v>3532.7999999999997</v>
      </c>
      <c r="AQ286" s="299">
        <v>39.099999999999994</v>
      </c>
    </row>
    <row r="287" spans="1:43" ht="12" x14ac:dyDescent="0.2">
      <c r="A287" s="297">
        <v>0</v>
      </c>
      <c r="B287" s="320">
        <v>0</v>
      </c>
      <c r="C287" s="298">
        <v>3000</v>
      </c>
      <c r="D287" s="299">
        <v>5377</v>
      </c>
      <c r="E287" s="300">
        <v>62</v>
      </c>
      <c r="F287" s="299">
        <v>4481</v>
      </c>
      <c r="G287" s="300">
        <v>52</v>
      </c>
      <c r="H287" s="299">
        <v>3585</v>
      </c>
      <c r="I287" s="300">
        <v>42</v>
      </c>
      <c r="K287" s="299">
        <v>2150.8000000000002</v>
      </c>
      <c r="L287" s="300">
        <v>24.8</v>
      </c>
      <c r="M287" s="299">
        <v>1792.4</v>
      </c>
      <c r="N287" s="300">
        <v>20.8</v>
      </c>
      <c r="O287" s="299">
        <v>1434</v>
      </c>
      <c r="P287" s="300">
        <v>16.8</v>
      </c>
      <c r="R287" s="299">
        <v>3226.2</v>
      </c>
      <c r="S287" s="300">
        <v>37.199999999999996</v>
      </c>
      <c r="T287" s="299">
        <v>2688.6</v>
      </c>
      <c r="U287" s="300">
        <v>31.2</v>
      </c>
      <c r="V287" s="299">
        <v>2151</v>
      </c>
      <c r="W287" s="300">
        <v>25.2</v>
      </c>
      <c r="X287" s="299">
        <v>4301.6000000000004</v>
      </c>
      <c r="Y287" s="300">
        <v>49.6</v>
      </c>
      <c r="Z287" s="299">
        <v>3584.8</v>
      </c>
      <c r="AA287" s="300">
        <v>41.6</v>
      </c>
      <c r="AB287" s="299">
        <v>2868</v>
      </c>
      <c r="AC287" s="300">
        <v>33.6</v>
      </c>
      <c r="AE287" s="299">
        <v>2150.8000000000002</v>
      </c>
      <c r="AF287" s="300">
        <v>24.8</v>
      </c>
      <c r="AG287" s="299">
        <v>1792.4</v>
      </c>
      <c r="AH287" s="300">
        <v>20.8</v>
      </c>
      <c r="AI287" s="299">
        <v>1434</v>
      </c>
      <c r="AJ287" s="300">
        <v>16.8</v>
      </c>
      <c r="AL287" s="299">
        <v>6183.5499999999993</v>
      </c>
      <c r="AM287" s="299">
        <v>71.3</v>
      </c>
      <c r="AN287" s="299">
        <v>5153.1499999999996</v>
      </c>
      <c r="AO287" s="299">
        <v>59.8</v>
      </c>
      <c r="AP287" s="299">
        <v>4122.75</v>
      </c>
      <c r="AQ287" s="299">
        <v>48.3</v>
      </c>
    </row>
    <row r="288" spans="1:43" ht="12" x14ac:dyDescent="0.2">
      <c r="A288" s="297">
        <v>0</v>
      </c>
      <c r="B288" s="320">
        <v>0</v>
      </c>
      <c r="C288" s="298">
        <v>6000</v>
      </c>
      <c r="D288" s="299">
        <v>7230</v>
      </c>
      <c r="E288" s="300">
        <v>40</v>
      </c>
      <c r="F288" s="299">
        <v>6025</v>
      </c>
      <c r="G288" s="300">
        <v>32</v>
      </c>
      <c r="H288" s="299">
        <v>4820</v>
      </c>
      <c r="I288" s="300">
        <v>26</v>
      </c>
      <c r="K288" s="299">
        <v>2892</v>
      </c>
      <c r="L288" s="300">
        <v>16</v>
      </c>
      <c r="M288" s="299">
        <v>2410</v>
      </c>
      <c r="N288" s="300">
        <v>12.8</v>
      </c>
      <c r="O288" s="299">
        <v>1928</v>
      </c>
      <c r="P288" s="300">
        <v>10.4</v>
      </c>
      <c r="R288" s="299">
        <v>4338</v>
      </c>
      <c r="S288" s="300">
        <v>24</v>
      </c>
      <c r="T288" s="299">
        <v>3615</v>
      </c>
      <c r="U288" s="300">
        <v>19.2</v>
      </c>
      <c r="V288" s="299">
        <v>2892</v>
      </c>
      <c r="W288" s="300">
        <v>15.6</v>
      </c>
      <c r="X288" s="299">
        <v>5784</v>
      </c>
      <c r="Y288" s="300">
        <v>32</v>
      </c>
      <c r="Z288" s="299">
        <v>4820</v>
      </c>
      <c r="AA288" s="300">
        <v>25.6</v>
      </c>
      <c r="AB288" s="299">
        <v>3856</v>
      </c>
      <c r="AC288" s="300">
        <v>20.8</v>
      </c>
      <c r="AE288" s="299">
        <v>2892</v>
      </c>
      <c r="AF288" s="300">
        <v>16</v>
      </c>
      <c r="AG288" s="299">
        <v>2410</v>
      </c>
      <c r="AH288" s="300">
        <v>12.8</v>
      </c>
      <c r="AI288" s="299">
        <v>1928</v>
      </c>
      <c r="AJ288" s="300">
        <v>10.4</v>
      </c>
      <c r="AL288" s="299">
        <v>8314.5</v>
      </c>
      <c r="AM288" s="299">
        <v>46</v>
      </c>
      <c r="AN288" s="299">
        <v>6928.7499999999991</v>
      </c>
      <c r="AO288" s="299">
        <v>36.799999999999997</v>
      </c>
      <c r="AP288" s="299">
        <v>5543</v>
      </c>
      <c r="AQ288" s="299">
        <v>29.9</v>
      </c>
    </row>
    <row r="289" spans="1:43" ht="12" x14ac:dyDescent="0.2">
      <c r="A289" s="297">
        <v>0</v>
      </c>
      <c r="B289" s="320">
        <v>0</v>
      </c>
      <c r="C289" s="298">
        <v>15000</v>
      </c>
      <c r="D289" s="299">
        <v>10713</v>
      </c>
      <c r="E289" s="300">
        <v>21</v>
      </c>
      <c r="F289" s="299">
        <v>8928</v>
      </c>
      <c r="G289" s="300">
        <v>18</v>
      </c>
      <c r="H289" s="299">
        <v>7143</v>
      </c>
      <c r="I289" s="300">
        <v>14</v>
      </c>
      <c r="K289" s="299">
        <v>4285.2</v>
      </c>
      <c r="L289" s="300">
        <v>8.4</v>
      </c>
      <c r="M289" s="299">
        <v>3571.2000000000003</v>
      </c>
      <c r="N289" s="300">
        <v>7.2</v>
      </c>
      <c r="O289" s="299">
        <v>2857.2000000000003</v>
      </c>
      <c r="P289" s="300">
        <v>5.6000000000000005</v>
      </c>
      <c r="R289" s="299">
        <v>6427.8</v>
      </c>
      <c r="S289" s="300">
        <v>12.6</v>
      </c>
      <c r="T289" s="299">
        <v>5356.8</v>
      </c>
      <c r="U289" s="300">
        <v>10.799999999999999</v>
      </c>
      <c r="V289" s="299">
        <v>4285.8</v>
      </c>
      <c r="W289" s="300">
        <v>8.4</v>
      </c>
      <c r="X289" s="299">
        <v>8570.4</v>
      </c>
      <c r="Y289" s="300">
        <v>16.8</v>
      </c>
      <c r="Z289" s="299">
        <v>7142.4000000000005</v>
      </c>
      <c r="AA289" s="300">
        <v>14.4</v>
      </c>
      <c r="AB289" s="299">
        <v>5714.4000000000005</v>
      </c>
      <c r="AC289" s="300">
        <v>11.200000000000001</v>
      </c>
      <c r="AE289" s="299">
        <v>4285.2</v>
      </c>
      <c r="AF289" s="300">
        <v>8.4</v>
      </c>
      <c r="AG289" s="299">
        <v>3571.2000000000003</v>
      </c>
      <c r="AH289" s="300">
        <v>7.2</v>
      </c>
      <c r="AI289" s="299">
        <v>2857.2000000000003</v>
      </c>
      <c r="AJ289" s="300">
        <v>5.6000000000000005</v>
      </c>
      <c r="AL289" s="299">
        <v>12319.949999999999</v>
      </c>
      <c r="AM289" s="299">
        <v>24.15</v>
      </c>
      <c r="AN289" s="299">
        <v>10267.199999999999</v>
      </c>
      <c r="AO289" s="299">
        <v>20.7</v>
      </c>
      <c r="AP289" s="299">
        <v>8214.4499999999989</v>
      </c>
      <c r="AQ289" s="299">
        <v>16.099999999999998</v>
      </c>
    </row>
    <row r="290" spans="1:43" ht="12" x14ac:dyDescent="0.2">
      <c r="A290" s="301">
        <v>0</v>
      </c>
      <c r="B290" s="321">
        <v>0</v>
      </c>
      <c r="C290" s="302">
        <v>30000</v>
      </c>
      <c r="D290" s="303">
        <v>13777</v>
      </c>
      <c r="E290" s="304">
        <v>47</v>
      </c>
      <c r="F290" s="303">
        <v>11480</v>
      </c>
      <c r="G290" s="304">
        <v>39</v>
      </c>
      <c r="H290" s="303">
        <v>9184</v>
      </c>
      <c r="I290" s="304">
        <v>31</v>
      </c>
      <c r="K290" s="303">
        <v>5510.8</v>
      </c>
      <c r="L290" s="304">
        <v>18.8</v>
      </c>
      <c r="M290" s="303">
        <v>4592</v>
      </c>
      <c r="N290" s="304">
        <v>15.600000000000001</v>
      </c>
      <c r="O290" s="303">
        <v>3673.6000000000004</v>
      </c>
      <c r="P290" s="304">
        <v>12.4</v>
      </c>
      <c r="R290" s="303">
        <v>8266.1999999999989</v>
      </c>
      <c r="S290" s="304">
        <v>28.2</v>
      </c>
      <c r="T290" s="303">
        <v>6888</v>
      </c>
      <c r="U290" s="304">
        <v>23.4</v>
      </c>
      <c r="V290" s="303">
        <v>5510.4</v>
      </c>
      <c r="W290" s="304">
        <v>18.599999999999998</v>
      </c>
      <c r="X290" s="303">
        <v>11021.6</v>
      </c>
      <c r="Y290" s="304">
        <v>37.6</v>
      </c>
      <c r="Z290" s="303">
        <v>9184</v>
      </c>
      <c r="AA290" s="304">
        <v>31.200000000000003</v>
      </c>
      <c r="AB290" s="303">
        <v>7347.2000000000007</v>
      </c>
      <c r="AC290" s="304">
        <v>24.8</v>
      </c>
      <c r="AE290" s="303">
        <v>5510.8</v>
      </c>
      <c r="AF290" s="304">
        <v>18.8</v>
      </c>
      <c r="AG290" s="303">
        <v>4592</v>
      </c>
      <c r="AH290" s="304">
        <v>15.600000000000001</v>
      </c>
      <c r="AI290" s="303">
        <v>3673.6000000000004</v>
      </c>
      <c r="AJ290" s="304">
        <v>12.4</v>
      </c>
      <c r="AL290" s="303">
        <v>15843.55</v>
      </c>
      <c r="AM290" s="303">
        <v>54.05</v>
      </c>
      <c r="AN290" s="303">
        <v>13201.999999999998</v>
      </c>
      <c r="AO290" s="303">
        <v>44.849999999999994</v>
      </c>
      <c r="AP290" s="303">
        <v>10561.599999999999</v>
      </c>
      <c r="AQ290" s="303">
        <v>35.65</v>
      </c>
    </row>
    <row r="291" spans="1:43" ht="3.75" customHeight="1" thickBot="1" x14ac:dyDescent="0.25">
      <c r="A291" s="312"/>
      <c r="B291" s="318"/>
      <c r="C291" s="281"/>
      <c r="D291" s="313"/>
      <c r="E291" s="314"/>
      <c r="F291" s="313"/>
      <c r="G291" s="314"/>
      <c r="H291" s="313"/>
      <c r="I291" s="314"/>
      <c r="K291" s="295"/>
      <c r="L291" s="295"/>
      <c r="M291" s="295"/>
      <c r="N291" s="295"/>
      <c r="O291" s="295"/>
      <c r="P291" s="295"/>
      <c r="R291" s="295"/>
      <c r="S291" s="295"/>
      <c r="T291" s="295"/>
      <c r="U291" s="295"/>
      <c r="V291" s="295"/>
      <c r="W291" s="295"/>
      <c r="X291" s="295"/>
      <c r="Y291" s="295"/>
      <c r="Z291" s="295"/>
      <c r="AA291" s="295"/>
      <c r="AB291" s="295"/>
      <c r="AC291" s="295"/>
      <c r="AE291" s="295"/>
      <c r="AF291" s="295"/>
      <c r="AG291" s="295"/>
      <c r="AH291" s="295"/>
      <c r="AI291" s="295"/>
      <c r="AJ291" s="295"/>
      <c r="AL291" s="295"/>
      <c r="AM291" s="295"/>
      <c r="AN291" s="295"/>
      <c r="AO291" s="295"/>
      <c r="AP291" s="295"/>
      <c r="AQ291" s="295"/>
    </row>
    <row r="292" spans="1:43" ht="12" x14ac:dyDescent="0.2">
      <c r="D292" s="282"/>
      <c r="E292" s="283"/>
      <c r="F292" s="282"/>
    </row>
  </sheetData>
  <mergeCells count="42">
    <mergeCell ref="AL4:AM4"/>
    <mergeCell ref="AN4:AO4"/>
    <mergeCell ref="AP4:AQ4"/>
    <mergeCell ref="AL5:AM5"/>
    <mergeCell ref="AN5:AO5"/>
    <mergeCell ref="AP5:AQ5"/>
    <mergeCell ref="AE4:AF4"/>
    <mergeCell ref="AG4:AH4"/>
    <mergeCell ref="AI4:AJ4"/>
    <mergeCell ref="AE5:AF5"/>
    <mergeCell ref="AG5:AH5"/>
    <mergeCell ref="AI5:AJ5"/>
    <mergeCell ref="X4:Y4"/>
    <mergeCell ref="Z4:AA4"/>
    <mergeCell ref="AB4:AC4"/>
    <mergeCell ref="X5:Y5"/>
    <mergeCell ref="Z5:AA5"/>
    <mergeCell ref="AB5:AC5"/>
    <mergeCell ref="R4:S4"/>
    <mergeCell ref="T4:U4"/>
    <mergeCell ref="V4:W4"/>
    <mergeCell ref="R5:S5"/>
    <mergeCell ref="T5:U5"/>
    <mergeCell ref="V5:W5"/>
    <mergeCell ref="K4:L4"/>
    <mergeCell ref="K5:L5"/>
    <mergeCell ref="M4:N4"/>
    <mergeCell ref="M5:N5"/>
    <mergeCell ref="O4:P4"/>
    <mergeCell ref="O5:P5"/>
    <mergeCell ref="D4:E4"/>
    <mergeCell ref="D5:E5"/>
    <mergeCell ref="F4:G4"/>
    <mergeCell ref="F5:G5"/>
    <mergeCell ref="H4:I4"/>
    <mergeCell ref="H5:I5"/>
    <mergeCell ref="AL1:AQ2"/>
    <mergeCell ref="D1:I2"/>
    <mergeCell ref="K1:P2"/>
    <mergeCell ref="R1:W2"/>
    <mergeCell ref="X1:AC2"/>
    <mergeCell ref="AE1:AJ2"/>
  </mergeCells>
  <printOptions horizontalCentered="1"/>
  <pageMargins left="0" right="0" top="0.8" bottom="0.25" header="0.2" footer="0.25"/>
  <pageSetup scale="45" fitToWidth="0" fitToHeight="0" orientation="landscape" horizontalDpi="1200" verticalDpi="1200" r:id="rId1"/>
  <headerFooter scaleWithDoc="0">
    <oddHeader>&amp;C&amp;"-,Bold"City of Tampa
Budget Office
Rate Manual - CSD New Constructions</oddHeader>
    <oddFooter>Page &amp;P of &amp;N</oddFooter>
  </headerFooter>
  <rowBreaks count="3" manualBreakCount="3">
    <brk id="79" max="42" man="1"/>
    <brk id="151" max="42" man="1"/>
    <brk id="218" max="4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1">
    <tabColor rgb="FF00B0F0"/>
    <pageSetUpPr fitToPage="1"/>
  </sheetPr>
  <dimension ref="A1:N203"/>
  <sheetViews>
    <sheetView view="pageBreakPreview" zoomScale="80" zoomScaleNormal="70" zoomScaleSheetLayoutView="80" zoomScalePageLayoutView="70" workbookViewId="0">
      <selection activeCell="A8" sqref="A8:N9"/>
    </sheetView>
  </sheetViews>
  <sheetFormatPr defaultColWidth="9.140625" defaultRowHeight="15" x14ac:dyDescent="0.25"/>
  <cols>
    <col min="1" max="1" width="38.28515625" style="27" customWidth="1"/>
    <col min="2" max="7" width="13.5703125" style="27" customWidth="1"/>
    <col min="8" max="8" width="14" style="27" bestFit="1" customWidth="1"/>
    <col min="9" max="9" width="14.42578125" style="27" bestFit="1" customWidth="1"/>
    <col min="10" max="11" width="13.7109375" style="27" bestFit="1" customWidth="1"/>
    <col min="12" max="14" width="12.28515625" style="27" bestFit="1" customWidth="1"/>
    <col min="15" max="16384" width="9.140625" style="27"/>
  </cols>
  <sheetData>
    <row r="1" spans="1:14" ht="21" x14ac:dyDescent="0.35">
      <c r="A1" s="970" t="s">
        <v>2212</v>
      </c>
      <c r="B1" s="970"/>
      <c r="C1" s="970"/>
      <c r="D1" s="970"/>
      <c r="E1" s="970"/>
      <c r="F1" s="970"/>
      <c r="G1" s="970"/>
      <c r="H1" s="970"/>
      <c r="I1" s="970"/>
      <c r="J1" s="970"/>
      <c r="K1" s="970"/>
      <c r="L1" s="970"/>
      <c r="M1" s="970"/>
      <c r="N1" s="970"/>
    </row>
    <row r="2" spans="1:14" ht="21" x14ac:dyDescent="0.25">
      <c r="A2" s="969" t="s">
        <v>2213</v>
      </c>
      <c r="B2" s="969"/>
      <c r="C2" s="969"/>
      <c r="D2" s="969"/>
      <c r="E2" s="969"/>
      <c r="F2" s="969"/>
      <c r="G2" s="969"/>
      <c r="H2" s="969"/>
      <c r="I2" s="969"/>
      <c r="J2" s="969"/>
      <c r="K2" s="969"/>
      <c r="L2" s="969"/>
      <c r="M2" s="969"/>
      <c r="N2" s="969"/>
    </row>
    <row r="3" spans="1:14" ht="21" x14ac:dyDescent="0.25">
      <c r="A3" s="329"/>
      <c r="B3" s="329"/>
      <c r="C3" s="329"/>
      <c r="D3" s="329"/>
      <c r="E3" s="329"/>
      <c r="F3" s="329"/>
      <c r="G3" s="329"/>
      <c r="H3" s="329"/>
      <c r="I3" s="329"/>
      <c r="J3" s="329"/>
      <c r="K3" s="329"/>
    </row>
    <row r="4" spans="1:14" ht="21" customHeight="1" x14ac:dyDescent="0.25">
      <c r="A4" s="973" t="s">
        <v>1902</v>
      </c>
      <c r="B4" s="973"/>
      <c r="C4" s="973"/>
      <c r="D4" s="973"/>
      <c r="E4" s="973"/>
      <c r="F4" s="973"/>
      <c r="G4" s="973"/>
      <c r="H4" s="973"/>
      <c r="I4" s="973"/>
      <c r="J4" s="973"/>
      <c r="K4" s="973"/>
      <c r="L4" s="973"/>
      <c r="M4" s="973"/>
      <c r="N4" s="973"/>
    </row>
    <row r="5" spans="1:14" ht="21" customHeight="1" x14ac:dyDescent="0.25">
      <c r="A5" s="973" t="s">
        <v>1903</v>
      </c>
      <c r="B5" s="973"/>
      <c r="C5" s="973"/>
      <c r="D5" s="973"/>
      <c r="E5" s="973"/>
      <c r="F5" s="973"/>
      <c r="G5" s="973"/>
      <c r="H5" s="973"/>
      <c r="I5" s="973"/>
      <c r="J5" s="973"/>
      <c r="K5" s="973"/>
      <c r="L5" s="973"/>
      <c r="M5" s="973"/>
      <c r="N5" s="973"/>
    </row>
    <row r="6" spans="1:14" ht="21" x14ac:dyDescent="0.25">
      <c r="A6" s="330"/>
      <c r="B6" s="330"/>
      <c r="C6" s="330"/>
      <c r="D6" s="330"/>
      <c r="E6" s="330"/>
      <c r="F6" s="330"/>
      <c r="G6" s="330"/>
      <c r="H6" s="330"/>
      <c r="I6" s="330"/>
      <c r="J6" s="330"/>
      <c r="K6" s="330"/>
    </row>
    <row r="7" spans="1:14" ht="21" x14ac:dyDescent="0.25">
      <c r="A7" s="349" t="s">
        <v>1904</v>
      </c>
      <c r="B7" s="330"/>
      <c r="C7" s="330"/>
      <c r="D7" s="330"/>
      <c r="E7" s="330"/>
      <c r="F7" s="330"/>
      <c r="G7" s="330"/>
      <c r="H7" s="330"/>
      <c r="I7" s="330"/>
      <c r="J7" s="330"/>
      <c r="K7" s="330"/>
    </row>
    <row r="8" spans="1:14" ht="15" customHeight="1" x14ac:dyDescent="0.25">
      <c r="A8" s="829" t="s">
        <v>2530</v>
      </c>
      <c r="B8" s="829"/>
      <c r="C8" s="829"/>
      <c r="D8" s="829"/>
      <c r="E8" s="829"/>
      <c r="F8" s="829"/>
      <c r="G8" s="829"/>
      <c r="H8" s="829"/>
      <c r="I8" s="829"/>
      <c r="J8" s="829"/>
      <c r="K8" s="829"/>
      <c r="L8" s="829"/>
      <c r="M8" s="829"/>
      <c r="N8" s="829"/>
    </row>
    <row r="9" spans="1:14" ht="15" customHeight="1" x14ac:dyDescent="0.25">
      <c r="A9" s="829"/>
      <c r="B9" s="829"/>
      <c r="C9" s="829"/>
      <c r="D9" s="829"/>
      <c r="E9" s="829"/>
      <c r="F9" s="829"/>
      <c r="G9" s="829"/>
      <c r="H9" s="829"/>
      <c r="I9" s="829"/>
      <c r="J9" s="829"/>
      <c r="K9" s="829"/>
      <c r="L9" s="829"/>
      <c r="M9" s="829"/>
      <c r="N9" s="829"/>
    </row>
    <row r="10" spans="1:14" ht="21" x14ac:dyDescent="0.35">
      <c r="A10" s="348"/>
      <c r="B10" s="348"/>
      <c r="C10" s="348"/>
      <c r="D10" s="348"/>
      <c r="E10" s="348"/>
      <c r="F10" s="348"/>
      <c r="G10" s="348"/>
      <c r="H10" s="348"/>
      <c r="I10" s="348"/>
      <c r="J10" s="348"/>
      <c r="K10" s="348"/>
    </row>
    <row r="11" spans="1:14" ht="15" customHeight="1" x14ac:dyDescent="0.25">
      <c r="A11" s="971" t="s">
        <v>1905</v>
      </c>
      <c r="B11" s="971"/>
      <c r="C11" s="971"/>
      <c r="D11" s="971"/>
      <c r="E11" s="971"/>
      <c r="F11" s="971"/>
      <c r="G11" s="971"/>
      <c r="H11" s="971"/>
      <c r="I11" s="971"/>
      <c r="J11" s="971"/>
      <c r="K11" s="971"/>
      <c r="L11" s="971"/>
      <c r="M11" s="971"/>
      <c r="N11" s="971"/>
    </row>
    <row r="12" spans="1:14" ht="15" customHeight="1" x14ac:dyDescent="0.25">
      <c r="A12" s="971"/>
      <c r="B12" s="971"/>
      <c r="C12" s="971"/>
      <c r="D12" s="971"/>
      <c r="E12" s="971"/>
      <c r="F12" s="971"/>
      <c r="G12" s="971"/>
      <c r="H12" s="971"/>
      <c r="I12" s="971"/>
      <c r="J12" s="971"/>
      <c r="K12" s="971"/>
      <c r="L12" s="971"/>
      <c r="M12" s="971"/>
      <c r="N12" s="971"/>
    </row>
    <row r="13" spans="1:14" ht="48" customHeight="1" x14ac:dyDescent="0.25">
      <c r="A13" s="971"/>
      <c r="B13" s="971"/>
      <c r="C13" s="971"/>
      <c r="D13" s="971"/>
      <c r="E13" s="971"/>
      <c r="F13" s="971"/>
      <c r="G13" s="971"/>
      <c r="H13" s="971"/>
      <c r="I13" s="971"/>
      <c r="J13" s="971"/>
      <c r="K13" s="971"/>
      <c r="L13" s="971"/>
      <c r="M13" s="971"/>
      <c r="N13" s="971"/>
    </row>
    <row r="14" spans="1:14" ht="21" customHeight="1" x14ac:dyDescent="0.25">
      <c r="A14" s="971" t="s">
        <v>1906</v>
      </c>
      <c r="B14" s="971"/>
      <c r="C14" s="971"/>
      <c r="D14" s="971"/>
      <c r="E14" s="971"/>
      <c r="F14" s="971"/>
      <c r="G14" s="971"/>
      <c r="H14" s="971"/>
      <c r="I14" s="971"/>
      <c r="J14" s="971"/>
      <c r="K14" s="971"/>
      <c r="L14" s="971"/>
      <c r="M14" s="971"/>
      <c r="N14" s="971"/>
    </row>
    <row r="15" spans="1:14" ht="21" customHeight="1" x14ac:dyDescent="0.25">
      <c r="A15" s="971"/>
      <c r="B15" s="971"/>
      <c r="C15" s="971"/>
      <c r="D15" s="971"/>
      <c r="E15" s="971"/>
      <c r="F15" s="971"/>
      <c r="G15" s="971"/>
      <c r="H15" s="971"/>
      <c r="I15" s="971"/>
      <c r="J15" s="971"/>
      <c r="K15" s="971"/>
      <c r="L15" s="971"/>
      <c r="M15" s="971"/>
      <c r="N15" s="971"/>
    </row>
    <row r="16" spans="1:14" ht="21" customHeight="1" x14ac:dyDescent="0.25">
      <c r="A16" s="971"/>
      <c r="B16" s="971"/>
      <c r="C16" s="971"/>
      <c r="D16" s="971"/>
      <c r="E16" s="971"/>
      <c r="F16" s="971"/>
      <c r="G16" s="971"/>
      <c r="H16" s="971"/>
      <c r="I16" s="971"/>
      <c r="J16" s="971"/>
      <c r="K16" s="971"/>
      <c r="L16" s="971"/>
      <c r="M16" s="971"/>
      <c r="N16" s="971"/>
    </row>
    <row r="17" spans="1:14" ht="21" customHeight="1" x14ac:dyDescent="0.25">
      <c r="A17" s="971"/>
      <c r="B17" s="971"/>
      <c r="C17" s="971"/>
      <c r="D17" s="971"/>
      <c r="E17" s="971"/>
      <c r="F17" s="971"/>
      <c r="G17" s="971"/>
      <c r="H17" s="971"/>
      <c r="I17" s="971"/>
      <c r="J17" s="971"/>
      <c r="K17" s="971"/>
      <c r="L17" s="971"/>
      <c r="M17" s="971"/>
      <c r="N17" s="971"/>
    </row>
    <row r="18" spans="1:14" ht="21" customHeight="1" x14ac:dyDescent="0.25">
      <c r="A18" s="971"/>
      <c r="B18" s="971"/>
      <c r="C18" s="971"/>
      <c r="D18" s="971"/>
      <c r="E18" s="971"/>
      <c r="F18" s="971"/>
      <c r="G18" s="971"/>
      <c r="H18" s="971"/>
      <c r="I18" s="971"/>
      <c r="J18" s="971"/>
      <c r="K18" s="971"/>
      <c r="L18" s="971"/>
      <c r="M18" s="971"/>
      <c r="N18" s="971"/>
    </row>
    <row r="19" spans="1:14" ht="21" customHeight="1" x14ac:dyDescent="0.25">
      <c r="A19" s="972" t="s">
        <v>1907</v>
      </c>
      <c r="B19" s="972"/>
      <c r="C19" s="972"/>
      <c r="D19" s="972"/>
      <c r="E19" s="972"/>
      <c r="F19" s="972"/>
      <c r="G19" s="972"/>
      <c r="H19" s="972"/>
      <c r="I19" s="972"/>
      <c r="J19" s="972"/>
      <c r="K19" s="972"/>
      <c r="L19" s="972"/>
      <c r="M19" s="972"/>
      <c r="N19" s="972"/>
    </row>
    <row r="20" spans="1:14" ht="21" customHeight="1" x14ac:dyDescent="0.25">
      <c r="A20" s="972"/>
      <c r="B20" s="972"/>
      <c r="C20" s="972"/>
      <c r="D20" s="972"/>
      <c r="E20" s="972"/>
      <c r="F20" s="972"/>
      <c r="G20" s="972"/>
      <c r="H20" s="972"/>
      <c r="I20" s="972"/>
      <c r="J20" s="972"/>
      <c r="K20" s="972"/>
      <c r="L20" s="972"/>
      <c r="M20" s="972"/>
      <c r="N20" s="972"/>
    </row>
    <row r="21" spans="1:14" ht="21" customHeight="1" x14ac:dyDescent="0.25">
      <c r="A21" s="972"/>
      <c r="B21" s="972"/>
      <c r="C21" s="972"/>
      <c r="D21" s="972"/>
      <c r="E21" s="972"/>
      <c r="F21" s="972"/>
      <c r="G21" s="972"/>
      <c r="H21" s="972"/>
      <c r="I21" s="972"/>
      <c r="J21" s="972"/>
      <c r="K21" s="972"/>
      <c r="L21" s="972"/>
      <c r="M21" s="972"/>
      <c r="N21" s="972"/>
    </row>
    <row r="22" spans="1:14" ht="21" customHeight="1" x14ac:dyDescent="0.25">
      <c r="A22" s="972"/>
      <c r="B22" s="972"/>
      <c r="C22" s="972"/>
      <c r="D22" s="972"/>
      <c r="E22" s="972"/>
      <c r="F22" s="972"/>
      <c r="G22" s="972"/>
      <c r="H22" s="972"/>
      <c r="I22" s="972"/>
      <c r="J22" s="972"/>
      <c r="K22" s="972"/>
      <c r="L22" s="972"/>
      <c r="M22" s="972"/>
      <c r="N22" s="972"/>
    </row>
    <row r="23" spans="1:14" ht="21" customHeight="1" x14ac:dyDescent="0.25">
      <c r="A23" s="972"/>
      <c r="B23" s="972"/>
      <c r="C23" s="972"/>
      <c r="D23" s="972"/>
      <c r="E23" s="972"/>
      <c r="F23" s="972"/>
      <c r="G23" s="972"/>
      <c r="H23" s="972"/>
      <c r="I23" s="972"/>
      <c r="J23" s="972"/>
      <c r="K23" s="972"/>
      <c r="L23" s="972"/>
      <c r="M23" s="972"/>
      <c r="N23" s="972"/>
    </row>
    <row r="24" spans="1:14" ht="21" x14ac:dyDescent="0.35">
      <c r="A24" s="348"/>
      <c r="B24" s="348"/>
      <c r="C24" s="348"/>
      <c r="D24" s="348"/>
      <c r="E24" s="348"/>
      <c r="F24" s="348"/>
      <c r="G24" s="348"/>
      <c r="H24" s="348"/>
      <c r="I24" s="348"/>
      <c r="J24" s="348"/>
      <c r="K24" s="348"/>
    </row>
    <row r="25" spans="1:14" ht="21" x14ac:dyDescent="0.35">
      <c r="A25" s="348"/>
      <c r="B25" s="348"/>
      <c r="C25" s="348"/>
      <c r="D25" s="348"/>
      <c r="E25" s="348"/>
      <c r="F25" s="348"/>
      <c r="G25" s="348"/>
      <c r="H25" s="348"/>
      <c r="I25" s="348"/>
      <c r="J25" s="348"/>
      <c r="K25" s="348"/>
    </row>
    <row r="26" spans="1:14" ht="21" x14ac:dyDescent="0.35">
      <c r="A26" s="348"/>
      <c r="B26" s="348"/>
      <c r="C26" s="348"/>
      <c r="D26" s="348"/>
      <c r="E26" s="348"/>
      <c r="F26" s="348"/>
      <c r="G26" s="348"/>
      <c r="H26" s="348"/>
      <c r="I26" s="348"/>
      <c r="J26" s="348"/>
      <c r="K26" s="348"/>
    </row>
    <row r="27" spans="1:14" ht="21" x14ac:dyDescent="0.35">
      <c r="A27" s="348"/>
      <c r="B27" s="348"/>
      <c r="C27" s="348"/>
      <c r="D27" s="348"/>
      <c r="E27" s="348"/>
      <c r="F27" s="348"/>
      <c r="G27" s="348"/>
      <c r="H27" s="348"/>
      <c r="I27" s="348"/>
      <c r="J27" s="348"/>
      <c r="K27" s="348"/>
    </row>
    <row r="28" spans="1:14" ht="21" x14ac:dyDescent="0.35">
      <c r="A28" s="348"/>
      <c r="B28" s="348"/>
      <c r="C28" s="348"/>
      <c r="D28" s="348"/>
      <c r="E28" s="348"/>
      <c r="F28" s="348"/>
      <c r="G28" s="348"/>
      <c r="H28" s="348"/>
      <c r="I28" s="348"/>
      <c r="J28" s="348"/>
      <c r="K28" s="348"/>
    </row>
    <row r="29" spans="1:14" ht="21" x14ac:dyDescent="0.35">
      <c r="A29" s="348"/>
      <c r="B29" s="348"/>
      <c r="C29" s="348"/>
      <c r="D29" s="348"/>
      <c r="E29" s="348"/>
      <c r="F29" s="348"/>
      <c r="G29" s="348"/>
      <c r="H29" s="348"/>
      <c r="I29" s="348"/>
      <c r="J29" s="348"/>
      <c r="K29" s="348"/>
    </row>
    <row r="30" spans="1:14" ht="21" x14ac:dyDescent="0.35">
      <c r="A30" s="348"/>
      <c r="B30" s="348"/>
      <c r="C30" s="348"/>
      <c r="D30" s="348"/>
      <c r="E30" s="348"/>
      <c r="F30" s="348"/>
      <c r="G30" s="348"/>
      <c r="H30" s="348"/>
      <c r="I30" s="348"/>
      <c r="J30" s="348"/>
      <c r="K30" s="348"/>
    </row>
    <row r="31" spans="1:14" ht="21" x14ac:dyDescent="0.35">
      <c r="A31" s="348"/>
      <c r="B31" s="348"/>
      <c r="C31" s="348"/>
      <c r="D31" s="348"/>
      <c r="E31" s="348"/>
      <c r="F31" s="348"/>
      <c r="G31" s="348"/>
      <c r="H31" s="348"/>
      <c r="I31" s="348"/>
      <c r="J31" s="348"/>
      <c r="K31" s="348"/>
    </row>
    <row r="32" spans="1:14" ht="21" x14ac:dyDescent="0.35">
      <c r="A32" s="348"/>
      <c r="B32" s="348"/>
      <c r="C32" s="348"/>
      <c r="D32" s="348"/>
      <c r="E32" s="348"/>
      <c r="F32" s="348"/>
      <c r="G32" s="348"/>
      <c r="H32" s="348"/>
      <c r="I32" s="348"/>
      <c r="J32" s="348"/>
      <c r="K32" s="348"/>
      <c r="L32" s="348"/>
      <c r="M32" s="348"/>
      <c r="N32" s="348"/>
    </row>
    <row r="33" spans="1:14" ht="18.75" customHeight="1" x14ac:dyDescent="0.25">
      <c r="A33" s="966" t="s">
        <v>2053</v>
      </c>
      <c r="B33" s="967"/>
      <c r="C33" s="967"/>
      <c r="D33" s="967"/>
      <c r="E33" s="967"/>
      <c r="F33" s="967"/>
      <c r="G33" s="967"/>
      <c r="H33" s="967"/>
      <c r="I33" s="967"/>
      <c r="J33" s="967"/>
      <c r="K33" s="967"/>
      <c r="L33" s="967"/>
      <c r="M33" s="967"/>
      <c r="N33" s="968"/>
    </row>
    <row r="34" spans="1:14" ht="15.75" x14ac:dyDescent="0.25">
      <c r="A34" s="643" t="s">
        <v>1675</v>
      </c>
      <c r="B34" s="644" t="s">
        <v>1676</v>
      </c>
      <c r="C34" s="644" t="s">
        <v>1677</v>
      </c>
      <c r="D34" s="644" t="s">
        <v>1678</v>
      </c>
      <c r="E34" s="644" t="s">
        <v>1679</v>
      </c>
      <c r="F34" s="645" t="s">
        <v>1680</v>
      </c>
      <c r="G34" s="646" t="s">
        <v>1681</v>
      </c>
      <c r="H34" s="647" t="s">
        <v>1682</v>
      </c>
      <c r="I34" s="647" t="s">
        <v>1909</v>
      </c>
      <c r="J34" s="647" t="s">
        <v>1910</v>
      </c>
      <c r="K34" s="647" t="s">
        <v>1911</v>
      </c>
      <c r="L34" s="647" t="s">
        <v>1912</v>
      </c>
      <c r="M34" s="647" t="s">
        <v>1913</v>
      </c>
      <c r="N34" s="647" t="s">
        <v>1914</v>
      </c>
    </row>
    <row r="35" spans="1:14" x14ac:dyDescent="0.25">
      <c r="A35" s="641" t="s">
        <v>1683</v>
      </c>
      <c r="B35" s="642">
        <v>42360</v>
      </c>
      <c r="C35" s="642">
        <v>44480</v>
      </c>
      <c r="D35" s="642">
        <v>45815</v>
      </c>
      <c r="E35" s="642">
        <v>47190</v>
      </c>
      <c r="F35" s="642">
        <v>48605</v>
      </c>
      <c r="G35" s="642">
        <v>50065</v>
      </c>
      <c r="H35" s="642">
        <v>51565</v>
      </c>
      <c r="I35" s="642">
        <v>53110</v>
      </c>
      <c r="J35" s="642">
        <v>54705</v>
      </c>
      <c r="K35" s="642">
        <v>56345</v>
      </c>
      <c r="L35" s="642">
        <v>58035</v>
      </c>
      <c r="M35" s="642">
        <v>59775</v>
      </c>
      <c r="N35" s="642">
        <v>61570</v>
      </c>
    </row>
    <row r="36" spans="1:14" x14ac:dyDescent="0.25">
      <c r="A36" s="641" t="s">
        <v>1684</v>
      </c>
      <c r="B36" s="642">
        <v>26480</v>
      </c>
      <c r="C36" s="642">
        <v>27800</v>
      </c>
      <c r="D36" s="642">
        <v>28635</v>
      </c>
      <c r="E36" s="642">
        <v>29495</v>
      </c>
      <c r="F36" s="642">
        <v>30380</v>
      </c>
      <c r="G36" s="642">
        <v>31290</v>
      </c>
      <c r="H36" s="642">
        <v>32230</v>
      </c>
      <c r="I36" s="642">
        <v>33195</v>
      </c>
      <c r="J36" s="642">
        <v>34190</v>
      </c>
      <c r="K36" s="642">
        <v>35215</v>
      </c>
      <c r="L36" s="642">
        <v>36270</v>
      </c>
      <c r="M36" s="642">
        <v>37360</v>
      </c>
      <c r="N36" s="642">
        <v>38480</v>
      </c>
    </row>
    <row r="37" spans="1:14" x14ac:dyDescent="0.25">
      <c r="A37" s="641" t="s">
        <v>1685</v>
      </c>
      <c r="B37" s="642">
        <v>21180</v>
      </c>
      <c r="C37" s="642">
        <v>22240</v>
      </c>
      <c r="D37" s="642">
        <v>22905</v>
      </c>
      <c r="E37" s="642">
        <v>23590</v>
      </c>
      <c r="F37" s="642">
        <v>24300</v>
      </c>
      <c r="G37" s="642">
        <v>25030</v>
      </c>
      <c r="H37" s="642">
        <v>25780</v>
      </c>
      <c r="I37" s="642">
        <v>26550</v>
      </c>
      <c r="J37" s="642">
        <v>27345</v>
      </c>
      <c r="K37" s="642">
        <v>28165</v>
      </c>
      <c r="L37" s="642">
        <v>29010</v>
      </c>
      <c r="M37" s="642">
        <v>29880</v>
      </c>
      <c r="N37" s="642">
        <v>30775</v>
      </c>
    </row>
    <row r="38" spans="1:14" x14ac:dyDescent="0.25">
      <c r="A38" s="641" t="s">
        <v>1686</v>
      </c>
      <c r="B38" s="642">
        <v>21180</v>
      </c>
      <c r="C38" s="642">
        <v>22240</v>
      </c>
      <c r="D38" s="642">
        <v>22905</v>
      </c>
      <c r="E38" s="642">
        <v>23590</v>
      </c>
      <c r="F38" s="642">
        <v>24300</v>
      </c>
      <c r="G38" s="642">
        <v>25030</v>
      </c>
      <c r="H38" s="642">
        <v>25780</v>
      </c>
      <c r="I38" s="642">
        <v>26550</v>
      </c>
      <c r="J38" s="642">
        <v>27345</v>
      </c>
      <c r="K38" s="642">
        <v>28165</v>
      </c>
      <c r="L38" s="642">
        <v>29010</v>
      </c>
      <c r="M38" s="642">
        <v>29880</v>
      </c>
      <c r="N38" s="642">
        <v>30775</v>
      </c>
    </row>
    <row r="39" spans="1:14" x14ac:dyDescent="0.25">
      <c r="A39" s="641" t="s">
        <v>1687</v>
      </c>
      <c r="B39" s="642">
        <v>15880</v>
      </c>
      <c r="C39" s="642">
        <v>16680</v>
      </c>
      <c r="D39" s="642">
        <v>17180</v>
      </c>
      <c r="E39" s="642">
        <v>17695</v>
      </c>
      <c r="F39" s="642">
        <v>18225</v>
      </c>
      <c r="G39" s="642">
        <v>18770</v>
      </c>
      <c r="H39" s="642">
        <v>19335</v>
      </c>
      <c r="I39" s="642">
        <v>19915</v>
      </c>
      <c r="J39" s="642">
        <v>20510</v>
      </c>
      <c r="K39" s="642">
        <v>21125</v>
      </c>
      <c r="L39" s="642">
        <v>21760</v>
      </c>
      <c r="M39" s="642">
        <v>22415</v>
      </c>
      <c r="N39" s="642">
        <v>23085</v>
      </c>
    </row>
    <row r="40" spans="1:14" x14ac:dyDescent="0.25">
      <c r="A40" s="641" t="s">
        <v>1688</v>
      </c>
      <c r="B40" s="642">
        <v>5300</v>
      </c>
      <c r="C40" s="642">
        <v>5560</v>
      </c>
      <c r="D40" s="642">
        <v>5725</v>
      </c>
      <c r="E40" s="642">
        <v>5895</v>
      </c>
      <c r="F40" s="642">
        <v>6070</v>
      </c>
      <c r="G40" s="642">
        <v>6250</v>
      </c>
      <c r="H40" s="642">
        <v>6440</v>
      </c>
      <c r="I40" s="642">
        <v>6635</v>
      </c>
      <c r="J40" s="642">
        <v>6835</v>
      </c>
      <c r="K40" s="642">
        <v>7040</v>
      </c>
      <c r="L40" s="642">
        <v>7250</v>
      </c>
      <c r="M40" s="642">
        <v>7465</v>
      </c>
      <c r="N40" s="642">
        <v>7690</v>
      </c>
    </row>
    <row r="41" spans="1:14" x14ac:dyDescent="0.25">
      <c r="A41" s="641" t="s">
        <v>2214</v>
      </c>
      <c r="B41" s="642">
        <v>1900</v>
      </c>
      <c r="C41" s="642">
        <v>2000</v>
      </c>
      <c r="D41" s="642">
        <v>2060</v>
      </c>
      <c r="E41" s="642">
        <v>2120</v>
      </c>
      <c r="F41" s="642">
        <v>2180</v>
      </c>
      <c r="G41" s="642">
        <v>2240</v>
      </c>
      <c r="H41" s="642">
        <v>3000</v>
      </c>
      <c r="I41" s="642">
        <v>3060</v>
      </c>
      <c r="J41" s="642">
        <v>3150</v>
      </c>
      <c r="K41" s="642">
        <v>3245</v>
      </c>
      <c r="L41" s="642">
        <v>3345</v>
      </c>
      <c r="M41" s="642">
        <v>3445</v>
      </c>
      <c r="N41" s="642">
        <v>3545</v>
      </c>
    </row>
    <row r="42" spans="1:14" x14ac:dyDescent="0.25">
      <c r="A42" s="641" t="s">
        <v>1075</v>
      </c>
      <c r="B42" s="642">
        <v>24420</v>
      </c>
      <c r="C42" s="642">
        <v>25640</v>
      </c>
      <c r="D42" s="642">
        <v>26410</v>
      </c>
      <c r="E42" s="642">
        <v>27200</v>
      </c>
      <c r="F42" s="642">
        <v>28015</v>
      </c>
      <c r="G42" s="642">
        <v>28855</v>
      </c>
      <c r="H42" s="642">
        <v>28720</v>
      </c>
      <c r="I42" s="642">
        <v>29580</v>
      </c>
      <c r="J42" s="642">
        <v>30465</v>
      </c>
      <c r="K42" s="642">
        <v>31380</v>
      </c>
      <c r="L42" s="642">
        <v>32320</v>
      </c>
      <c r="M42" s="642">
        <v>33290</v>
      </c>
      <c r="N42" s="642">
        <v>34290</v>
      </c>
    </row>
    <row r="43" spans="1:14" x14ac:dyDescent="0.25">
      <c r="A43" s="641" t="s">
        <v>1074</v>
      </c>
      <c r="B43" s="642">
        <v>4880</v>
      </c>
      <c r="C43" s="642">
        <v>5125</v>
      </c>
      <c r="D43" s="642">
        <v>5280</v>
      </c>
      <c r="E43" s="642">
        <v>5440</v>
      </c>
      <c r="F43" s="642">
        <v>5605</v>
      </c>
      <c r="G43" s="642">
        <v>5775</v>
      </c>
      <c r="H43" s="642">
        <v>5950</v>
      </c>
      <c r="I43" s="642">
        <v>6130</v>
      </c>
      <c r="J43" s="642">
        <v>6315</v>
      </c>
      <c r="K43" s="642">
        <v>6505</v>
      </c>
      <c r="L43" s="642">
        <v>6700</v>
      </c>
      <c r="M43" s="642">
        <v>6900</v>
      </c>
      <c r="N43" s="642">
        <v>7105</v>
      </c>
    </row>
    <row r="44" spans="1:14" x14ac:dyDescent="0.25">
      <c r="A44" s="641" t="s">
        <v>1076</v>
      </c>
      <c r="B44" s="642">
        <v>7330</v>
      </c>
      <c r="C44" s="642">
        <v>7695</v>
      </c>
      <c r="D44" s="642">
        <v>7925</v>
      </c>
      <c r="E44" s="642">
        <v>8165</v>
      </c>
      <c r="F44" s="642">
        <v>8410</v>
      </c>
      <c r="G44" s="642">
        <v>8660</v>
      </c>
      <c r="H44" s="642">
        <v>8920</v>
      </c>
      <c r="I44" s="642">
        <v>8185</v>
      </c>
      <c r="J44" s="642">
        <v>9460</v>
      </c>
      <c r="K44" s="642">
        <v>9745</v>
      </c>
      <c r="L44" s="642">
        <v>10035</v>
      </c>
      <c r="M44" s="642">
        <v>10335</v>
      </c>
      <c r="N44" s="642">
        <v>10645</v>
      </c>
    </row>
    <row r="45" spans="1:14" x14ac:dyDescent="0.25">
      <c r="A45" s="641" t="s">
        <v>1078</v>
      </c>
      <c r="B45" s="642">
        <v>7330</v>
      </c>
      <c r="C45" s="642">
        <v>7695</v>
      </c>
      <c r="D45" s="642">
        <v>7925</v>
      </c>
      <c r="E45" s="642">
        <v>8165</v>
      </c>
      <c r="F45" s="642">
        <v>8410</v>
      </c>
      <c r="G45" s="642">
        <v>8660</v>
      </c>
      <c r="H45" s="642">
        <v>8920</v>
      </c>
      <c r="I45" s="642">
        <v>8185</v>
      </c>
      <c r="J45" s="642">
        <v>9460</v>
      </c>
      <c r="K45" s="642">
        <v>9745</v>
      </c>
      <c r="L45" s="642">
        <v>10035</v>
      </c>
      <c r="M45" s="642">
        <v>10335</v>
      </c>
      <c r="N45" s="642">
        <v>10645</v>
      </c>
    </row>
    <row r="46" spans="1:14" x14ac:dyDescent="0.25">
      <c r="A46" s="641" t="s">
        <v>1079</v>
      </c>
      <c r="B46" s="642">
        <v>4880</v>
      </c>
      <c r="C46" s="642">
        <v>5125</v>
      </c>
      <c r="D46" s="642">
        <v>5280</v>
      </c>
      <c r="E46" s="642">
        <v>5440</v>
      </c>
      <c r="F46" s="642">
        <v>5605</v>
      </c>
      <c r="G46" s="642">
        <v>5775</v>
      </c>
      <c r="H46" s="642">
        <v>5950</v>
      </c>
      <c r="I46" s="642">
        <v>6130</v>
      </c>
      <c r="J46" s="642">
        <v>6315</v>
      </c>
      <c r="K46" s="642">
        <v>6505</v>
      </c>
      <c r="L46" s="642">
        <v>6700</v>
      </c>
      <c r="M46" s="642">
        <v>6900</v>
      </c>
      <c r="N46" s="642">
        <v>7105</v>
      </c>
    </row>
    <row r="47" spans="1:14" x14ac:dyDescent="0.25">
      <c r="A47" s="641" t="s">
        <v>1080</v>
      </c>
      <c r="B47" s="642">
        <v>12210</v>
      </c>
      <c r="C47" s="642">
        <v>12820</v>
      </c>
      <c r="D47" s="642">
        <v>13205</v>
      </c>
      <c r="E47" s="642">
        <v>13600</v>
      </c>
      <c r="F47" s="642">
        <v>14010</v>
      </c>
      <c r="G47" s="642">
        <v>14430</v>
      </c>
      <c r="H47" s="642">
        <v>14865</v>
      </c>
      <c r="I47" s="642">
        <v>15310</v>
      </c>
      <c r="J47" s="642">
        <v>15775</v>
      </c>
      <c r="K47" s="642">
        <v>16250</v>
      </c>
      <c r="L47" s="642">
        <v>16735</v>
      </c>
      <c r="M47" s="642">
        <v>17235</v>
      </c>
      <c r="N47" s="642">
        <v>17750</v>
      </c>
    </row>
    <row r="48" spans="1:14" x14ac:dyDescent="0.25">
      <c r="A48" s="641" t="s">
        <v>1077</v>
      </c>
      <c r="B48" s="642">
        <v>14660</v>
      </c>
      <c r="C48" s="642">
        <v>15390</v>
      </c>
      <c r="D48" s="642">
        <v>15850</v>
      </c>
      <c r="E48" s="642">
        <v>16325</v>
      </c>
      <c r="F48" s="642">
        <v>16815</v>
      </c>
      <c r="G48" s="642">
        <v>17320</v>
      </c>
      <c r="H48" s="642">
        <v>17840</v>
      </c>
      <c r="I48" s="642">
        <v>18375</v>
      </c>
      <c r="J48" s="642">
        <v>18920</v>
      </c>
      <c r="K48" s="642">
        <v>19490</v>
      </c>
      <c r="L48" s="642">
        <v>20070</v>
      </c>
      <c r="M48" s="642">
        <v>20670</v>
      </c>
      <c r="N48" s="642">
        <v>21290</v>
      </c>
    </row>
    <row r="49" spans="1:14" x14ac:dyDescent="0.25">
      <c r="A49" s="641" t="s">
        <v>1081</v>
      </c>
      <c r="B49" s="642">
        <v>19540</v>
      </c>
      <c r="C49" s="642">
        <v>20515</v>
      </c>
      <c r="D49" s="642">
        <v>21130</v>
      </c>
      <c r="E49" s="642">
        <v>21765</v>
      </c>
      <c r="F49" s="642">
        <v>22420</v>
      </c>
      <c r="G49" s="642">
        <v>23090</v>
      </c>
      <c r="H49" s="642">
        <v>23785</v>
      </c>
      <c r="I49" s="642">
        <v>24500</v>
      </c>
      <c r="J49" s="642">
        <v>25235</v>
      </c>
      <c r="K49" s="642">
        <v>25995</v>
      </c>
      <c r="L49" s="642">
        <v>26770</v>
      </c>
      <c r="M49" s="642">
        <v>27570</v>
      </c>
      <c r="N49" s="642">
        <v>28395</v>
      </c>
    </row>
    <row r="50" spans="1:14" s="373" customFormat="1" ht="45" x14ac:dyDescent="0.25">
      <c r="A50" s="641" t="s">
        <v>2215</v>
      </c>
      <c r="B50" s="642">
        <v>1400</v>
      </c>
      <c r="C50" s="642">
        <v>1440</v>
      </c>
      <c r="D50" s="642">
        <v>1485</v>
      </c>
      <c r="E50" s="642">
        <v>1530</v>
      </c>
      <c r="F50" s="642">
        <v>1575</v>
      </c>
      <c r="G50" s="642">
        <v>1620</v>
      </c>
      <c r="H50" s="642">
        <v>1670</v>
      </c>
      <c r="I50" s="642">
        <v>1720</v>
      </c>
      <c r="J50" s="642">
        <v>1770</v>
      </c>
      <c r="K50" s="642">
        <v>1825</v>
      </c>
      <c r="L50" s="642">
        <v>1880</v>
      </c>
      <c r="M50" s="642">
        <v>1935</v>
      </c>
      <c r="N50" s="642">
        <v>1995</v>
      </c>
    </row>
    <row r="51" spans="1:14" ht="18" customHeight="1" x14ac:dyDescent="0.25">
      <c r="A51" s="641" t="s">
        <v>2220</v>
      </c>
      <c r="B51" s="642">
        <v>1200</v>
      </c>
      <c r="C51" s="642">
        <v>1240</v>
      </c>
      <c r="D51" s="642">
        <v>1275</v>
      </c>
      <c r="E51" s="642">
        <v>1315</v>
      </c>
      <c r="F51" s="642">
        <v>1355</v>
      </c>
      <c r="G51" s="642">
        <v>1395</v>
      </c>
      <c r="H51" s="642">
        <v>1435</v>
      </c>
      <c r="I51" s="642">
        <v>1480</v>
      </c>
      <c r="J51" s="642">
        <v>1525</v>
      </c>
      <c r="K51" s="642">
        <v>1570</v>
      </c>
      <c r="L51" s="642">
        <v>1620</v>
      </c>
      <c r="M51" s="642">
        <v>1670</v>
      </c>
      <c r="N51" s="642">
        <v>1720</v>
      </c>
    </row>
    <row r="52" spans="1:14" s="373" customFormat="1" ht="30" x14ac:dyDescent="0.25">
      <c r="A52" s="641" t="s">
        <v>2216</v>
      </c>
      <c r="B52" s="642">
        <v>1000</v>
      </c>
      <c r="C52" s="642">
        <v>1030</v>
      </c>
      <c r="D52" s="642">
        <v>1060</v>
      </c>
      <c r="E52" s="642">
        <v>1090</v>
      </c>
      <c r="F52" s="642">
        <v>1120</v>
      </c>
      <c r="G52" s="642">
        <v>1155</v>
      </c>
      <c r="H52" s="642">
        <v>1190</v>
      </c>
      <c r="I52" s="642">
        <v>1225</v>
      </c>
      <c r="J52" s="642">
        <v>1260</v>
      </c>
      <c r="K52" s="642">
        <v>1300</v>
      </c>
      <c r="L52" s="642">
        <v>1340</v>
      </c>
      <c r="M52" s="642">
        <v>1380</v>
      </c>
      <c r="N52" s="642">
        <v>1420</v>
      </c>
    </row>
    <row r="53" spans="1:14" ht="15.75" customHeight="1" x14ac:dyDescent="0.25">
      <c r="A53" s="641" t="s">
        <v>2525</v>
      </c>
      <c r="B53" s="642">
        <v>800</v>
      </c>
      <c r="C53" s="642">
        <v>825</v>
      </c>
      <c r="D53" s="642">
        <v>850</v>
      </c>
      <c r="E53" s="642">
        <v>875</v>
      </c>
      <c r="F53" s="642">
        <v>900</v>
      </c>
      <c r="G53" s="642">
        <v>925</v>
      </c>
      <c r="H53" s="642">
        <v>950</v>
      </c>
      <c r="I53" s="642">
        <v>980</v>
      </c>
      <c r="J53" s="642">
        <v>1010</v>
      </c>
      <c r="K53" s="642">
        <v>1040</v>
      </c>
      <c r="L53" s="642">
        <v>1070</v>
      </c>
      <c r="M53" s="642">
        <v>1100</v>
      </c>
      <c r="N53" s="642">
        <v>1135</v>
      </c>
    </row>
    <row r="54" spans="1:14" x14ac:dyDescent="0.25">
      <c r="A54" s="641" t="s">
        <v>2217</v>
      </c>
      <c r="B54" s="642">
        <v>560</v>
      </c>
      <c r="C54" s="642">
        <v>580</v>
      </c>
      <c r="D54" s="642">
        <v>590</v>
      </c>
      <c r="E54" s="642">
        <v>610</v>
      </c>
      <c r="F54" s="642">
        <v>630</v>
      </c>
      <c r="G54" s="642">
        <v>650</v>
      </c>
      <c r="H54" s="642">
        <v>670</v>
      </c>
      <c r="I54" s="642">
        <v>690</v>
      </c>
      <c r="J54" s="642">
        <v>710</v>
      </c>
      <c r="K54" s="642">
        <v>730</v>
      </c>
      <c r="L54" s="642">
        <v>750</v>
      </c>
      <c r="M54" s="642">
        <v>780</v>
      </c>
      <c r="N54" s="642">
        <v>800</v>
      </c>
    </row>
    <row r="55" spans="1:14" x14ac:dyDescent="0.25">
      <c r="A55" s="641" t="s">
        <v>1112</v>
      </c>
      <c r="B55" s="642">
        <v>440</v>
      </c>
      <c r="C55" s="642">
        <v>460</v>
      </c>
      <c r="D55" s="642">
        <v>457</v>
      </c>
      <c r="E55" s="642">
        <v>490</v>
      </c>
      <c r="F55" s="642">
        <v>505</v>
      </c>
      <c r="G55" s="642">
        <v>520</v>
      </c>
      <c r="H55" s="642">
        <v>535</v>
      </c>
      <c r="I55" s="642">
        <v>550</v>
      </c>
      <c r="J55" s="642">
        <v>570</v>
      </c>
      <c r="K55" s="642">
        <v>590</v>
      </c>
      <c r="L55" s="642">
        <v>610</v>
      </c>
      <c r="M55" s="642">
        <v>640</v>
      </c>
      <c r="N55" s="642">
        <v>660</v>
      </c>
    </row>
    <row r="56" spans="1:14" x14ac:dyDescent="0.25">
      <c r="A56" s="641" t="s">
        <v>1108</v>
      </c>
      <c r="B56" s="642">
        <v>660</v>
      </c>
      <c r="C56" s="642">
        <v>695</v>
      </c>
      <c r="D56" s="642">
        <v>715</v>
      </c>
      <c r="E56" s="642">
        <v>735</v>
      </c>
      <c r="F56" s="642">
        <v>755</v>
      </c>
      <c r="G56" s="642">
        <v>780</v>
      </c>
      <c r="H56" s="642">
        <v>805</v>
      </c>
      <c r="I56" s="642">
        <v>830</v>
      </c>
      <c r="J56" s="642">
        <v>850</v>
      </c>
      <c r="K56" s="642">
        <v>870</v>
      </c>
      <c r="L56" s="642">
        <v>890</v>
      </c>
      <c r="M56" s="642">
        <v>920</v>
      </c>
      <c r="N56" s="642">
        <v>940</v>
      </c>
    </row>
    <row r="57" spans="1:14" x14ac:dyDescent="0.25">
      <c r="A57" s="641" t="s">
        <v>1689</v>
      </c>
      <c r="B57" s="642">
        <v>1100</v>
      </c>
      <c r="C57" s="642">
        <v>1155</v>
      </c>
      <c r="D57" s="642">
        <v>1190</v>
      </c>
      <c r="E57" s="642">
        <v>1225</v>
      </c>
      <c r="F57" s="642">
        <v>1260</v>
      </c>
      <c r="G57" s="642">
        <v>1300</v>
      </c>
      <c r="H57" s="642">
        <v>1340</v>
      </c>
      <c r="I57" s="642">
        <v>1380</v>
      </c>
      <c r="J57" s="642">
        <v>1420</v>
      </c>
      <c r="K57" s="642">
        <v>1465</v>
      </c>
      <c r="L57" s="642">
        <v>1510</v>
      </c>
      <c r="M57" s="642">
        <v>1550</v>
      </c>
      <c r="N57" s="642">
        <v>1600</v>
      </c>
    </row>
    <row r="58" spans="1:14" x14ac:dyDescent="0.25">
      <c r="A58" s="641" t="s">
        <v>1109</v>
      </c>
      <c r="B58" s="642">
        <v>1320</v>
      </c>
      <c r="C58" s="642">
        <v>1390</v>
      </c>
      <c r="D58" s="642">
        <v>1430</v>
      </c>
      <c r="E58" s="642">
        <v>1475</v>
      </c>
      <c r="F58" s="642">
        <v>1520</v>
      </c>
      <c r="G58" s="642">
        <v>1565</v>
      </c>
      <c r="H58" s="642">
        <v>1610</v>
      </c>
      <c r="I58" s="642">
        <v>1660</v>
      </c>
      <c r="J58" s="642">
        <v>1710</v>
      </c>
      <c r="K58" s="642">
        <v>1760</v>
      </c>
      <c r="L58" s="642">
        <v>1810</v>
      </c>
      <c r="M58" s="642">
        <v>1870</v>
      </c>
      <c r="N58" s="642">
        <v>1925</v>
      </c>
    </row>
    <row r="59" spans="1:14" x14ac:dyDescent="0.25">
      <c r="A59" s="641" t="s">
        <v>1690</v>
      </c>
      <c r="B59" s="642">
        <v>1760</v>
      </c>
      <c r="C59" s="642">
        <v>1850</v>
      </c>
      <c r="D59" s="642">
        <v>1905</v>
      </c>
      <c r="E59" s="642">
        <v>1960</v>
      </c>
      <c r="F59" s="642">
        <v>2020</v>
      </c>
      <c r="G59" s="642">
        <v>2080</v>
      </c>
      <c r="H59" s="642">
        <v>2140</v>
      </c>
      <c r="I59" s="642">
        <v>2205</v>
      </c>
      <c r="J59" s="642">
        <v>2270</v>
      </c>
      <c r="K59" s="642">
        <v>2340</v>
      </c>
      <c r="L59" s="642">
        <v>2410</v>
      </c>
      <c r="M59" s="642">
        <v>2480</v>
      </c>
      <c r="N59" s="642">
        <v>2555</v>
      </c>
    </row>
    <row r="60" spans="1:14" x14ac:dyDescent="0.25">
      <c r="A60" s="648" t="s">
        <v>1691</v>
      </c>
      <c r="B60" s="642">
        <v>2200</v>
      </c>
      <c r="C60" s="642">
        <v>2310</v>
      </c>
      <c r="D60" s="642">
        <v>2380</v>
      </c>
      <c r="E60" s="642">
        <v>2450</v>
      </c>
      <c r="F60" s="642">
        <v>2525</v>
      </c>
      <c r="G60" s="642">
        <v>2600</v>
      </c>
      <c r="H60" s="642">
        <v>2680</v>
      </c>
      <c r="I60" s="642">
        <v>2760</v>
      </c>
      <c r="J60" s="642">
        <v>2840</v>
      </c>
      <c r="K60" s="642">
        <v>2930</v>
      </c>
      <c r="L60" s="642">
        <v>3015</v>
      </c>
      <c r="M60" s="642">
        <v>3105</v>
      </c>
      <c r="N60" s="642">
        <v>3200</v>
      </c>
    </row>
    <row r="61" spans="1:14" x14ac:dyDescent="0.25">
      <c r="A61" s="641" t="s">
        <v>1110</v>
      </c>
      <c r="B61" s="642">
        <v>15400</v>
      </c>
      <c r="C61" s="642">
        <v>16170</v>
      </c>
      <c r="D61" s="642">
        <v>16655</v>
      </c>
      <c r="E61" s="642">
        <v>17155</v>
      </c>
      <c r="F61" s="642">
        <v>17670</v>
      </c>
      <c r="G61" s="642">
        <v>18200</v>
      </c>
      <c r="H61" s="642">
        <v>18745</v>
      </c>
      <c r="I61" s="642">
        <v>19305</v>
      </c>
      <c r="J61" s="642">
        <v>20510</v>
      </c>
      <c r="K61" s="642">
        <v>20510</v>
      </c>
      <c r="L61" s="642">
        <v>21105</v>
      </c>
      <c r="M61" s="642">
        <v>21735</v>
      </c>
      <c r="N61" s="642">
        <v>22400</v>
      </c>
    </row>
    <row r="62" spans="1:14" x14ac:dyDescent="0.25">
      <c r="A62" s="641" t="s">
        <v>1104</v>
      </c>
      <c r="B62" s="642">
        <v>13200</v>
      </c>
      <c r="C62" s="642">
        <v>13850</v>
      </c>
      <c r="D62" s="642">
        <v>14265</v>
      </c>
      <c r="E62" s="642">
        <v>14695</v>
      </c>
      <c r="F62" s="642">
        <v>15135</v>
      </c>
      <c r="G62" s="642">
        <v>15590</v>
      </c>
      <c r="H62" s="642">
        <v>16060</v>
      </c>
      <c r="I62" s="642">
        <v>16540</v>
      </c>
      <c r="J62" s="642">
        <v>17040</v>
      </c>
      <c r="K62" s="642">
        <v>17580</v>
      </c>
      <c r="L62" s="642">
        <v>18090</v>
      </c>
      <c r="M62" s="642">
        <v>18630</v>
      </c>
      <c r="N62" s="642">
        <v>19200</v>
      </c>
    </row>
    <row r="63" spans="1:14" x14ac:dyDescent="0.25">
      <c r="A63" s="641" t="s">
        <v>1111</v>
      </c>
      <c r="B63" s="642">
        <v>11000</v>
      </c>
      <c r="C63" s="642">
        <v>11550</v>
      </c>
      <c r="D63" s="642">
        <v>11895</v>
      </c>
      <c r="E63" s="642">
        <v>12250</v>
      </c>
      <c r="F63" s="642">
        <v>12620</v>
      </c>
      <c r="G63" s="642">
        <v>13000</v>
      </c>
      <c r="H63" s="642">
        <v>13390</v>
      </c>
      <c r="I63" s="642">
        <v>13790</v>
      </c>
      <c r="J63" s="642">
        <v>14200</v>
      </c>
      <c r="K63" s="642">
        <v>14650</v>
      </c>
      <c r="L63" s="642">
        <v>15075</v>
      </c>
      <c r="M63" s="642">
        <v>15525</v>
      </c>
      <c r="N63" s="642">
        <v>16000</v>
      </c>
    </row>
    <row r="64" spans="1:14" x14ac:dyDescent="0.25">
      <c r="A64" s="641" t="s">
        <v>1105</v>
      </c>
      <c r="B64" s="642">
        <v>8800</v>
      </c>
      <c r="C64" s="642">
        <v>9240</v>
      </c>
      <c r="D64" s="642">
        <v>9515</v>
      </c>
      <c r="E64" s="642">
        <v>9800</v>
      </c>
      <c r="F64" s="642">
        <v>10095</v>
      </c>
      <c r="G64" s="642">
        <v>10400</v>
      </c>
      <c r="H64" s="642">
        <v>10710</v>
      </c>
      <c r="I64" s="642">
        <v>10030</v>
      </c>
      <c r="J64" s="642">
        <v>11360</v>
      </c>
      <c r="K64" s="642">
        <v>11720</v>
      </c>
      <c r="L64" s="642">
        <v>12060</v>
      </c>
      <c r="M64" s="642">
        <v>12420</v>
      </c>
      <c r="N64" s="642">
        <v>12800</v>
      </c>
    </row>
    <row r="65" spans="1:14" x14ac:dyDescent="0.25">
      <c r="A65" s="641" t="s">
        <v>1082</v>
      </c>
      <c r="B65" s="642">
        <v>6600</v>
      </c>
      <c r="C65" s="642">
        <v>6930</v>
      </c>
      <c r="D65" s="642">
        <v>7140</v>
      </c>
      <c r="E65" s="642">
        <v>7355</v>
      </c>
      <c r="F65" s="642">
        <v>7575</v>
      </c>
      <c r="G65" s="642">
        <v>7800</v>
      </c>
      <c r="H65" s="642">
        <v>8035</v>
      </c>
      <c r="I65" s="642">
        <v>8275</v>
      </c>
      <c r="J65" s="642">
        <v>8520</v>
      </c>
      <c r="K65" s="642">
        <v>8790</v>
      </c>
      <c r="L65" s="642">
        <v>9045</v>
      </c>
      <c r="M65" s="642">
        <v>9315</v>
      </c>
      <c r="N65" s="642">
        <v>9600</v>
      </c>
    </row>
    <row r="66" spans="1:14" x14ac:dyDescent="0.25">
      <c r="A66" s="641" t="s">
        <v>1083</v>
      </c>
      <c r="B66" s="642">
        <v>4400</v>
      </c>
      <c r="C66" s="642">
        <v>4620</v>
      </c>
      <c r="D66" s="642">
        <v>4760</v>
      </c>
      <c r="E66" s="642">
        <v>4905</v>
      </c>
      <c r="F66" s="642">
        <v>5050</v>
      </c>
      <c r="G66" s="642">
        <v>5200</v>
      </c>
      <c r="H66" s="642">
        <v>5355</v>
      </c>
      <c r="I66" s="642">
        <v>5515</v>
      </c>
      <c r="J66" s="642">
        <v>5680</v>
      </c>
      <c r="K66" s="642">
        <v>5860</v>
      </c>
      <c r="L66" s="642">
        <v>6030</v>
      </c>
      <c r="M66" s="642">
        <v>6212</v>
      </c>
      <c r="N66" s="642">
        <v>6400</v>
      </c>
    </row>
    <row r="67" spans="1:14" x14ac:dyDescent="0.25">
      <c r="A67" s="641" t="s">
        <v>1106</v>
      </c>
      <c r="B67" s="642">
        <v>2200</v>
      </c>
      <c r="C67" s="642">
        <v>2310</v>
      </c>
      <c r="D67" s="642">
        <v>2380</v>
      </c>
      <c r="E67" s="642">
        <v>2450</v>
      </c>
      <c r="F67" s="642">
        <v>2525</v>
      </c>
      <c r="G67" s="642">
        <v>2600</v>
      </c>
      <c r="H67" s="642">
        <v>2680</v>
      </c>
      <c r="I67" s="642">
        <v>2760</v>
      </c>
      <c r="J67" s="642">
        <v>2840</v>
      </c>
      <c r="K67" s="642">
        <v>2930</v>
      </c>
      <c r="L67" s="642">
        <v>3015</v>
      </c>
      <c r="M67" s="642">
        <v>3105</v>
      </c>
      <c r="N67" s="642">
        <v>3200</v>
      </c>
    </row>
    <row r="68" spans="1:14" x14ac:dyDescent="0.25">
      <c r="A68" s="649" t="s">
        <v>1084</v>
      </c>
      <c r="B68" s="650">
        <v>13200</v>
      </c>
      <c r="C68" s="650">
        <v>13850</v>
      </c>
      <c r="D68" s="650">
        <v>14265</v>
      </c>
      <c r="E68" s="650">
        <v>14695</v>
      </c>
      <c r="F68" s="650">
        <v>15135</v>
      </c>
      <c r="G68" s="650">
        <v>15590</v>
      </c>
      <c r="H68" s="650">
        <v>16060</v>
      </c>
      <c r="I68" s="650">
        <v>16540</v>
      </c>
      <c r="J68" s="650">
        <v>17040</v>
      </c>
      <c r="K68" s="650">
        <v>17580</v>
      </c>
      <c r="L68" s="650">
        <v>18090</v>
      </c>
      <c r="M68" s="650">
        <v>18630</v>
      </c>
      <c r="N68" s="650">
        <v>19200</v>
      </c>
    </row>
    <row r="69" spans="1:14" ht="15.75" x14ac:dyDescent="0.25">
      <c r="A69" s="643" t="s">
        <v>1675</v>
      </c>
      <c r="B69" s="644" t="s">
        <v>1676</v>
      </c>
      <c r="C69" s="644" t="s">
        <v>1677</v>
      </c>
      <c r="D69" s="644" t="s">
        <v>1678</v>
      </c>
      <c r="E69" s="644" t="s">
        <v>1679</v>
      </c>
      <c r="F69" s="645" t="s">
        <v>1680</v>
      </c>
      <c r="G69" s="646" t="s">
        <v>1681</v>
      </c>
      <c r="H69" s="647" t="s">
        <v>1682</v>
      </c>
      <c r="I69" s="647" t="s">
        <v>1909</v>
      </c>
      <c r="J69" s="647" t="s">
        <v>1910</v>
      </c>
      <c r="K69" s="647" t="s">
        <v>1911</v>
      </c>
      <c r="L69" s="647" t="s">
        <v>1912</v>
      </c>
      <c r="M69" s="647" t="s">
        <v>1913</v>
      </c>
      <c r="N69" s="647" t="s">
        <v>1914</v>
      </c>
    </row>
    <row r="70" spans="1:14" x14ac:dyDescent="0.25">
      <c r="A70" s="641" t="s">
        <v>1085</v>
      </c>
      <c r="B70" s="642">
        <v>11000</v>
      </c>
      <c r="C70" s="642">
        <v>11550</v>
      </c>
      <c r="D70" s="642">
        <v>11895</v>
      </c>
      <c r="E70" s="642">
        <v>12250</v>
      </c>
      <c r="F70" s="642">
        <v>12620</v>
      </c>
      <c r="G70" s="642">
        <v>13000</v>
      </c>
      <c r="H70" s="642">
        <v>13390</v>
      </c>
      <c r="I70" s="642">
        <v>13790</v>
      </c>
      <c r="J70" s="642">
        <v>14200</v>
      </c>
      <c r="K70" s="642">
        <v>14650</v>
      </c>
      <c r="L70" s="642">
        <v>15075</v>
      </c>
      <c r="M70" s="642">
        <v>15525</v>
      </c>
      <c r="N70" s="642">
        <v>16000</v>
      </c>
    </row>
    <row r="71" spans="1:14" x14ac:dyDescent="0.25">
      <c r="A71" s="641" t="s">
        <v>1107</v>
      </c>
      <c r="B71" s="642">
        <v>8800</v>
      </c>
      <c r="C71" s="642">
        <v>9240</v>
      </c>
      <c r="D71" s="642">
        <v>9515</v>
      </c>
      <c r="E71" s="642">
        <v>9800</v>
      </c>
      <c r="F71" s="642">
        <v>10095</v>
      </c>
      <c r="G71" s="642">
        <v>10400</v>
      </c>
      <c r="H71" s="642">
        <v>10710</v>
      </c>
      <c r="I71" s="642">
        <v>10030</v>
      </c>
      <c r="J71" s="642">
        <v>11360</v>
      </c>
      <c r="K71" s="642">
        <v>11720</v>
      </c>
      <c r="L71" s="642">
        <v>12060</v>
      </c>
      <c r="M71" s="642">
        <v>12420</v>
      </c>
      <c r="N71" s="642">
        <v>12800</v>
      </c>
    </row>
    <row r="72" spans="1:14" x14ac:dyDescent="0.25">
      <c r="A72" s="641" t="s">
        <v>1086</v>
      </c>
      <c r="B72" s="642">
        <v>6600</v>
      </c>
      <c r="C72" s="642">
        <v>6930</v>
      </c>
      <c r="D72" s="642">
        <v>7140</v>
      </c>
      <c r="E72" s="642">
        <v>7355</v>
      </c>
      <c r="F72" s="642">
        <v>7575</v>
      </c>
      <c r="G72" s="642">
        <v>7800</v>
      </c>
      <c r="H72" s="642">
        <v>8035</v>
      </c>
      <c r="I72" s="642">
        <v>8275</v>
      </c>
      <c r="J72" s="642">
        <v>8520</v>
      </c>
      <c r="K72" s="642">
        <v>8790</v>
      </c>
      <c r="L72" s="642">
        <v>9045</v>
      </c>
      <c r="M72" s="642">
        <v>9315</v>
      </c>
      <c r="N72" s="642">
        <v>9600</v>
      </c>
    </row>
    <row r="73" spans="1:14" x14ac:dyDescent="0.25">
      <c r="A73" s="641" t="s">
        <v>1087</v>
      </c>
      <c r="B73" s="642">
        <v>4400</v>
      </c>
      <c r="C73" s="642">
        <v>4620</v>
      </c>
      <c r="D73" s="642">
        <v>4760</v>
      </c>
      <c r="E73" s="642">
        <v>4905</v>
      </c>
      <c r="F73" s="642">
        <v>5050</v>
      </c>
      <c r="G73" s="642">
        <v>5200</v>
      </c>
      <c r="H73" s="642">
        <v>5355</v>
      </c>
      <c r="I73" s="642">
        <v>5515</v>
      </c>
      <c r="J73" s="642">
        <v>5680</v>
      </c>
      <c r="K73" s="642">
        <v>5860</v>
      </c>
      <c r="L73" s="642">
        <v>6030</v>
      </c>
      <c r="M73" s="642">
        <v>6210</v>
      </c>
      <c r="N73" s="642">
        <v>6400</v>
      </c>
    </row>
    <row r="74" spans="1:14" x14ac:dyDescent="0.25">
      <c r="A74" s="641" t="s">
        <v>1088</v>
      </c>
      <c r="B74" s="642">
        <v>2200</v>
      </c>
      <c r="C74" s="642">
        <v>2310</v>
      </c>
      <c r="D74" s="642">
        <v>2380</v>
      </c>
      <c r="E74" s="642">
        <v>2450</v>
      </c>
      <c r="F74" s="642">
        <v>2525</v>
      </c>
      <c r="G74" s="642">
        <v>2600</v>
      </c>
      <c r="H74" s="642">
        <v>2680</v>
      </c>
      <c r="I74" s="642">
        <v>2760</v>
      </c>
      <c r="J74" s="642">
        <v>2840</v>
      </c>
      <c r="K74" s="642">
        <v>2930</v>
      </c>
      <c r="L74" s="642">
        <v>3015</v>
      </c>
      <c r="M74" s="642">
        <v>3105</v>
      </c>
      <c r="N74" s="642">
        <v>3200</v>
      </c>
    </row>
    <row r="75" spans="1:14" x14ac:dyDescent="0.25">
      <c r="A75" s="641" t="s">
        <v>1089</v>
      </c>
      <c r="B75" s="642">
        <v>11000</v>
      </c>
      <c r="C75" s="642">
        <v>11550</v>
      </c>
      <c r="D75" s="642">
        <v>11895</v>
      </c>
      <c r="E75" s="642">
        <v>12250</v>
      </c>
      <c r="F75" s="642">
        <v>12620</v>
      </c>
      <c r="G75" s="642">
        <v>13000</v>
      </c>
      <c r="H75" s="642">
        <v>13390</v>
      </c>
      <c r="I75" s="642">
        <v>13790</v>
      </c>
      <c r="J75" s="642">
        <v>14200</v>
      </c>
      <c r="K75" s="642">
        <v>14650</v>
      </c>
      <c r="L75" s="642">
        <v>15075</v>
      </c>
      <c r="M75" s="642">
        <v>15525</v>
      </c>
      <c r="N75" s="642">
        <v>16000</v>
      </c>
    </row>
    <row r="76" spans="1:14" x14ac:dyDescent="0.25">
      <c r="A76" s="641" t="s">
        <v>1090</v>
      </c>
      <c r="B76" s="642">
        <v>8800</v>
      </c>
      <c r="C76" s="642">
        <v>9240</v>
      </c>
      <c r="D76" s="642">
        <v>9515</v>
      </c>
      <c r="E76" s="642">
        <v>9800</v>
      </c>
      <c r="F76" s="642">
        <v>10095</v>
      </c>
      <c r="G76" s="642">
        <v>10400</v>
      </c>
      <c r="H76" s="642">
        <v>10710</v>
      </c>
      <c r="I76" s="642">
        <v>11030</v>
      </c>
      <c r="J76" s="642">
        <v>11360</v>
      </c>
      <c r="K76" s="642">
        <v>11720</v>
      </c>
      <c r="L76" s="642">
        <v>12060</v>
      </c>
      <c r="M76" s="642">
        <v>12420</v>
      </c>
      <c r="N76" s="642">
        <v>12800</v>
      </c>
    </row>
    <row r="77" spans="1:14" x14ac:dyDescent="0.25">
      <c r="A77" s="641" t="s">
        <v>1091</v>
      </c>
      <c r="B77" s="642">
        <v>6600</v>
      </c>
      <c r="C77" s="642">
        <v>6930</v>
      </c>
      <c r="D77" s="642">
        <v>7140</v>
      </c>
      <c r="E77" s="642">
        <v>7355</v>
      </c>
      <c r="F77" s="642">
        <v>7575</v>
      </c>
      <c r="G77" s="642">
        <v>7800</v>
      </c>
      <c r="H77" s="642">
        <v>8035</v>
      </c>
      <c r="I77" s="642">
        <v>8275</v>
      </c>
      <c r="J77" s="642">
        <v>8520</v>
      </c>
      <c r="K77" s="642">
        <v>8790</v>
      </c>
      <c r="L77" s="642">
        <v>9045</v>
      </c>
      <c r="M77" s="642">
        <v>9315</v>
      </c>
      <c r="N77" s="642">
        <v>9600</v>
      </c>
    </row>
    <row r="78" spans="1:14" x14ac:dyDescent="0.25">
      <c r="A78" s="641" t="s">
        <v>1092</v>
      </c>
      <c r="B78" s="642">
        <v>4400</v>
      </c>
      <c r="C78" s="642">
        <v>4620</v>
      </c>
      <c r="D78" s="642">
        <v>4760</v>
      </c>
      <c r="E78" s="642">
        <v>4905</v>
      </c>
      <c r="F78" s="642">
        <v>5050</v>
      </c>
      <c r="G78" s="642">
        <v>5200</v>
      </c>
      <c r="H78" s="642">
        <v>5355</v>
      </c>
      <c r="I78" s="642">
        <v>5515</v>
      </c>
      <c r="J78" s="642">
        <v>5680</v>
      </c>
      <c r="K78" s="642">
        <v>5860</v>
      </c>
      <c r="L78" s="642">
        <v>6030</v>
      </c>
      <c r="M78" s="642">
        <v>6210</v>
      </c>
      <c r="N78" s="642">
        <v>6400</v>
      </c>
    </row>
    <row r="79" spans="1:14" x14ac:dyDescent="0.25">
      <c r="A79" s="641" t="s">
        <v>1102</v>
      </c>
      <c r="B79" s="642">
        <v>2200</v>
      </c>
      <c r="C79" s="642">
        <v>2310</v>
      </c>
      <c r="D79" s="642">
        <v>2380</v>
      </c>
      <c r="E79" s="642">
        <v>2450</v>
      </c>
      <c r="F79" s="642">
        <v>2525</v>
      </c>
      <c r="G79" s="642">
        <v>2600</v>
      </c>
      <c r="H79" s="642">
        <v>2680</v>
      </c>
      <c r="I79" s="642">
        <v>2760</v>
      </c>
      <c r="J79" s="642">
        <v>2840</v>
      </c>
      <c r="K79" s="642">
        <v>2930</v>
      </c>
      <c r="L79" s="642">
        <v>3015</v>
      </c>
      <c r="M79" s="642">
        <v>3105</v>
      </c>
      <c r="N79" s="642">
        <v>3200</v>
      </c>
    </row>
    <row r="80" spans="1:14" x14ac:dyDescent="0.25">
      <c r="A80" s="641" t="s">
        <v>1093</v>
      </c>
      <c r="B80" s="642">
        <v>8800</v>
      </c>
      <c r="C80" s="642">
        <v>9240</v>
      </c>
      <c r="D80" s="642">
        <v>9515</v>
      </c>
      <c r="E80" s="642">
        <v>9800</v>
      </c>
      <c r="F80" s="642">
        <v>10095</v>
      </c>
      <c r="G80" s="642">
        <v>10400</v>
      </c>
      <c r="H80" s="642">
        <v>10710</v>
      </c>
      <c r="I80" s="642">
        <v>10030</v>
      </c>
      <c r="J80" s="642">
        <v>11360</v>
      </c>
      <c r="K80" s="642">
        <v>11720</v>
      </c>
      <c r="L80" s="642">
        <v>12060</v>
      </c>
      <c r="M80" s="642">
        <v>12420</v>
      </c>
      <c r="N80" s="642">
        <v>12800</v>
      </c>
    </row>
    <row r="81" spans="1:14" x14ac:dyDescent="0.25">
      <c r="A81" s="641" t="s">
        <v>1094</v>
      </c>
      <c r="B81" s="642">
        <v>6600</v>
      </c>
      <c r="C81" s="642">
        <v>6930</v>
      </c>
      <c r="D81" s="642">
        <v>7140</v>
      </c>
      <c r="E81" s="642">
        <v>7355</v>
      </c>
      <c r="F81" s="642">
        <v>7575</v>
      </c>
      <c r="G81" s="642">
        <v>7800</v>
      </c>
      <c r="H81" s="642">
        <v>8035</v>
      </c>
      <c r="I81" s="642">
        <v>8275</v>
      </c>
      <c r="J81" s="642">
        <v>8520</v>
      </c>
      <c r="K81" s="642">
        <v>8790</v>
      </c>
      <c r="L81" s="642">
        <v>9045</v>
      </c>
      <c r="M81" s="642">
        <v>9315</v>
      </c>
      <c r="N81" s="642">
        <v>9600</v>
      </c>
    </row>
    <row r="82" spans="1:14" x14ac:dyDescent="0.25">
      <c r="A82" s="641" t="s">
        <v>1095</v>
      </c>
      <c r="B82" s="642">
        <v>4400</v>
      </c>
      <c r="C82" s="642">
        <v>4620</v>
      </c>
      <c r="D82" s="642">
        <v>4760</v>
      </c>
      <c r="E82" s="642">
        <v>4905</v>
      </c>
      <c r="F82" s="642">
        <v>5050</v>
      </c>
      <c r="G82" s="642">
        <v>5200</v>
      </c>
      <c r="H82" s="642">
        <v>5355</v>
      </c>
      <c r="I82" s="642">
        <v>5515</v>
      </c>
      <c r="J82" s="642">
        <v>5680</v>
      </c>
      <c r="K82" s="642">
        <v>5860</v>
      </c>
      <c r="L82" s="642">
        <v>6030</v>
      </c>
      <c r="M82" s="642">
        <v>6210</v>
      </c>
      <c r="N82" s="642">
        <v>6400</v>
      </c>
    </row>
    <row r="83" spans="1:14" x14ac:dyDescent="0.25">
      <c r="A83" s="641" t="s">
        <v>1096</v>
      </c>
      <c r="B83" s="642">
        <v>2200</v>
      </c>
      <c r="C83" s="642">
        <v>2310</v>
      </c>
      <c r="D83" s="642">
        <v>2379</v>
      </c>
      <c r="E83" s="642">
        <v>2450</v>
      </c>
      <c r="F83" s="642">
        <v>2525</v>
      </c>
      <c r="G83" s="642">
        <v>2600</v>
      </c>
      <c r="H83" s="642">
        <v>2680</v>
      </c>
      <c r="I83" s="642">
        <v>2760</v>
      </c>
      <c r="J83" s="642">
        <v>2840</v>
      </c>
      <c r="K83" s="642">
        <v>2930</v>
      </c>
      <c r="L83" s="642">
        <v>3015</v>
      </c>
      <c r="M83" s="642">
        <v>3105</v>
      </c>
      <c r="N83" s="642">
        <v>3200</v>
      </c>
    </row>
    <row r="84" spans="1:14" x14ac:dyDescent="0.25">
      <c r="A84" s="641" t="s">
        <v>1097</v>
      </c>
      <c r="B84" s="642">
        <v>6600</v>
      </c>
      <c r="C84" s="642">
        <v>6930</v>
      </c>
      <c r="D84" s="642">
        <v>7140</v>
      </c>
      <c r="E84" s="642">
        <v>7355</v>
      </c>
      <c r="F84" s="642">
        <v>7575</v>
      </c>
      <c r="G84" s="642">
        <v>7800</v>
      </c>
      <c r="H84" s="642">
        <v>8035</v>
      </c>
      <c r="I84" s="642">
        <v>8275</v>
      </c>
      <c r="J84" s="642">
        <v>8520</v>
      </c>
      <c r="K84" s="642">
        <v>8790</v>
      </c>
      <c r="L84" s="642">
        <v>9045</v>
      </c>
      <c r="M84" s="642">
        <v>9315</v>
      </c>
      <c r="N84" s="642">
        <v>9600</v>
      </c>
    </row>
    <row r="85" spans="1:14" x14ac:dyDescent="0.25">
      <c r="A85" s="641" t="s">
        <v>1098</v>
      </c>
      <c r="B85" s="642">
        <v>4400</v>
      </c>
      <c r="C85" s="642">
        <v>4620</v>
      </c>
      <c r="D85" s="642">
        <v>4760</v>
      </c>
      <c r="E85" s="642">
        <v>4905</v>
      </c>
      <c r="F85" s="642">
        <v>5050</v>
      </c>
      <c r="G85" s="642">
        <v>5200</v>
      </c>
      <c r="H85" s="642">
        <v>5355</v>
      </c>
      <c r="I85" s="642">
        <v>5515</v>
      </c>
      <c r="J85" s="642">
        <v>5680</v>
      </c>
      <c r="K85" s="642">
        <v>5860</v>
      </c>
      <c r="L85" s="642">
        <v>6030</v>
      </c>
      <c r="M85" s="642">
        <v>6210</v>
      </c>
      <c r="N85" s="642">
        <v>6400</v>
      </c>
    </row>
    <row r="86" spans="1:14" x14ac:dyDescent="0.25">
      <c r="A86" s="641" t="s">
        <v>1103</v>
      </c>
      <c r="B86" s="642">
        <v>2200</v>
      </c>
      <c r="C86" s="642">
        <v>2310</v>
      </c>
      <c r="D86" s="642">
        <v>2380</v>
      </c>
      <c r="E86" s="642">
        <v>2450</v>
      </c>
      <c r="F86" s="642">
        <v>2525</v>
      </c>
      <c r="G86" s="642">
        <v>2600</v>
      </c>
      <c r="H86" s="642">
        <v>2680</v>
      </c>
      <c r="I86" s="642">
        <v>2760</v>
      </c>
      <c r="J86" s="642">
        <v>2840</v>
      </c>
      <c r="K86" s="642">
        <v>2930</v>
      </c>
      <c r="L86" s="642">
        <v>3015</v>
      </c>
      <c r="M86" s="642">
        <v>3105</v>
      </c>
      <c r="N86" s="642">
        <v>3200</v>
      </c>
    </row>
    <row r="87" spans="1:14" x14ac:dyDescent="0.25">
      <c r="A87" s="641" t="s">
        <v>1099</v>
      </c>
      <c r="B87" s="642">
        <v>4400</v>
      </c>
      <c r="C87" s="642">
        <v>4620</v>
      </c>
      <c r="D87" s="642">
        <v>4760</v>
      </c>
      <c r="E87" s="642">
        <v>4905</v>
      </c>
      <c r="F87" s="642">
        <v>5050</v>
      </c>
      <c r="G87" s="642">
        <v>5200</v>
      </c>
      <c r="H87" s="642">
        <v>5355</v>
      </c>
      <c r="I87" s="642">
        <v>5515</v>
      </c>
      <c r="J87" s="642">
        <v>5680</v>
      </c>
      <c r="K87" s="642">
        <v>5860</v>
      </c>
      <c r="L87" s="642">
        <v>6030</v>
      </c>
      <c r="M87" s="642">
        <v>6210</v>
      </c>
      <c r="N87" s="642">
        <v>6400</v>
      </c>
    </row>
    <row r="88" spans="1:14" x14ac:dyDescent="0.25">
      <c r="A88" s="641" t="s">
        <v>1100</v>
      </c>
      <c r="B88" s="642">
        <v>2200</v>
      </c>
      <c r="C88" s="642">
        <v>2310</v>
      </c>
      <c r="D88" s="642">
        <v>2380</v>
      </c>
      <c r="E88" s="642">
        <v>2450</v>
      </c>
      <c r="F88" s="642">
        <v>2525</v>
      </c>
      <c r="G88" s="642">
        <v>2600</v>
      </c>
      <c r="H88" s="642">
        <v>2680</v>
      </c>
      <c r="I88" s="642">
        <v>2760</v>
      </c>
      <c r="J88" s="642">
        <v>2840</v>
      </c>
      <c r="K88" s="642">
        <v>2930</v>
      </c>
      <c r="L88" s="642">
        <v>3015</v>
      </c>
      <c r="M88" s="642">
        <v>3105</v>
      </c>
      <c r="N88" s="642">
        <v>3200</v>
      </c>
    </row>
    <row r="89" spans="1:14" x14ac:dyDescent="0.25">
      <c r="A89" s="641" t="s">
        <v>1101</v>
      </c>
      <c r="B89" s="642">
        <v>2200</v>
      </c>
      <c r="C89" s="642">
        <v>2310</v>
      </c>
      <c r="D89" s="642">
        <v>2380</v>
      </c>
      <c r="E89" s="642">
        <v>2450</v>
      </c>
      <c r="F89" s="642">
        <v>2525</v>
      </c>
      <c r="G89" s="642">
        <v>2600</v>
      </c>
      <c r="H89" s="642">
        <v>2680</v>
      </c>
      <c r="I89" s="642">
        <v>2760</v>
      </c>
      <c r="J89" s="642">
        <v>2840</v>
      </c>
      <c r="K89" s="642">
        <v>2930</v>
      </c>
      <c r="L89" s="642">
        <v>3015</v>
      </c>
      <c r="M89" s="642">
        <v>3105</v>
      </c>
      <c r="N89" s="642">
        <v>3200</v>
      </c>
    </row>
    <row r="90" spans="1:14" ht="34.5" customHeight="1" x14ac:dyDescent="0.25">
      <c r="A90" s="641" t="s">
        <v>2218</v>
      </c>
      <c r="B90" s="642">
        <v>2200</v>
      </c>
      <c r="C90" s="642">
        <v>2310</v>
      </c>
      <c r="D90" s="642">
        <v>2380</v>
      </c>
      <c r="E90" s="642">
        <v>2450</v>
      </c>
      <c r="F90" s="642">
        <v>2525</v>
      </c>
      <c r="G90" s="642">
        <v>2600</v>
      </c>
      <c r="H90" s="642">
        <v>2680</v>
      </c>
      <c r="I90" s="642">
        <v>2760</v>
      </c>
      <c r="J90" s="642">
        <v>2840</v>
      </c>
      <c r="K90" s="642">
        <v>2930</v>
      </c>
      <c r="L90" s="642">
        <v>3015</v>
      </c>
      <c r="M90" s="642">
        <v>3105</v>
      </c>
      <c r="N90" s="642">
        <v>3200</v>
      </c>
    </row>
    <row r="91" spans="1:14" ht="28.5" customHeight="1" x14ac:dyDescent="0.25">
      <c r="A91" s="649" t="s">
        <v>2054</v>
      </c>
      <c r="B91" s="650">
        <v>300</v>
      </c>
      <c r="C91" s="650">
        <v>350</v>
      </c>
      <c r="D91" s="650">
        <v>400</v>
      </c>
      <c r="E91" s="650">
        <v>450</v>
      </c>
      <c r="F91" s="650">
        <v>500</v>
      </c>
      <c r="G91" s="650">
        <v>550</v>
      </c>
      <c r="H91" s="650">
        <v>600</v>
      </c>
      <c r="I91" s="650">
        <v>650</v>
      </c>
      <c r="J91" s="650">
        <v>700</v>
      </c>
      <c r="K91" s="650">
        <v>750</v>
      </c>
      <c r="L91" s="650">
        <v>800</v>
      </c>
      <c r="M91" s="650">
        <v>850</v>
      </c>
      <c r="N91" s="650">
        <v>900</v>
      </c>
    </row>
    <row r="92" spans="1:14" ht="15.75" x14ac:dyDescent="0.25">
      <c r="A92" s="643" t="s">
        <v>1692</v>
      </c>
      <c r="B92" s="644" t="s">
        <v>1676</v>
      </c>
      <c r="C92" s="644" t="s">
        <v>1677</v>
      </c>
      <c r="D92" s="644" t="s">
        <v>1678</v>
      </c>
      <c r="E92" s="644" t="s">
        <v>1679</v>
      </c>
      <c r="F92" s="645" t="s">
        <v>1680</v>
      </c>
      <c r="G92" s="646" t="s">
        <v>1681</v>
      </c>
      <c r="H92" s="647" t="s">
        <v>1682</v>
      </c>
      <c r="I92" s="647" t="s">
        <v>1909</v>
      </c>
      <c r="J92" s="647" t="s">
        <v>1910</v>
      </c>
      <c r="K92" s="647" t="s">
        <v>1911</v>
      </c>
      <c r="L92" s="647" t="s">
        <v>1912</v>
      </c>
      <c r="M92" s="647" t="s">
        <v>1913</v>
      </c>
      <c r="N92" s="647" t="s">
        <v>1914</v>
      </c>
    </row>
    <row r="93" spans="1:14" x14ac:dyDescent="0.25">
      <c r="A93" s="651" t="s">
        <v>1683</v>
      </c>
      <c r="B93" s="642">
        <v>21180</v>
      </c>
      <c r="C93" s="642">
        <v>22240</v>
      </c>
      <c r="D93" s="642">
        <v>22905</v>
      </c>
      <c r="E93" s="642">
        <v>23590</v>
      </c>
      <c r="F93" s="642">
        <v>24300</v>
      </c>
      <c r="G93" s="642">
        <v>25030</v>
      </c>
      <c r="H93" s="642">
        <v>25780</v>
      </c>
      <c r="I93" s="642">
        <v>26555</v>
      </c>
      <c r="J93" s="642">
        <v>27355</v>
      </c>
      <c r="K93" s="642">
        <v>28175</v>
      </c>
      <c r="L93" s="642">
        <v>29015</v>
      </c>
      <c r="M93" s="642">
        <v>29890</v>
      </c>
      <c r="N93" s="642">
        <v>30785</v>
      </c>
    </row>
    <row r="94" spans="1:14" x14ac:dyDescent="0.25">
      <c r="A94" s="652" t="s">
        <v>1684</v>
      </c>
      <c r="B94" s="642">
        <v>13240</v>
      </c>
      <c r="C94" s="642">
        <v>13900</v>
      </c>
      <c r="D94" s="642">
        <v>14315</v>
      </c>
      <c r="E94" s="642">
        <v>14745</v>
      </c>
      <c r="F94" s="642">
        <v>15185</v>
      </c>
      <c r="G94" s="642">
        <v>15640</v>
      </c>
      <c r="H94" s="642">
        <v>16110</v>
      </c>
      <c r="I94" s="642">
        <v>16595</v>
      </c>
      <c r="J94" s="642">
        <v>17095</v>
      </c>
      <c r="K94" s="642">
        <v>17608</v>
      </c>
      <c r="L94" s="642">
        <v>18135</v>
      </c>
      <c r="M94" s="642">
        <v>18680</v>
      </c>
      <c r="N94" s="642">
        <v>19240</v>
      </c>
    </row>
    <row r="95" spans="1:14" x14ac:dyDescent="0.25">
      <c r="A95" s="652" t="s">
        <v>1685</v>
      </c>
      <c r="B95" s="642">
        <v>10590</v>
      </c>
      <c r="C95" s="642">
        <v>11120</v>
      </c>
      <c r="D95" s="642">
        <v>11455</v>
      </c>
      <c r="E95" s="642">
        <v>11800</v>
      </c>
      <c r="F95" s="642">
        <v>12155</v>
      </c>
      <c r="G95" s="642">
        <v>12520</v>
      </c>
      <c r="H95" s="642">
        <v>12895</v>
      </c>
      <c r="I95" s="642">
        <v>13280</v>
      </c>
      <c r="J95" s="642">
        <v>13675</v>
      </c>
      <c r="K95" s="642">
        <v>14085</v>
      </c>
      <c r="L95" s="642">
        <v>14505</v>
      </c>
      <c r="M95" s="642">
        <v>14940</v>
      </c>
      <c r="N95" s="642">
        <v>15390</v>
      </c>
    </row>
    <row r="96" spans="1:14" x14ac:dyDescent="0.25">
      <c r="A96" s="652" t="s">
        <v>1686</v>
      </c>
      <c r="B96" s="642">
        <v>10590</v>
      </c>
      <c r="C96" s="642">
        <v>11120</v>
      </c>
      <c r="D96" s="642">
        <v>11455</v>
      </c>
      <c r="E96" s="642">
        <v>11800</v>
      </c>
      <c r="F96" s="642">
        <v>12155</v>
      </c>
      <c r="G96" s="642">
        <v>12520</v>
      </c>
      <c r="H96" s="642">
        <v>12895</v>
      </c>
      <c r="I96" s="642">
        <v>13280</v>
      </c>
      <c r="J96" s="642">
        <v>13675</v>
      </c>
      <c r="K96" s="642">
        <v>14085</v>
      </c>
      <c r="L96" s="642">
        <v>14505</v>
      </c>
      <c r="M96" s="642">
        <v>14940</v>
      </c>
      <c r="N96" s="642">
        <v>15390</v>
      </c>
    </row>
    <row r="97" spans="1:14" x14ac:dyDescent="0.25">
      <c r="A97" s="652" t="s">
        <v>1687</v>
      </c>
      <c r="B97" s="642">
        <v>7940</v>
      </c>
      <c r="C97" s="642">
        <v>8340</v>
      </c>
      <c r="D97" s="642">
        <v>8590</v>
      </c>
      <c r="E97" s="642">
        <v>8850</v>
      </c>
      <c r="F97" s="642">
        <v>9115</v>
      </c>
      <c r="G97" s="642">
        <v>9390</v>
      </c>
      <c r="H97" s="642">
        <v>9670</v>
      </c>
      <c r="I97" s="642">
        <v>9960</v>
      </c>
      <c r="J97" s="642">
        <v>10260</v>
      </c>
      <c r="K97" s="642">
        <v>10565</v>
      </c>
      <c r="L97" s="642">
        <v>10885</v>
      </c>
      <c r="M97" s="642">
        <v>11212</v>
      </c>
      <c r="N97" s="642">
        <v>11545</v>
      </c>
    </row>
    <row r="98" spans="1:14" x14ac:dyDescent="0.25">
      <c r="A98" s="652" t="s">
        <v>1688</v>
      </c>
      <c r="B98" s="642">
        <v>2650</v>
      </c>
      <c r="C98" s="642">
        <v>2780</v>
      </c>
      <c r="D98" s="642">
        <v>2865</v>
      </c>
      <c r="E98" s="642">
        <v>2950</v>
      </c>
      <c r="F98" s="642">
        <v>3040</v>
      </c>
      <c r="G98" s="642">
        <v>3130</v>
      </c>
      <c r="H98" s="642">
        <v>3225</v>
      </c>
      <c r="I98" s="642">
        <v>3220</v>
      </c>
      <c r="J98" s="642">
        <v>3420</v>
      </c>
      <c r="K98" s="642">
        <v>3520</v>
      </c>
      <c r="L98" s="642">
        <v>3625</v>
      </c>
      <c r="M98" s="642">
        <v>3735</v>
      </c>
      <c r="N98" s="642">
        <v>3845</v>
      </c>
    </row>
    <row r="99" spans="1:14" x14ac:dyDescent="0.25">
      <c r="A99" s="641" t="s">
        <v>2214</v>
      </c>
      <c r="B99" s="642">
        <f t="shared" ref="B99:J99" si="0">B41/2</f>
        <v>950</v>
      </c>
      <c r="C99" s="642">
        <f t="shared" si="0"/>
        <v>1000</v>
      </c>
      <c r="D99" s="642">
        <f t="shared" si="0"/>
        <v>1030</v>
      </c>
      <c r="E99" s="642">
        <f t="shared" si="0"/>
        <v>1060</v>
      </c>
      <c r="F99" s="642">
        <f t="shared" si="0"/>
        <v>1090</v>
      </c>
      <c r="G99" s="642">
        <f t="shared" si="0"/>
        <v>1120</v>
      </c>
      <c r="H99" s="642">
        <f t="shared" si="0"/>
        <v>1500</v>
      </c>
      <c r="I99" s="642">
        <f t="shared" si="0"/>
        <v>1530</v>
      </c>
      <c r="J99" s="642">
        <f t="shared" si="0"/>
        <v>1575</v>
      </c>
      <c r="K99" s="642">
        <v>1625</v>
      </c>
      <c r="L99" s="642">
        <v>1675</v>
      </c>
      <c r="M99" s="642">
        <v>1725</v>
      </c>
      <c r="N99" s="642">
        <v>1775</v>
      </c>
    </row>
    <row r="100" spans="1:14" x14ac:dyDescent="0.25">
      <c r="A100" s="652" t="s">
        <v>1075</v>
      </c>
      <c r="B100" s="642">
        <v>12210</v>
      </c>
      <c r="C100" s="642">
        <v>12820</v>
      </c>
      <c r="D100" s="642">
        <v>13205</v>
      </c>
      <c r="E100" s="642">
        <v>13600</v>
      </c>
      <c r="F100" s="642">
        <v>14010</v>
      </c>
      <c r="G100" s="642">
        <v>14430</v>
      </c>
      <c r="H100" s="642">
        <v>14865</v>
      </c>
      <c r="I100" s="642">
        <v>15310</v>
      </c>
      <c r="J100" s="642">
        <v>15235</v>
      </c>
      <c r="K100" s="642">
        <v>15690</v>
      </c>
      <c r="L100" s="642">
        <v>16160</v>
      </c>
      <c r="M100" s="642">
        <v>16645</v>
      </c>
      <c r="N100" s="642">
        <v>17145</v>
      </c>
    </row>
    <row r="101" spans="1:14" x14ac:dyDescent="0.25">
      <c r="A101" s="652" t="s">
        <v>1074</v>
      </c>
      <c r="B101" s="642">
        <v>2440</v>
      </c>
      <c r="C101" s="642">
        <v>2562.5</v>
      </c>
      <c r="D101" s="642">
        <v>2640</v>
      </c>
      <c r="E101" s="642">
        <v>2720</v>
      </c>
      <c r="F101" s="642">
        <v>2800</v>
      </c>
      <c r="G101" s="642">
        <v>2885</v>
      </c>
      <c r="H101" s="642">
        <v>2970</v>
      </c>
      <c r="I101" s="642">
        <v>3060</v>
      </c>
      <c r="J101" s="642">
        <v>3160</v>
      </c>
      <c r="K101" s="642">
        <v>3255</v>
      </c>
      <c r="L101" s="642">
        <v>3350</v>
      </c>
      <c r="M101" s="642">
        <v>3450</v>
      </c>
      <c r="N101" s="642">
        <v>3555</v>
      </c>
    </row>
    <row r="102" spans="1:14" x14ac:dyDescent="0.25">
      <c r="A102" s="652" t="s">
        <v>1076</v>
      </c>
      <c r="B102" s="642">
        <v>3665</v>
      </c>
      <c r="C102" s="642">
        <v>3847.5</v>
      </c>
      <c r="D102" s="642">
        <v>3965</v>
      </c>
      <c r="E102" s="642">
        <v>4085</v>
      </c>
      <c r="F102" s="642">
        <v>4210</v>
      </c>
      <c r="G102" s="642">
        <v>4335</v>
      </c>
      <c r="H102" s="642">
        <v>4465</v>
      </c>
      <c r="I102" s="642">
        <v>4600</v>
      </c>
      <c r="J102" s="642">
        <v>4730</v>
      </c>
      <c r="K102" s="642">
        <v>4875</v>
      </c>
      <c r="L102" s="642">
        <v>5020</v>
      </c>
      <c r="M102" s="642">
        <v>5170</v>
      </c>
      <c r="N102" s="642">
        <v>5325</v>
      </c>
    </row>
    <row r="103" spans="1:14" x14ac:dyDescent="0.25">
      <c r="A103" s="652" t="s">
        <v>1078</v>
      </c>
      <c r="B103" s="642">
        <v>3665</v>
      </c>
      <c r="C103" s="642">
        <v>3847.5</v>
      </c>
      <c r="D103" s="642">
        <v>3965</v>
      </c>
      <c r="E103" s="642">
        <v>4085</v>
      </c>
      <c r="F103" s="642">
        <v>4210</v>
      </c>
      <c r="G103" s="642">
        <v>4335</v>
      </c>
      <c r="H103" s="642">
        <v>4465</v>
      </c>
      <c r="I103" s="642">
        <v>4600</v>
      </c>
      <c r="J103" s="642">
        <v>4730</v>
      </c>
      <c r="K103" s="642">
        <v>4875</v>
      </c>
      <c r="L103" s="642">
        <v>5020</v>
      </c>
      <c r="M103" s="642">
        <v>5170</v>
      </c>
      <c r="N103" s="642">
        <v>5325</v>
      </c>
    </row>
    <row r="104" spans="1:14" x14ac:dyDescent="0.25">
      <c r="A104" s="652" t="s">
        <v>1079</v>
      </c>
      <c r="B104" s="642">
        <v>2440</v>
      </c>
      <c r="C104" s="642">
        <v>2562.5</v>
      </c>
      <c r="D104" s="642">
        <v>2640</v>
      </c>
      <c r="E104" s="642">
        <v>2720</v>
      </c>
      <c r="F104" s="642">
        <v>2800</v>
      </c>
      <c r="G104" s="642">
        <v>2885</v>
      </c>
      <c r="H104" s="642">
        <v>2970</v>
      </c>
      <c r="I104" s="642">
        <v>3060</v>
      </c>
      <c r="J104" s="642">
        <v>3160</v>
      </c>
      <c r="K104" s="642">
        <v>3255</v>
      </c>
      <c r="L104" s="642">
        <v>3350</v>
      </c>
      <c r="M104" s="642">
        <v>3450</v>
      </c>
      <c r="N104" s="642">
        <v>3555</v>
      </c>
    </row>
    <row r="105" spans="1:14" x14ac:dyDescent="0.25">
      <c r="A105" s="652" t="s">
        <v>1080</v>
      </c>
      <c r="B105" s="642">
        <v>6105</v>
      </c>
      <c r="C105" s="642">
        <v>6410</v>
      </c>
      <c r="D105" s="642">
        <v>6600</v>
      </c>
      <c r="E105" s="642">
        <v>6800</v>
      </c>
      <c r="F105" s="642">
        <v>7005</v>
      </c>
      <c r="G105" s="642">
        <v>7215</v>
      </c>
      <c r="H105" s="642">
        <v>7430</v>
      </c>
      <c r="I105" s="642">
        <v>7655</v>
      </c>
      <c r="J105" s="642">
        <v>7888</v>
      </c>
      <c r="K105" s="642">
        <v>8130</v>
      </c>
      <c r="L105" s="642">
        <v>8730</v>
      </c>
      <c r="M105" s="642">
        <v>8620</v>
      </c>
      <c r="N105" s="642">
        <v>8880</v>
      </c>
    </row>
    <row r="106" spans="1:14" x14ac:dyDescent="0.25">
      <c r="A106" s="652" t="s">
        <v>1077</v>
      </c>
      <c r="B106" s="642">
        <v>7330</v>
      </c>
      <c r="C106" s="642">
        <v>7695</v>
      </c>
      <c r="D106" s="642">
        <v>7925</v>
      </c>
      <c r="E106" s="642">
        <v>8165</v>
      </c>
      <c r="F106" s="642">
        <v>8410</v>
      </c>
      <c r="G106" s="642">
        <v>8660</v>
      </c>
      <c r="H106" s="642">
        <v>8920</v>
      </c>
      <c r="I106" s="642">
        <v>9185</v>
      </c>
      <c r="J106" s="642">
        <v>9460</v>
      </c>
      <c r="K106" s="642">
        <v>9750</v>
      </c>
      <c r="L106" s="642">
        <v>10040</v>
      </c>
      <c r="M106" s="642">
        <v>10340</v>
      </c>
      <c r="N106" s="642">
        <v>10650</v>
      </c>
    </row>
    <row r="107" spans="1:14" x14ac:dyDescent="0.25">
      <c r="A107" s="652" t="s">
        <v>1081</v>
      </c>
      <c r="B107" s="642">
        <v>9770</v>
      </c>
      <c r="C107" s="642">
        <v>10257.5</v>
      </c>
      <c r="D107" s="642">
        <v>10565</v>
      </c>
      <c r="E107" s="642">
        <v>10882</v>
      </c>
      <c r="F107" s="642">
        <v>11210</v>
      </c>
      <c r="G107" s="642">
        <v>11545</v>
      </c>
      <c r="H107" s="642">
        <v>11890</v>
      </c>
      <c r="I107" s="642">
        <v>12260</v>
      </c>
      <c r="J107" s="642">
        <v>12620</v>
      </c>
      <c r="K107" s="642">
        <v>13005</v>
      </c>
      <c r="L107" s="642">
        <v>13390</v>
      </c>
      <c r="M107" s="642">
        <v>13790</v>
      </c>
      <c r="N107" s="642">
        <v>14205</v>
      </c>
    </row>
    <row r="108" spans="1:14" ht="33.75" customHeight="1" x14ac:dyDescent="0.25">
      <c r="A108" s="641" t="s">
        <v>2215</v>
      </c>
      <c r="B108" s="642">
        <v>700</v>
      </c>
      <c r="C108" s="642">
        <v>720</v>
      </c>
      <c r="D108" s="642">
        <v>745</v>
      </c>
      <c r="E108" s="642">
        <v>765</v>
      </c>
      <c r="F108" s="642">
        <v>790</v>
      </c>
      <c r="G108" s="642">
        <v>810</v>
      </c>
      <c r="H108" s="642">
        <v>835</v>
      </c>
      <c r="I108" s="642">
        <v>860</v>
      </c>
      <c r="J108" s="642">
        <v>885</v>
      </c>
      <c r="K108" s="642">
        <v>915</v>
      </c>
      <c r="L108" s="642">
        <v>940</v>
      </c>
      <c r="M108" s="642">
        <v>970</v>
      </c>
      <c r="N108" s="642">
        <v>1000</v>
      </c>
    </row>
    <row r="109" spans="1:14" ht="15.75" customHeight="1" x14ac:dyDescent="0.25">
      <c r="A109" s="652" t="s">
        <v>2220</v>
      </c>
      <c r="B109" s="642">
        <v>600</v>
      </c>
      <c r="C109" s="642">
        <v>620</v>
      </c>
      <c r="D109" s="642">
        <v>640</v>
      </c>
      <c r="E109" s="642">
        <v>660</v>
      </c>
      <c r="F109" s="642">
        <v>680</v>
      </c>
      <c r="G109" s="642">
        <v>700</v>
      </c>
      <c r="H109" s="642">
        <v>720</v>
      </c>
      <c r="I109" s="642">
        <v>740</v>
      </c>
      <c r="J109" s="642">
        <v>765</v>
      </c>
      <c r="K109" s="642">
        <v>785</v>
      </c>
      <c r="L109" s="642">
        <v>810</v>
      </c>
      <c r="M109" s="642">
        <v>835</v>
      </c>
      <c r="N109" s="642">
        <v>860</v>
      </c>
    </row>
    <row r="110" spans="1:14" ht="30" x14ac:dyDescent="0.25">
      <c r="A110" s="641" t="s">
        <v>2216</v>
      </c>
      <c r="B110" s="642">
        <v>500</v>
      </c>
      <c r="C110" s="642">
        <v>515</v>
      </c>
      <c r="D110" s="642">
        <v>530</v>
      </c>
      <c r="E110" s="642">
        <v>545</v>
      </c>
      <c r="F110" s="642">
        <v>560</v>
      </c>
      <c r="G110" s="642">
        <v>580</v>
      </c>
      <c r="H110" s="642">
        <v>595</v>
      </c>
      <c r="I110" s="642">
        <v>615</v>
      </c>
      <c r="J110" s="642">
        <v>630</v>
      </c>
      <c r="K110" s="642">
        <v>650</v>
      </c>
      <c r="L110" s="642">
        <v>670</v>
      </c>
      <c r="M110" s="642">
        <v>690</v>
      </c>
      <c r="N110" s="642">
        <v>710</v>
      </c>
    </row>
    <row r="111" spans="1:14" ht="18" customHeight="1" x14ac:dyDescent="0.25">
      <c r="A111" s="653" t="s">
        <v>2525</v>
      </c>
      <c r="B111" s="642">
        <v>400</v>
      </c>
      <c r="C111" s="642">
        <v>415</v>
      </c>
      <c r="D111" s="642">
        <v>425</v>
      </c>
      <c r="E111" s="642">
        <v>440</v>
      </c>
      <c r="F111" s="642">
        <v>450</v>
      </c>
      <c r="G111" s="642">
        <v>465</v>
      </c>
      <c r="H111" s="642">
        <v>475</v>
      </c>
      <c r="I111" s="642">
        <v>490</v>
      </c>
      <c r="J111" s="642">
        <v>505</v>
      </c>
      <c r="K111" s="642">
        <v>520</v>
      </c>
      <c r="L111" s="642">
        <v>535</v>
      </c>
      <c r="M111" s="642">
        <v>550</v>
      </c>
      <c r="N111" s="642">
        <v>570</v>
      </c>
    </row>
    <row r="112" spans="1:14" x14ac:dyDescent="0.25">
      <c r="A112" s="652" t="s">
        <v>2217</v>
      </c>
      <c r="B112" s="642">
        <v>280</v>
      </c>
      <c r="C112" s="642">
        <v>290</v>
      </c>
      <c r="D112" s="642">
        <v>299</v>
      </c>
      <c r="E112" s="642">
        <v>310</v>
      </c>
      <c r="F112" s="642">
        <v>320</v>
      </c>
      <c r="G112" s="642">
        <v>330</v>
      </c>
      <c r="H112" s="642">
        <v>340</v>
      </c>
      <c r="I112" s="642">
        <v>350</v>
      </c>
      <c r="J112" s="642">
        <v>355</v>
      </c>
      <c r="K112" s="642">
        <v>365</v>
      </c>
      <c r="L112" s="642">
        <v>375</v>
      </c>
      <c r="M112" s="642">
        <v>390</v>
      </c>
      <c r="N112" s="642">
        <v>400</v>
      </c>
    </row>
    <row r="113" spans="1:14" x14ac:dyDescent="0.25">
      <c r="A113" s="652" t="s">
        <v>1112</v>
      </c>
      <c r="B113" s="642">
        <v>220</v>
      </c>
      <c r="C113" s="642">
        <v>230</v>
      </c>
      <c r="D113" s="642">
        <v>235</v>
      </c>
      <c r="E113" s="642">
        <v>240</v>
      </c>
      <c r="F113" s="642">
        <v>245</v>
      </c>
      <c r="G113" s="642">
        <v>250</v>
      </c>
      <c r="H113" s="642">
        <v>260</v>
      </c>
      <c r="I113" s="642">
        <v>270</v>
      </c>
      <c r="J113" s="642">
        <v>285</v>
      </c>
      <c r="K113" s="642">
        <v>295</v>
      </c>
      <c r="L113" s="642">
        <v>305</v>
      </c>
      <c r="M113" s="642">
        <v>320</v>
      </c>
      <c r="N113" s="642">
        <v>330</v>
      </c>
    </row>
    <row r="114" spans="1:14" x14ac:dyDescent="0.25">
      <c r="A114" s="652" t="s">
        <v>1108</v>
      </c>
      <c r="B114" s="642">
        <v>330</v>
      </c>
      <c r="C114" s="642">
        <v>347.5</v>
      </c>
      <c r="D114" s="642">
        <v>360</v>
      </c>
      <c r="E114" s="642">
        <v>370</v>
      </c>
      <c r="F114" s="642">
        <v>380</v>
      </c>
      <c r="G114" s="642">
        <v>390</v>
      </c>
      <c r="H114" s="642">
        <v>400</v>
      </c>
      <c r="I114" s="642">
        <v>410</v>
      </c>
      <c r="J114" s="642">
        <v>425</v>
      </c>
      <c r="K114" s="642">
        <v>435</v>
      </c>
      <c r="L114" s="642">
        <v>445</v>
      </c>
      <c r="M114" s="642">
        <v>460</v>
      </c>
      <c r="N114" s="642">
        <v>470</v>
      </c>
    </row>
    <row r="115" spans="1:14" x14ac:dyDescent="0.25">
      <c r="A115" s="652" t="s">
        <v>1689</v>
      </c>
      <c r="B115" s="642">
        <v>550</v>
      </c>
      <c r="C115" s="642">
        <v>577.5</v>
      </c>
      <c r="D115" s="642">
        <v>595</v>
      </c>
      <c r="E115" s="642">
        <v>615</v>
      </c>
      <c r="F115" s="642">
        <v>635</v>
      </c>
      <c r="G115" s="642">
        <v>655</v>
      </c>
      <c r="H115" s="642">
        <v>675</v>
      </c>
      <c r="I115" s="642">
        <v>695</v>
      </c>
      <c r="J115" s="642">
        <v>710</v>
      </c>
      <c r="K115" s="642">
        <v>733</v>
      </c>
      <c r="L115" s="642">
        <v>755</v>
      </c>
      <c r="M115" s="642">
        <v>775</v>
      </c>
      <c r="N115" s="642">
        <v>800</v>
      </c>
    </row>
    <row r="116" spans="1:14" x14ac:dyDescent="0.25">
      <c r="A116" s="652" t="s">
        <v>1109</v>
      </c>
      <c r="B116" s="642">
        <v>660</v>
      </c>
      <c r="C116" s="642">
        <v>695</v>
      </c>
      <c r="D116" s="642">
        <v>715</v>
      </c>
      <c r="E116" s="642">
        <v>735</v>
      </c>
      <c r="F116" s="642">
        <v>755</v>
      </c>
      <c r="G116" s="642">
        <v>780</v>
      </c>
      <c r="H116" s="642">
        <v>805</v>
      </c>
      <c r="I116" s="642">
        <v>830</v>
      </c>
      <c r="J116" s="642">
        <v>855</v>
      </c>
      <c r="K116" s="642">
        <v>880</v>
      </c>
      <c r="L116" s="642">
        <v>905</v>
      </c>
      <c r="M116" s="642">
        <v>935</v>
      </c>
      <c r="N116" s="642">
        <v>963</v>
      </c>
    </row>
    <row r="117" spans="1:14" x14ac:dyDescent="0.25">
      <c r="A117" s="652" t="s">
        <v>1690</v>
      </c>
      <c r="B117" s="642">
        <v>880</v>
      </c>
      <c r="C117" s="642">
        <v>925</v>
      </c>
      <c r="D117" s="642">
        <v>955</v>
      </c>
      <c r="E117" s="642">
        <v>985</v>
      </c>
      <c r="F117" s="642">
        <v>1015</v>
      </c>
      <c r="G117" s="642">
        <v>1045</v>
      </c>
      <c r="H117" s="642">
        <v>1075</v>
      </c>
      <c r="I117" s="642">
        <v>1105</v>
      </c>
      <c r="J117" s="642">
        <v>1135</v>
      </c>
      <c r="K117" s="642">
        <v>1170</v>
      </c>
      <c r="L117" s="642">
        <v>1205</v>
      </c>
      <c r="M117" s="642">
        <v>1240</v>
      </c>
      <c r="N117" s="642">
        <v>1278</v>
      </c>
    </row>
    <row r="118" spans="1:14" x14ac:dyDescent="0.25">
      <c r="A118" s="652" t="s">
        <v>1691</v>
      </c>
      <c r="B118" s="642">
        <v>1100</v>
      </c>
      <c r="C118" s="642">
        <v>1155</v>
      </c>
      <c r="D118" s="642">
        <v>1190</v>
      </c>
      <c r="E118" s="642">
        <v>1225</v>
      </c>
      <c r="F118" s="642">
        <v>1260</v>
      </c>
      <c r="G118" s="642">
        <v>1300</v>
      </c>
      <c r="H118" s="642">
        <v>1340</v>
      </c>
      <c r="I118" s="642">
        <v>1380</v>
      </c>
      <c r="J118" s="642">
        <v>1420</v>
      </c>
      <c r="K118" s="642">
        <v>1465</v>
      </c>
      <c r="L118" s="642">
        <v>1508</v>
      </c>
      <c r="M118" s="642">
        <v>1553</v>
      </c>
      <c r="N118" s="642">
        <v>1600</v>
      </c>
    </row>
    <row r="119" spans="1:14" x14ac:dyDescent="0.25">
      <c r="A119" s="652" t="s">
        <v>1110</v>
      </c>
      <c r="B119" s="642">
        <v>7700</v>
      </c>
      <c r="C119" s="642">
        <v>8085</v>
      </c>
      <c r="D119" s="642">
        <v>8330</v>
      </c>
      <c r="E119" s="642">
        <v>8580</v>
      </c>
      <c r="F119" s="642">
        <v>8835</v>
      </c>
      <c r="G119" s="642">
        <v>9100</v>
      </c>
      <c r="H119" s="642">
        <v>9375</v>
      </c>
      <c r="I119" s="642">
        <v>9655</v>
      </c>
      <c r="J119" s="642">
        <v>10255</v>
      </c>
      <c r="K119" s="642">
        <v>10255</v>
      </c>
      <c r="L119" s="642">
        <v>10553</v>
      </c>
      <c r="M119" s="642">
        <v>10868</v>
      </c>
      <c r="N119" s="642">
        <v>11200</v>
      </c>
    </row>
    <row r="120" spans="1:14" x14ac:dyDescent="0.25">
      <c r="A120" s="652" t="s">
        <v>1104</v>
      </c>
      <c r="B120" s="642">
        <v>6600</v>
      </c>
      <c r="C120" s="642">
        <v>6925</v>
      </c>
      <c r="D120" s="642">
        <v>7135</v>
      </c>
      <c r="E120" s="642">
        <v>7350</v>
      </c>
      <c r="F120" s="642">
        <v>7570</v>
      </c>
      <c r="G120" s="642">
        <v>7795</v>
      </c>
      <c r="H120" s="642">
        <v>8030</v>
      </c>
      <c r="I120" s="642">
        <v>8270</v>
      </c>
      <c r="J120" s="642">
        <v>8520</v>
      </c>
      <c r="K120" s="642">
        <v>8790</v>
      </c>
      <c r="L120" s="642">
        <v>9045</v>
      </c>
      <c r="M120" s="642">
        <v>9315</v>
      </c>
      <c r="N120" s="642">
        <v>9600</v>
      </c>
    </row>
    <row r="121" spans="1:14" x14ac:dyDescent="0.25">
      <c r="A121" s="652" t="s">
        <v>1111</v>
      </c>
      <c r="B121" s="642">
        <v>5500</v>
      </c>
      <c r="C121" s="642">
        <v>5775</v>
      </c>
      <c r="D121" s="642">
        <v>5950</v>
      </c>
      <c r="E121" s="642">
        <v>6130</v>
      </c>
      <c r="F121" s="642">
        <v>6315</v>
      </c>
      <c r="G121" s="642">
        <v>6505</v>
      </c>
      <c r="H121" s="642">
        <v>6700</v>
      </c>
      <c r="I121" s="642">
        <v>6900</v>
      </c>
      <c r="J121" s="642">
        <v>7100</v>
      </c>
      <c r="K121" s="642">
        <v>7325</v>
      </c>
      <c r="L121" s="642">
        <v>7538</v>
      </c>
      <c r="M121" s="642">
        <v>7763</v>
      </c>
      <c r="N121" s="642">
        <v>8000</v>
      </c>
    </row>
    <row r="122" spans="1:14" x14ac:dyDescent="0.25">
      <c r="A122" s="652" t="s">
        <v>1105</v>
      </c>
      <c r="B122" s="642">
        <v>4400</v>
      </c>
      <c r="C122" s="642">
        <v>4620</v>
      </c>
      <c r="D122" s="642">
        <v>4760</v>
      </c>
      <c r="E122" s="642">
        <v>4905</v>
      </c>
      <c r="F122" s="642">
        <v>5050</v>
      </c>
      <c r="G122" s="642">
        <v>5200</v>
      </c>
      <c r="H122" s="642">
        <v>5355</v>
      </c>
      <c r="I122" s="642">
        <v>5515</v>
      </c>
      <c r="J122" s="642">
        <v>5680</v>
      </c>
      <c r="K122" s="642">
        <v>5860</v>
      </c>
      <c r="L122" s="642">
        <v>6030</v>
      </c>
      <c r="M122" s="642">
        <v>6210</v>
      </c>
      <c r="N122" s="642">
        <v>6400</v>
      </c>
    </row>
    <row r="123" spans="1:14" x14ac:dyDescent="0.25">
      <c r="A123" s="652" t="s">
        <v>1082</v>
      </c>
      <c r="B123" s="642">
        <v>3300</v>
      </c>
      <c r="C123" s="642">
        <v>3465</v>
      </c>
      <c r="D123" s="642">
        <v>3570</v>
      </c>
      <c r="E123" s="642">
        <v>3675</v>
      </c>
      <c r="F123" s="642">
        <v>3785</v>
      </c>
      <c r="G123" s="642">
        <v>3900</v>
      </c>
      <c r="H123" s="642">
        <v>4015</v>
      </c>
      <c r="I123" s="642">
        <v>4135</v>
      </c>
      <c r="J123" s="642">
        <v>4260</v>
      </c>
      <c r="K123" s="642">
        <v>4395</v>
      </c>
      <c r="L123" s="642">
        <v>4523</v>
      </c>
      <c r="M123" s="642">
        <v>4658</v>
      </c>
      <c r="N123" s="642">
        <v>4800</v>
      </c>
    </row>
    <row r="124" spans="1:14" x14ac:dyDescent="0.25">
      <c r="A124" s="652" t="s">
        <v>1083</v>
      </c>
      <c r="B124" s="642">
        <v>2200</v>
      </c>
      <c r="C124" s="642">
        <v>2310</v>
      </c>
      <c r="D124" s="642">
        <v>2380</v>
      </c>
      <c r="E124" s="642">
        <v>2450</v>
      </c>
      <c r="F124" s="642">
        <v>2525</v>
      </c>
      <c r="G124" s="642">
        <v>2600</v>
      </c>
      <c r="H124" s="642">
        <v>2680</v>
      </c>
      <c r="I124" s="642">
        <v>2760</v>
      </c>
      <c r="J124" s="642">
        <v>2840</v>
      </c>
      <c r="K124" s="642">
        <v>2930</v>
      </c>
      <c r="L124" s="642">
        <v>3015</v>
      </c>
      <c r="M124" s="642">
        <v>3105</v>
      </c>
      <c r="N124" s="642">
        <v>3200</v>
      </c>
    </row>
    <row r="125" spans="1:14" x14ac:dyDescent="0.25">
      <c r="A125" s="652" t="s">
        <v>1106</v>
      </c>
      <c r="B125" s="642">
        <v>1100</v>
      </c>
      <c r="C125" s="642">
        <v>1155</v>
      </c>
      <c r="D125" s="642">
        <v>1190</v>
      </c>
      <c r="E125" s="642">
        <v>1225</v>
      </c>
      <c r="F125" s="642">
        <v>1260</v>
      </c>
      <c r="G125" s="642">
        <v>1300</v>
      </c>
      <c r="H125" s="642">
        <v>1340</v>
      </c>
      <c r="I125" s="642">
        <v>1380</v>
      </c>
      <c r="J125" s="642">
        <v>1420</v>
      </c>
      <c r="K125" s="642">
        <v>1465</v>
      </c>
      <c r="L125" s="642">
        <v>1508</v>
      </c>
      <c r="M125" s="642">
        <v>1553</v>
      </c>
      <c r="N125" s="642">
        <v>1600</v>
      </c>
    </row>
    <row r="126" spans="1:14" x14ac:dyDescent="0.25">
      <c r="A126" s="652" t="s">
        <v>1084</v>
      </c>
      <c r="B126" s="642">
        <v>6600</v>
      </c>
      <c r="C126" s="642">
        <v>6925</v>
      </c>
      <c r="D126" s="642">
        <v>7135</v>
      </c>
      <c r="E126" s="642">
        <v>7350</v>
      </c>
      <c r="F126" s="642">
        <v>7570</v>
      </c>
      <c r="G126" s="642">
        <v>7795</v>
      </c>
      <c r="H126" s="642">
        <v>8030</v>
      </c>
      <c r="I126" s="642">
        <v>8270</v>
      </c>
      <c r="J126" s="642">
        <v>8520</v>
      </c>
      <c r="K126" s="642">
        <v>8790</v>
      </c>
      <c r="L126" s="642">
        <v>9045</v>
      </c>
      <c r="M126" s="642">
        <v>8315</v>
      </c>
      <c r="N126" s="642">
        <v>9600</v>
      </c>
    </row>
    <row r="127" spans="1:14" x14ac:dyDescent="0.25">
      <c r="A127" s="654" t="s">
        <v>1085</v>
      </c>
      <c r="B127" s="650">
        <v>5500</v>
      </c>
      <c r="C127" s="650">
        <v>5775</v>
      </c>
      <c r="D127" s="650">
        <v>5950</v>
      </c>
      <c r="E127" s="650">
        <v>6130</v>
      </c>
      <c r="F127" s="650">
        <v>6315</v>
      </c>
      <c r="G127" s="650">
        <v>6505</v>
      </c>
      <c r="H127" s="650">
        <v>6700</v>
      </c>
      <c r="I127" s="650">
        <v>6900</v>
      </c>
      <c r="J127" s="650">
        <v>7100</v>
      </c>
      <c r="K127" s="650">
        <v>7325</v>
      </c>
      <c r="L127" s="650">
        <v>7538</v>
      </c>
      <c r="M127" s="650">
        <v>7763</v>
      </c>
      <c r="N127" s="650">
        <v>8000</v>
      </c>
    </row>
    <row r="128" spans="1:14" ht="15.75" x14ac:dyDescent="0.25">
      <c r="A128" s="643" t="s">
        <v>1692</v>
      </c>
      <c r="B128" s="644" t="s">
        <v>1676</v>
      </c>
      <c r="C128" s="644" t="s">
        <v>1677</v>
      </c>
      <c r="D128" s="644" t="s">
        <v>1678</v>
      </c>
      <c r="E128" s="644" t="s">
        <v>1679</v>
      </c>
      <c r="F128" s="645" t="s">
        <v>1680</v>
      </c>
      <c r="G128" s="646" t="s">
        <v>1681</v>
      </c>
      <c r="H128" s="647" t="s">
        <v>1682</v>
      </c>
      <c r="I128" s="647" t="s">
        <v>1909</v>
      </c>
      <c r="J128" s="647" t="s">
        <v>1910</v>
      </c>
      <c r="K128" s="647" t="s">
        <v>1911</v>
      </c>
      <c r="L128" s="647" t="s">
        <v>1912</v>
      </c>
      <c r="M128" s="647" t="s">
        <v>1913</v>
      </c>
      <c r="N128" s="647" t="s">
        <v>1914</v>
      </c>
    </row>
    <row r="129" spans="1:14" x14ac:dyDescent="0.25">
      <c r="A129" s="651" t="s">
        <v>1107</v>
      </c>
      <c r="B129" s="642">
        <v>4400</v>
      </c>
      <c r="C129" s="642">
        <v>4620</v>
      </c>
      <c r="D129" s="642">
        <v>4760</v>
      </c>
      <c r="E129" s="642">
        <v>4905</v>
      </c>
      <c r="F129" s="642">
        <v>5050</v>
      </c>
      <c r="G129" s="642">
        <v>5200</v>
      </c>
      <c r="H129" s="642">
        <v>5355</v>
      </c>
      <c r="I129" s="642">
        <v>5515</v>
      </c>
      <c r="J129" s="642">
        <v>5680</v>
      </c>
      <c r="K129" s="642">
        <v>5860</v>
      </c>
      <c r="L129" s="642">
        <v>6030</v>
      </c>
      <c r="M129" s="642">
        <v>6210</v>
      </c>
      <c r="N129" s="642">
        <v>6400</v>
      </c>
    </row>
    <row r="130" spans="1:14" x14ac:dyDescent="0.25">
      <c r="A130" s="652" t="s">
        <v>1086</v>
      </c>
      <c r="B130" s="642">
        <v>3300</v>
      </c>
      <c r="C130" s="642">
        <v>3465</v>
      </c>
      <c r="D130" s="642">
        <v>3570</v>
      </c>
      <c r="E130" s="642">
        <v>3675</v>
      </c>
      <c r="F130" s="642">
        <v>3785</v>
      </c>
      <c r="G130" s="642">
        <v>3900</v>
      </c>
      <c r="H130" s="642">
        <v>4015</v>
      </c>
      <c r="I130" s="642">
        <v>4135</v>
      </c>
      <c r="J130" s="642">
        <v>4260</v>
      </c>
      <c r="K130" s="642">
        <v>4395</v>
      </c>
      <c r="L130" s="642">
        <v>4523</v>
      </c>
      <c r="M130" s="642">
        <v>4658</v>
      </c>
      <c r="N130" s="642">
        <v>4800</v>
      </c>
    </row>
    <row r="131" spans="1:14" x14ac:dyDescent="0.25">
      <c r="A131" s="652" t="s">
        <v>1087</v>
      </c>
      <c r="B131" s="642">
        <v>2200</v>
      </c>
      <c r="C131" s="642">
        <v>2310</v>
      </c>
      <c r="D131" s="642">
        <v>2380</v>
      </c>
      <c r="E131" s="642">
        <v>2455</v>
      </c>
      <c r="F131" s="642">
        <v>2525</v>
      </c>
      <c r="G131" s="642">
        <v>2600</v>
      </c>
      <c r="H131" s="642">
        <v>2675</v>
      </c>
      <c r="I131" s="642">
        <v>2760</v>
      </c>
      <c r="J131" s="642">
        <v>2840</v>
      </c>
      <c r="K131" s="642">
        <v>2930</v>
      </c>
      <c r="L131" s="642">
        <v>3015</v>
      </c>
      <c r="M131" s="642">
        <v>3105</v>
      </c>
      <c r="N131" s="642">
        <v>3200</v>
      </c>
    </row>
    <row r="132" spans="1:14" x14ac:dyDescent="0.25">
      <c r="A132" s="652" t="s">
        <v>1092</v>
      </c>
      <c r="B132" s="642">
        <v>2200</v>
      </c>
      <c r="C132" s="642">
        <v>2310</v>
      </c>
      <c r="D132" s="642">
        <v>2380</v>
      </c>
      <c r="E132" s="642">
        <v>2453</v>
      </c>
      <c r="F132" s="642">
        <v>2525</v>
      </c>
      <c r="G132" s="642">
        <v>2600</v>
      </c>
      <c r="H132" s="642">
        <v>2678</v>
      </c>
      <c r="I132" s="642">
        <v>2758</v>
      </c>
      <c r="J132" s="642">
        <v>2840</v>
      </c>
      <c r="K132" s="642">
        <v>2930</v>
      </c>
      <c r="L132" s="642">
        <v>3015</v>
      </c>
      <c r="M132" s="642">
        <v>3105</v>
      </c>
      <c r="N132" s="642">
        <v>3200</v>
      </c>
    </row>
    <row r="133" spans="1:14" x14ac:dyDescent="0.25">
      <c r="A133" s="655" t="s">
        <v>1102</v>
      </c>
      <c r="B133" s="642">
        <v>1100</v>
      </c>
      <c r="C133" s="642">
        <v>1155</v>
      </c>
      <c r="D133" s="642">
        <v>1190</v>
      </c>
      <c r="E133" s="642">
        <v>1225</v>
      </c>
      <c r="F133" s="642">
        <v>1265</v>
      </c>
      <c r="G133" s="642">
        <v>1300</v>
      </c>
      <c r="H133" s="642">
        <v>1340</v>
      </c>
      <c r="I133" s="642">
        <v>1380</v>
      </c>
      <c r="J133" s="642">
        <v>1420</v>
      </c>
      <c r="K133" s="642">
        <v>1465</v>
      </c>
      <c r="L133" s="642">
        <v>1508</v>
      </c>
      <c r="M133" s="642">
        <v>1553</v>
      </c>
      <c r="N133" s="642">
        <v>1600</v>
      </c>
    </row>
    <row r="134" spans="1:14" x14ac:dyDescent="0.25">
      <c r="A134" s="655" t="s">
        <v>1093</v>
      </c>
      <c r="B134" s="642">
        <v>4400</v>
      </c>
      <c r="C134" s="642">
        <v>4620</v>
      </c>
      <c r="D134" s="642">
        <v>4760</v>
      </c>
      <c r="E134" s="642">
        <v>4900</v>
      </c>
      <c r="F134" s="642">
        <v>5050</v>
      </c>
      <c r="G134" s="642">
        <v>5200</v>
      </c>
      <c r="H134" s="642">
        <v>5355</v>
      </c>
      <c r="I134" s="642">
        <v>5015</v>
      </c>
      <c r="J134" s="642">
        <v>5680</v>
      </c>
      <c r="K134" s="642">
        <v>5860</v>
      </c>
      <c r="L134" s="642">
        <v>6030</v>
      </c>
      <c r="M134" s="642">
        <v>6210</v>
      </c>
      <c r="N134" s="642">
        <v>6400</v>
      </c>
    </row>
    <row r="135" spans="1:14" x14ac:dyDescent="0.25">
      <c r="A135" s="655" t="s">
        <v>1094</v>
      </c>
      <c r="B135" s="642">
        <v>3300</v>
      </c>
      <c r="C135" s="642">
        <v>3465</v>
      </c>
      <c r="D135" s="642">
        <v>3570</v>
      </c>
      <c r="E135" s="642">
        <v>3678</v>
      </c>
      <c r="F135" s="642">
        <v>3788</v>
      </c>
      <c r="G135" s="642">
        <v>3900</v>
      </c>
      <c r="H135" s="642">
        <v>4020</v>
      </c>
      <c r="I135" s="642">
        <v>4140</v>
      </c>
      <c r="J135" s="642">
        <v>4260</v>
      </c>
      <c r="K135" s="642">
        <v>4395</v>
      </c>
      <c r="L135" s="642">
        <v>4523</v>
      </c>
      <c r="M135" s="642">
        <v>4658</v>
      </c>
      <c r="N135" s="642">
        <v>4800</v>
      </c>
    </row>
    <row r="136" spans="1:14" x14ac:dyDescent="0.25">
      <c r="A136" s="655" t="s">
        <v>1095</v>
      </c>
      <c r="B136" s="642">
        <v>2200</v>
      </c>
      <c r="C136" s="642">
        <v>2310</v>
      </c>
      <c r="D136" s="642">
        <v>2380</v>
      </c>
      <c r="E136" s="642">
        <v>2455</v>
      </c>
      <c r="F136" s="642">
        <v>2525</v>
      </c>
      <c r="G136" s="642">
        <v>2600</v>
      </c>
      <c r="H136" s="642">
        <v>2680</v>
      </c>
      <c r="I136" s="642">
        <v>2760</v>
      </c>
      <c r="J136" s="642">
        <v>2840</v>
      </c>
      <c r="K136" s="642">
        <v>2930</v>
      </c>
      <c r="L136" s="642">
        <v>3015</v>
      </c>
      <c r="M136" s="642">
        <v>3105</v>
      </c>
      <c r="N136" s="642">
        <v>3200</v>
      </c>
    </row>
    <row r="137" spans="1:14" x14ac:dyDescent="0.25">
      <c r="A137" s="655" t="s">
        <v>1096</v>
      </c>
      <c r="B137" s="642">
        <v>1100</v>
      </c>
      <c r="C137" s="642">
        <v>1155</v>
      </c>
      <c r="D137" s="642">
        <v>1190</v>
      </c>
      <c r="E137" s="642">
        <v>1225</v>
      </c>
      <c r="F137" s="642">
        <v>1265</v>
      </c>
      <c r="G137" s="642">
        <v>1300</v>
      </c>
      <c r="H137" s="642">
        <v>1340</v>
      </c>
      <c r="I137" s="642">
        <v>1380</v>
      </c>
      <c r="J137" s="642">
        <v>1420</v>
      </c>
      <c r="K137" s="642">
        <v>1465</v>
      </c>
      <c r="L137" s="642">
        <v>1508</v>
      </c>
      <c r="M137" s="642">
        <v>1553</v>
      </c>
      <c r="N137" s="642">
        <v>1600</v>
      </c>
    </row>
    <row r="138" spans="1:14" x14ac:dyDescent="0.25">
      <c r="A138" s="655" t="s">
        <v>1097</v>
      </c>
      <c r="B138" s="642">
        <v>3300</v>
      </c>
      <c r="C138" s="642">
        <v>3465</v>
      </c>
      <c r="D138" s="642">
        <v>3570</v>
      </c>
      <c r="E138" s="642">
        <v>3680</v>
      </c>
      <c r="F138" s="642">
        <v>3790</v>
      </c>
      <c r="G138" s="642">
        <v>3900</v>
      </c>
      <c r="H138" s="642">
        <v>4020</v>
      </c>
      <c r="I138" s="642">
        <v>4140</v>
      </c>
      <c r="J138" s="642">
        <v>4260</v>
      </c>
      <c r="K138" s="642">
        <v>4395</v>
      </c>
      <c r="L138" s="642">
        <v>4523</v>
      </c>
      <c r="M138" s="642">
        <v>4658</v>
      </c>
      <c r="N138" s="642">
        <v>4800</v>
      </c>
    </row>
    <row r="139" spans="1:14" x14ac:dyDescent="0.25">
      <c r="A139" s="655" t="s">
        <v>1098</v>
      </c>
      <c r="B139" s="642">
        <v>2200</v>
      </c>
      <c r="C139" s="642">
        <v>2310</v>
      </c>
      <c r="D139" s="642">
        <v>2380</v>
      </c>
      <c r="E139" s="642">
        <v>2455</v>
      </c>
      <c r="F139" s="642">
        <v>2525</v>
      </c>
      <c r="G139" s="642">
        <v>2600</v>
      </c>
      <c r="H139" s="642">
        <v>2680</v>
      </c>
      <c r="I139" s="642">
        <v>2760</v>
      </c>
      <c r="J139" s="642">
        <v>2840</v>
      </c>
      <c r="K139" s="642">
        <v>2930</v>
      </c>
      <c r="L139" s="642">
        <v>3015</v>
      </c>
      <c r="M139" s="642">
        <v>3105</v>
      </c>
      <c r="N139" s="642">
        <v>3200</v>
      </c>
    </row>
    <row r="140" spans="1:14" x14ac:dyDescent="0.25">
      <c r="A140" s="655" t="s">
        <v>1103</v>
      </c>
      <c r="B140" s="642">
        <v>1100</v>
      </c>
      <c r="C140" s="642">
        <v>1155</v>
      </c>
      <c r="D140" s="642">
        <v>1190</v>
      </c>
      <c r="E140" s="642">
        <v>1225</v>
      </c>
      <c r="F140" s="642">
        <v>1265</v>
      </c>
      <c r="G140" s="642">
        <v>1300</v>
      </c>
      <c r="H140" s="642">
        <v>1340</v>
      </c>
      <c r="I140" s="642">
        <v>1380</v>
      </c>
      <c r="J140" s="642">
        <v>1420</v>
      </c>
      <c r="K140" s="642">
        <v>1465</v>
      </c>
      <c r="L140" s="642">
        <v>1508</v>
      </c>
      <c r="M140" s="642">
        <v>1553</v>
      </c>
      <c r="N140" s="642">
        <v>1600</v>
      </c>
    </row>
    <row r="141" spans="1:14" x14ac:dyDescent="0.25">
      <c r="A141" s="655" t="s">
        <v>1099</v>
      </c>
      <c r="B141" s="642">
        <v>2200</v>
      </c>
      <c r="C141" s="642">
        <v>2310</v>
      </c>
      <c r="D141" s="642">
        <v>2380</v>
      </c>
      <c r="E141" s="642">
        <v>2455</v>
      </c>
      <c r="F141" s="642">
        <v>2525</v>
      </c>
      <c r="G141" s="642">
        <v>2600</v>
      </c>
      <c r="H141" s="642">
        <v>2680</v>
      </c>
      <c r="I141" s="642">
        <v>2760</v>
      </c>
      <c r="J141" s="642">
        <v>2840</v>
      </c>
      <c r="K141" s="642">
        <v>2930</v>
      </c>
      <c r="L141" s="642">
        <v>3015</v>
      </c>
      <c r="M141" s="642">
        <v>3105</v>
      </c>
      <c r="N141" s="642">
        <v>3200</v>
      </c>
    </row>
    <row r="142" spans="1:14" x14ac:dyDescent="0.25">
      <c r="A142" s="655" t="s">
        <v>1100</v>
      </c>
      <c r="B142" s="642">
        <v>1100</v>
      </c>
      <c r="C142" s="642">
        <v>1155</v>
      </c>
      <c r="D142" s="642">
        <v>1190</v>
      </c>
      <c r="E142" s="642">
        <v>1225</v>
      </c>
      <c r="F142" s="642">
        <v>1265</v>
      </c>
      <c r="G142" s="642">
        <v>1300</v>
      </c>
      <c r="H142" s="642">
        <v>1340</v>
      </c>
      <c r="I142" s="642">
        <v>1380</v>
      </c>
      <c r="J142" s="642">
        <v>1420</v>
      </c>
      <c r="K142" s="642">
        <v>1465</v>
      </c>
      <c r="L142" s="642">
        <v>1508</v>
      </c>
      <c r="M142" s="642">
        <v>1553</v>
      </c>
      <c r="N142" s="642">
        <v>1600</v>
      </c>
    </row>
    <row r="143" spans="1:14" x14ac:dyDescent="0.25">
      <c r="A143" s="655" t="s">
        <v>1101</v>
      </c>
      <c r="B143" s="642">
        <v>1100</v>
      </c>
      <c r="C143" s="642">
        <v>1155</v>
      </c>
      <c r="D143" s="642">
        <v>1190</v>
      </c>
      <c r="E143" s="642">
        <v>1225</v>
      </c>
      <c r="F143" s="642">
        <v>1265</v>
      </c>
      <c r="G143" s="642">
        <v>1300</v>
      </c>
      <c r="H143" s="642">
        <v>1340</v>
      </c>
      <c r="I143" s="642">
        <v>1380</v>
      </c>
      <c r="J143" s="642">
        <v>1420</v>
      </c>
      <c r="K143" s="642">
        <v>1465</v>
      </c>
      <c r="L143" s="642">
        <v>1508</v>
      </c>
      <c r="M143" s="642">
        <v>1553</v>
      </c>
      <c r="N143" s="642">
        <v>1600</v>
      </c>
    </row>
    <row r="144" spans="1:14" ht="30" x14ac:dyDescent="0.25">
      <c r="A144" s="655" t="s">
        <v>2219</v>
      </c>
      <c r="B144" s="642">
        <v>1100</v>
      </c>
      <c r="C144" s="642">
        <v>1155</v>
      </c>
      <c r="D144" s="642">
        <v>1190</v>
      </c>
      <c r="E144" s="642">
        <v>1225</v>
      </c>
      <c r="F144" s="642">
        <v>1265</v>
      </c>
      <c r="G144" s="642">
        <v>1300</v>
      </c>
      <c r="H144" s="642">
        <v>1340</v>
      </c>
      <c r="I144" s="642">
        <v>1380</v>
      </c>
      <c r="J144" s="642">
        <v>1420</v>
      </c>
      <c r="K144" s="642">
        <v>1465</v>
      </c>
      <c r="L144" s="642">
        <v>1508</v>
      </c>
      <c r="M144" s="642">
        <v>1553</v>
      </c>
      <c r="N144" s="642">
        <v>1600</v>
      </c>
    </row>
    <row r="145" spans="1:14" x14ac:dyDescent="0.25">
      <c r="A145" s="656" t="s">
        <v>2054</v>
      </c>
      <c r="B145" s="650">
        <v>150</v>
      </c>
      <c r="C145" s="650">
        <v>175</v>
      </c>
      <c r="D145" s="650">
        <v>200</v>
      </c>
      <c r="E145" s="650">
        <v>225</v>
      </c>
      <c r="F145" s="650">
        <v>250</v>
      </c>
      <c r="G145" s="650">
        <v>275</v>
      </c>
      <c r="H145" s="650">
        <v>300</v>
      </c>
      <c r="I145" s="650">
        <v>325</v>
      </c>
      <c r="J145" s="650">
        <v>350</v>
      </c>
      <c r="K145" s="650">
        <v>375</v>
      </c>
      <c r="L145" s="650">
        <v>400</v>
      </c>
      <c r="M145" s="650">
        <v>425</v>
      </c>
      <c r="N145" s="650">
        <v>450</v>
      </c>
    </row>
    <row r="146" spans="1:14" ht="15.75" x14ac:dyDescent="0.25">
      <c r="A146" s="826" t="s">
        <v>2055</v>
      </c>
      <c r="B146" s="827"/>
      <c r="C146" s="827"/>
      <c r="D146" s="827"/>
      <c r="E146" s="827"/>
      <c r="F146" s="827"/>
      <c r="G146" s="827"/>
      <c r="H146" s="827"/>
      <c r="I146" s="827"/>
      <c r="J146" s="827"/>
      <c r="K146" s="827"/>
      <c r="L146" s="827"/>
      <c r="M146" s="827"/>
      <c r="N146" s="828"/>
    </row>
    <row r="147" spans="1:14" ht="30.75" customHeight="1" x14ac:dyDescent="0.25">
      <c r="A147" s="657" t="s">
        <v>1693</v>
      </c>
      <c r="B147" s="644" t="s">
        <v>1676</v>
      </c>
      <c r="C147" s="644" t="s">
        <v>1677</v>
      </c>
      <c r="D147" s="644" t="s">
        <v>1678</v>
      </c>
      <c r="E147" s="644" t="s">
        <v>1679</v>
      </c>
      <c r="F147" s="645" t="s">
        <v>1680</v>
      </c>
      <c r="G147" s="646" t="s">
        <v>1681</v>
      </c>
      <c r="H147" s="647" t="s">
        <v>1682</v>
      </c>
      <c r="I147" s="647" t="s">
        <v>1909</v>
      </c>
      <c r="J147" s="647" t="s">
        <v>1910</v>
      </c>
      <c r="K147" s="647" t="s">
        <v>1911</v>
      </c>
      <c r="L147" s="647" t="s">
        <v>1912</v>
      </c>
      <c r="M147" s="647" t="s">
        <v>1913</v>
      </c>
      <c r="N147" s="646" t="s">
        <v>1914</v>
      </c>
    </row>
    <row r="148" spans="1:14" x14ac:dyDescent="0.25">
      <c r="A148" s="658" t="s">
        <v>1683</v>
      </c>
      <c r="B148" s="642">
        <v>141200</v>
      </c>
      <c r="C148" s="642">
        <v>148265</v>
      </c>
      <c r="D148" s="642">
        <v>152715</v>
      </c>
      <c r="E148" s="642">
        <v>157295</v>
      </c>
      <c r="F148" s="642">
        <v>162015</v>
      </c>
      <c r="G148" s="642">
        <v>166875</v>
      </c>
      <c r="H148" s="642">
        <v>171880</v>
      </c>
      <c r="I148" s="642">
        <v>177035</v>
      </c>
      <c r="J148" s="642">
        <v>182345</v>
      </c>
      <c r="K148" s="642">
        <v>187815</v>
      </c>
      <c r="L148" s="642">
        <v>193450</v>
      </c>
      <c r="M148" s="642">
        <v>199255</v>
      </c>
      <c r="N148" s="642">
        <v>205230</v>
      </c>
    </row>
    <row r="149" spans="1:14" x14ac:dyDescent="0.25">
      <c r="A149" s="655" t="s">
        <v>1684</v>
      </c>
      <c r="B149" s="642">
        <v>88265</v>
      </c>
      <c r="C149" s="642">
        <v>92665</v>
      </c>
      <c r="D149" s="642">
        <v>95445</v>
      </c>
      <c r="E149" s="642">
        <v>98310</v>
      </c>
      <c r="F149" s="642">
        <v>101260</v>
      </c>
      <c r="G149" s="642">
        <v>104300</v>
      </c>
      <c r="H149" s="642">
        <v>107430</v>
      </c>
      <c r="I149" s="642">
        <v>110655</v>
      </c>
      <c r="J149" s="642">
        <v>113975</v>
      </c>
      <c r="K149" s="642">
        <v>117395</v>
      </c>
      <c r="L149" s="642">
        <v>120915</v>
      </c>
      <c r="M149" s="642">
        <v>124545</v>
      </c>
      <c r="N149" s="642">
        <v>128280</v>
      </c>
    </row>
    <row r="150" spans="1:14" x14ac:dyDescent="0.25">
      <c r="A150" s="655" t="s">
        <v>1685</v>
      </c>
      <c r="B150" s="642">
        <v>70600</v>
      </c>
      <c r="C150" s="642">
        <v>74135</v>
      </c>
      <c r="D150" s="642">
        <v>76360</v>
      </c>
      <c r="E150" s="642">
        <v>78650</v>
      </c>
      <c r="F150" s="642">
        <v>81010</v>
      </c>
      <c r="G150" s="642">
        <v>83440</v>
      </c>
      <c r="H150" s="642">
        <v>85945</v>
      </c>
      <c r="I150" s="642">
        <v>88525</v>
      </c>
      <c r="J150" s="642">
        <v>91180</v>
      </c>
      <c r="K150" s="642">
        <v>93915</v>
      </c>
      <c r="L150" s="642">
        <v>96735</v>
      </c>
      <c r="M150" s="642">
        <v>99635</v>
      </c>
      <c r="N150" s="642">
        <v>102625</v>
      </c>
    </row>
    <row r="151" spans="1:14" x14ac:dyDescent="0.25">
      <c r="A151" s="655" t="s">
        <v>1686</v>
      </c>
      <c r="B151" s="642">
        <v>70600</v>
      </c>
      <c r="C151" s="642">
        <v>74135</v>
      </c>
      <c r="D151" s="642">
        <v>76360</v>
      </c>
      <c r="E151" s="642">
        <v>78650</v>
      </c>
      <c r="F151" s="642">
        <v>81010</v>
      </c>
      <c r="G151" s="642">
        <v>83440</v>
      </c>
      <c r="H151" s="642">
        <v>85945</v>
      </c>
      <c r="I151" s="642">
        <v>88525</v>
      </c>
      <c r="J151" s="642">
        <v>91180</v>
      </c>
      <c r="K151" s="642">
        <v>93915</v>
      </c>
      <c r="L151" s="642">
        <v>96735</v>
      </c>
      <c r="M151" s="642">
        <v>99635</v>
      </c>
      <c r="N151" s="642">
        <v>102625</v>
      </c>
    </row>
    <row r="152" spans="1:14" x14ac:dyDescent="0.25">
      <c r="A152" s="655" t="s">
        <v>1687</v>
      </c>
      <c r="B152" s="642">
        <v>52935</v>
      </c>
      <c r="C152" s="642">
        <v>55600</v>
      </c>
      <c r="D152" s="642">
        <v>57270</v>
      </c>
      <c r="E152" s="642">
        <v>58990</v>
      </c>
      <c r="F152" s="642">
        <v>60760</v>
      </c>
      <c r="G152" s="642">
        <v>62580</v>
      </c>
      <c r="H152" s="642">
        <v>64455</v>
      </c>
      <c r="I152" s="642">
        <v>66390</v>
      </c>
      <c r="J152" s="642">
        <v>68380</v>
      </c>
      <c r="K152" s="642">
        <v>70435</v>
      </c>
      <c r="L152" s="642">
        <v>72545</v>
      </c>
      <c r="M152" s="642">
        <v>74725</v>
      </c>
      <c r="N152" s="642">
        <v>76965</v>
      </c>
    </row>
    <row r="153" spans="1:14" x14ac:dyDescent="0.25">
      <c r="A153" s="655" t="s">
        <v>1688</v>
      </c>
      <c r="B153" s="642">
        <v>17665</v>
      </c>
      <c r="C153" s="642">
        <v>18535</v>
      </c>
      <c r="D153" s="642">
        <v>19090</v>
      </c>
      <c r="E153" s="642">
        <v>19665</v>
      </c>
      <c r="F153" s="642">
        <v>20255</v>
      </c>
      <c r="G153" s="642">
        <v>20865</v>
      </c>
      <c r="H153" s="642">
        <v>21490</v>
      </c>
      <c r="I153" s="642">
        <v>22135</v>
      </c>
      <c r="J153" s="642">
        <v>22800</v>
      </c>
      <c r="K153" s="642">
        <v>23485</v>
      </c>
      <c r="L153" s="642">
        <v>24185</v>
      </c>
      <c r="M153" s="642">
        <v>24915</v>
      </c>
      <c r="N153" s="642">
        <v>25660</v>
      </c>
    </row>
    <row r="154" spans="1:14" x14ac:dyDescent="0.25">
      <c r="A154" s="655" t="s">
        <v>2214</v>
      </c>
      <c r="B154" s="642">
        <v>6330</v>
      </c>
      <c r="C154" s="642">
        <v>6670</v>
      </c>
      <c r="D154" s="642">
        <v>6870</v>
      </c>
      <c r="E154" s="642">
        <v>7070</v>
      </c>
      <c r="F154" s="642">
        <v>7270</v>
      </c>
      <c r="G154" s="642">
        <v>7470</v>
      </c>
      <c r="H154" s="642">
        <v>7670</v>
      </c>
      <c r="I154" s="642">
        <v>7870</v>
      </c>
      <c r="J154" s="642">
        <v>8105</v>
      </c>
      <c r="K154" s="642">
        <v>8350</v>
      </c>
      <c r="L154" s="642">
        <v>8600</v>
      </c>
      <c r="M154" s="642">
        <v>8860</v>
      </c>
      <c r="N154" s="642">
        <v>9125</v>
      </c>
    </row>
    <row r="155" spans="1:14" x14ac:dyDescent="0.25">
      <c r="A155" s="655" t="s">
        <v>1075</v>
      </c>
      <c r="B155" s="642">
        <v>81400</v>
      </c>
      <c r="C155" s="642">
        <v>85465</v>
      </c>
      <c r="D155" s="642">
        <v>88030</v>
      </c>
      <c r="E155" s="642">
        <v>90670</v>
      </c>
      <c r="F155" s="642">
        <v>93390</v>
      </c>
      <c r="G155" s="642">
        <v>96190</v>
      </c>
      <c r="H155" s="642">
        <v>99075</v>
      </c>
      <c r="I155" s="642">
        <v>102045</v>
      </c>
      <c r="J155" s="642">
        <v>105105</v>
      </c>
      <c r="K155" s="642">
        <v>108258</v>
      </c>
      <c r="L155" s="642">
        <v>111505</v>
      </c>
      <c r="M155" s="642">
        <v>114855</v>
      </c>
      <c r="N155" s="642">
        <v>118300</v>
      </c>
    </row>
    <row r="156" spans="1:14" x14ac:dyDescent="0.25">
      <c r="A156" s="655" t="s">
        <v>1074</v>
      </c>
      <c r="B156" s="642">
        <v>16265</v>
      </c>
      <c r="C156" s="642">
        <v>17085</v>
      </c>
      <c r="D156" s="642">
        <v>17600</v>
      </c>
      <c r="E156" s="642">
        <v>18125</v>
      </c>
      <c r="F156" s="642">
        <v>18670</v>
      </c>
      <c r="G156" s="642">
        <v>19230</v>
      </c>
      <c r="H156" s="642">
        <v>19805</v>
      </c>
      <c r="I156" s="642">
        <v>20400</v>
      </c>
      <c r="J156" s="642">
        <v>21010</v>
      </c>
      <c r="K156" s="642">
        <v>21640</v>
      </c>
      <c r="L156" s="642">
        <v>22290</v>
      </c>
      <c r="M156" s="642">
        <v>22960</v>
      </c>
      <c r="N156" s="642">
        <v>23650</v>
      </c>
    </row>
    <row r="157" spans="1:14" x14ac:dyDescent="0.25">
      <c r="A157" s="655" t="s">
        <v>1076</v>
      </c>
      <c r="B157" s="642">
        <v>24435</v>
      </c>
      <c r="C157" s="642">
        <v>25650</v>
      </c>
      <c r="D157" s="642">
        <v>26420</v>
      </c>
      <c r="E157" s="642">
        <v>27210</v>
      </c>
      <c r="F157" s="642">
        <v>28025</v>
      </c>
      <c r="G157" s="642">
        <v>28865</v>
      </c>
      <c r="H157" s="642">
        <v>29730</v>
      </c>
      <c r="I157" s="642">
        <v>30620</v>
      </c>
      <c r="J157" s="642">
        <v>31540</v>
      </c>
      <c r="K157" s="642">
        <v>32485</v>
      </c>
      <c r="L157" s="642">
        <v>33460</v>
      </c>
      <c r="M157" s="642">
        <v>34465</v>
      </c>
      <c r="N157" s="642">
        <v>35500</v>
      </c>
    </row>
    <row r="158" spans="1:14" x14ac:dyDescent="0.25">
      <c r="A158" s="655" t="s">
        <v>1078</v>
      </c>
      <c r="B158" s="642">
        <v>24435</v>
      </c>
      <c r="C158" s="642">
        <v>25650</v>
      </c>
      <c r="D158" s="642">
        <v>26420</v>
      </c>
      <c r="E158" s="642">
        <v>27210</v>
      </c>
      <c r="F158" s="642">
        <v>28025</v>
      </c>
      <c r="G158" s="642">
        <v>28865</v>
      </c>
      <c r="H158" s="642">
        <v>29730</v>
      </c>
      <c r="I158" s="642">
        <v>30620</v>
      </c>
      <c r="J158" s="642">
        <v>31540</v>
      </c>
      <c r="K158" s="642">
        <v>32485</v>
      </c>
      <c r="L158" s="642">
        <v>33460</v>
      </c>
      <c r="M158" s="642">
        <v>34465</v>
      </c>
      <c r="N158" s="642">
        <v>35500</v>
      </c>
    </row>
    <row r="159" spans="1:14" x14ac:dyDescent="0.25">
      <c r="A159" s="655" t="s">
        <v>1079</v>
      </c>
      <c r="B159" s="642">
        <v>16265</v>
      </c>
      <c r="C159" s="642">
        <v>17085</v>
      </c>
      <c r="D159" s="642">
        <v>17600</v>
      </c>
      <c r="E159" s="642">
        <v>18125</v>
      </c>
      <c r="F159" s="642">
        <v>18670</v>
      </c>
      <c r="G159" s="642">
        <v>19230</v>
      </c>
      <c r="H159" s="642">
        <v>19805</v>
      </c>
      <c r="I159" s="642">
        <v>20400</v>
      </c>
      <c r="J159" s="642">
        <v>21010</v>
      </c>
      <c r="K159" s="642">
        <v>21640</v>
      </c>
      <c r="L159" s="642">
        <v>22290</v>
      </c>
      <c r="M159" s="642">
        <v>22960</v>
      </c>
      <c r="N159" s="642">
        <v>23650</v>
      </c>
    </row>
    <row r="160" spans="1:14" x14ac:dyDescent="0.25">
      <c r="A160" s="655" t="s">
        <v>1080</v>
      </c>
      <c r="B160" s="642">
        <v>40700</v>
      </c>
      <c r="C160" s="642">
        <v>42735</v>
      </c>
      <c r="D160" s="642">
        <v>44017</v>
      </c>
      <c r="E160" s="642">
        <v>45340</v>
      </c>
      <c r="F160" s="642">
        <v>46700</v>
      </c>
      <c r="G160" s="642">
        <v>48100</v>
      </c>
      <c r="H160" s="642">
        <v>49540</v>
      </c>
      <c r="I160" s="642">
        <v>51025</v>
      </c>
      <c r="J160" s="642">
        <v>52550</v>
      </c>
      <c r="K160" s="642">
        <v>54125</v>
      </c>
      <c r="L160" s="642">
        <v>55750</v>
      </c>
      <c r="M160" s="642">
        <v>57425</v>
      </c>
      <c r="N160" s="642">
        <v>59150</v>
      </c>
    </row>
    <row r="161" spans="1:14" x14ac:dyDescent="0.25">
      <c r="A161" s="655" t="s">
        <v>1077</v>
      </c>
      <c r="B161" s="642">
        <v>48865</v>
      </c>
      <c r="C161" s="642">
        <v>51300</v>
      </c>
      <c r="D161" s="642">
        <v>52840</v>
      </c>
      <c r="E161" s="642">
        <v>54425</v>
      </c>
      <c r="F161" s="642">
        <v>56060</v>
      </c>
      <c r="G161" s="642">
        <v>57740</v>
      </c>
      <c r="H161" s="642">
        <v>59740</v>
      </c>
      <c r="I161" s="642">
        <v>61255</v>
      </c>
      <c r="J161" s="642">
        <v>63080</v>
      </c>
      <c r="K161" s="642">
        <v>64970</v>
      </c>
      <c r="L161" s="642">
        <v>66920</v>
      </c>
      <c r="M161" s="642">
        <v>68930</v>
      </c>
      <c r="N161" s="642">
        <v>71000</v>
      </c>
    </row>
    <row r="162" spans="1:14" x14ac:dyDescent="0.25">
      <c r="A162" s="655" t="s">
        <v>1081</v>
      </c>
      <c r="B162" s="642">
        <v>65135</v>
      </c>
      <c r="C162" s="642">
        <v>68385</v>
      </c>
      <c r="D162" s="642">
        <v>70435</v>
      </c>
      <c r="E162" s="642">
        <v>72550</v>
      </c>
      <c r="F162" s="642">
        <v>74724</v>
      </c>
      <c r="G162" s="642">
        <v>76965</v>
      </c>
      <c r="H162" s="642">
        <v>79275</v>
      </c>
      <c r="I162" s="642">
        <v>81655</v>
      </c>
      <c r="J162" s="642">
        <v>84090</v>
      </c>
      <c r="K162" s="642">
        <v>86610</v>
      </c>
      <c r="L162" s="642">
        <v>89210</v>
      </c>
      <c r="M162" s="642">
        <v>91890</v>
      </c>
      <c r="N162" s="642">
        <v>94650</v>
      </c>
    </row>
    <row r="163" spans="1:14" ht="34.5" customHeight="1" x14ac:dyDescent="0.25">
      <c r="A163" s="641" t="s">
        <v>2215</v>
      </c>
      <c r="B163" s="642">
        <v>4665</v>
      </c>
      <c r="C163" s="642">
        <v>4805</v>
      </c>
      <c r="D163" s="642">
        <v>4950</v>
      </c>
      <c r="E163" s="642">
        <v>5100</v>
      </c>
      <c r="F163" s="642">
        <v>5253</v>
      </c>
      <c r="G163" s="642">
        <v>5410</v>
      </c>
      <c r="H163" s="642">
        <v>5572</v>
      </c>
      <c r="I163" s="642">
        <v>5735</v>
      </c>
      <c r="J163" s="642">
        <v>5910</v>
      </c>
      <c r="K163" s="642">
        <v>6085</v>
      </c>
      <c r="L163" s="642">
        <v>6270</v>
      </c>
      <c r="M163" s="642">
        <v>6455</v>
      </c>
      <c r="N163" s="642">
        <v>6650</v>
      </c>
    </row>
    <row r="164" spans="1:14" x14ac:dyDescent="0.25">
      <c r="A164" s="655" t="s">
        <v>2220</v>
      </c>
      <c r="B164" s="642">
        <v>4000</v>
      </c>
      <c r="C164" s="642">
        <v>4120</v>
      </c>
      <c r="D164" s="642">
        <v>4245</v>
      </c>
      <c r="E164" s="642">
        <v>4370</v>
      </c>
      <c r="F164" s="642">
        <v>4500</v>
      </c>
      <c r="G164" s="642">
        <v>6435</v>
      </c>
      <c r="H164" s="642">
        <v>4775</v>
      </c>
      <c r="I164" s="642">
        <v>4920</v>
      </c>
      <c r="J164" s="642">
        <v>5065</v>
      </c>
      <c r="K164" s="642">
        <v>5220</v>
      </c>
      <c r="L164" s="642">
        <v>5375</v>
      </c>
      <c r="M164" s="642">
        <v>5535</v>
      </c>
      <c r="N164" s="642">
        <v>5705</v>
      </c>
    </row>
    <row r="165" spans="1:14" ht="30" x14ac:dyDescent="0.25">
      <c r="A165" s="641" t="s">
        <v>2216</v>
      </c>
      <c r="B165" s="642">
        <v>3335</v>
      </c>
      <c r="C165" s="642">
        <v>3435</v>
      </c>
      <c r="D165" s="642">
        <v>3540</v>
      </c>
      <c r="E165" s="642">
        <v>3645</v>
      </c>
      <c r="F165" s="642">
        <v>3755</v>
      </c>
      <c r="G165" s="642">
        <v>3865</v>
      </c>
      <c r="H165" s="642">
        <v>3980</v>
      </c>
      <c r="I165" s="642">
        <v>4100</v>
      </c>
      <c r="J165" s="642">
        <v>4223</v>
      </c>
      <c r="K165" s="642">
        <v>4350</v>
      </c>
      <c r="L165" s="642">
        <v>4480</v>
      </c>
      <c r="M165" s="642">
        <v>4615</v>
      </c>
      <c r="N165" s="642">
        <v>4753</v>
      </c>
    </row>
    <row r="166" spans="1:14" ht="20.25" customHeight="1" x14ac:dyDescent="0.25">
      <c r="A166" s="653" t="s">
        <v>2525</v>
      </c>
      <c r="B166" s="642">
        <v>2665</v>
      </c>
      <c r="C166" s="642">
        <v>2745</v>
      </c>
      <c r="D166" s="642">
        <v>225</v>
      </c>
      <c r="E166" s="642">
        <v>2910</v>
      </c>
      <c r="F166" s="642">
        <v>3000</v>
      </c>
      <c r="G166" s="642">
        <v>3090</v>
      </c>
      <c r="H166" s="642">
        <v>3180</v>
      </c>
      <c r="I166" s="642">
        <v>3280</v>
      </c>
      <c r="J166" s="642">
        <v>3375</v>
      </c>
      <c r="K166" s="642">
        <v>3475</v>
      </c>
      <c r="L166" s="642">
        <v>3580</v>
      </c>
      <c r="M166" s="642">
        <v>3690</v>
      </c>
      <c r="N166" s="642">
        <v>3801</v>
      </c>
    </row>
    <row r="167" spans="1:14" x14ac:dyDescent="0.25">
      <c r="A167" s="655" t="s">
        <v>2217</v>
      </c>
      <c r="B167" s="642">
        <v>1870</v>
      </c>
      <c r="C167" s="642">
        <v>1930</v>
      </c>
      <c r="D167" s="642">
        <v>1990</v>
      </c>
      <c r="E167" s="642">
        <v>2050</v>
      </c>
      <c r="F167" s="642">
        <v>2110</v>
      </c>
      <c r="G167" s="642">
        <v>2175</v>
      </c>
      <c r="H167" s="642">
        <v>2240</v>
      </c>
      <c r="I167" s="642">
        <v>2305</v>
      </c>
      <c r="J167" s="642">
        <v>2375</v>
      </c>
      <c r="K167" s="642">
        <v>2446</v>
      </c>
      <c r="L167" s="642">
        <v>2520</v>
      </c>
      <c r="M167" s="642">
        <v>2595</v>
      </c>
      <c r="N167" s="642">
        <v>2670</v>
      </c>
    </row>
    <row r="168" spans="1:14" x14ac:dyDescent="0.25">
      <c r="A168" s="655" t="s">
        <v>1112</v>
      </c>
      <c r="B168" s="642">
        <v>1465</v>
      </c>
      <c r="C168" s="642">
        <v>1535</v>
      </c>
      <c r="D168" s="642">
        <v>1580</v>
      </c>
      <c r="E168" s="642">
        <v>1625</v>
      </c>
      <c r="F168" s="642">
        <v>1675</v>
      </c>
      <c r="G168" s="642">
        <v>1725</v>
      </c>
      <c r="H168" s="642">
        <v>1775</v>
      </c>
      <c r="I168" s="642">
        <v>1830</v>
      </c>
      <c r="J168" s="642">
        <v>1885</v>
      </c>
      <c r="K168" s="642">
        <v>1940</v>
      </c>
      <c r="L168" s="642">
        <v>1998</v>
      </c>
      <c r="M168" s="642">
        <v>2058</v>
      </c>
      <c r="N168" s="642">
        <v>2120</v>
      </c>
    </row>
    <row r="169" spans="1:14" x14ac:dyDescent="0.25">
      <c r="A169" s="655" t="s">
        <v>1108</v>
      </c>
      <c r="B169" s="642">
        <v>2200</v>
      </c>
      <c r="C169" s="642">
        <v>2315</v>
      </c>
      <c r="D169" s="642">
        <v>2385</v>
      </c>
      <c r="E169" s="642">
        <v>2455</v>
      </c>
      <c r="F169" s="642">
        <v>2530</v>
      </c>
      <c r="G169" s="642">
        <v>2605</v>
      </c>
      <c r="H169" s="642">
        <v>2685</v>
      </c>
      <c r="I169" s="642">
        <v>2765</v>
      </c>
      <c r="J169" s="642">
        <v>2850</v>
      </c>
      <c r="K169" s="642">
        <v>2935</v>
      </c>
      <c r="L169" s="642">
        <v>3020</v>
      </c>
      <c r="M169" s="642">
        <v>3110</v>
      </c>
      <c r="N169" s="642">
        <v>3205</v>
      </c>
    </row>
    <row r="170" spans="1:14" x14ac:dyDescent="0.25">
      <c r="A170" s="655" t="s">
        <v>1689</v>
      </c>
      <c r="B170" s="642">
        <v>3665</v>
      </c>
      <c r="C170" s="642">
        <v>3850</v>
      </c>
      <c r="D170" s="642">
        <v>3965</v>
      </c>
      <c r="E170" s="642">
        <v>4085</v>
      </c>
      <c r="F170" s="642">
        <v>4210</v>
      </c>
      <c r="G170" s="642">
        <v>4335</v>
      </c>
      <c r="H170" s="642">
        <v>4465</v>
      </c>
      <c r="I170" s="642">
        <v>4600</v>
      </c>
      <c r="J170" s="642">
        <v>4735</v>
      </c>
      <c r="K170" s="642">
        <v>4875</v>
      </c>
      <c r="L170" s="642">
        <v>5025</v>
      </c>
      <c r="M170" s="642">
        <v>5175</v>
      </c>
      <c r="N170" s="642">
        <v>5335</v>
      </c>
    </row>
    <row r="171" spans="1:14" x14ac:dyDescent="0.25">
      <c r="A171" s="655" t="s">
        <v>1109</v>
      </c>
      <c r="B171" s="642">
        <v>4400</v>
      </c>
      <c r="C171" s="642">
        <v>4635</v>
      </c>
      <c r="D171" s="642">
        <v>4775</v>
      </c>
      <c r="E171" s="642">
        <v>4920</v>
      </c>
      <c r="F171" s="642">
        <v>5070</v>
      </c>
      <c r="G171" s="642">
        <v>5220</v>
      </c>
      <c r="H171" s="642">
        <v>5375</v>
      </c>
      <c r="I171" s="642">
        <v>5535</v>
      </c>
      <c r="J171" s="642">
        <v>5700</v>
      </c>
      <c r="K171" s="642">
        <v>5870</v>
      </c>
      <c r="L171" s="642">
        <v>6050</v>
      </c>
      <c r="M171" s="642">
        <v>6232</v>
      </c>
      <c r="N171" s="642">
        <v>6415</v>
      </c>
    </row>
    <row r="172" spans="1:14" x14ac:dyDescent="0.25">
      <c r="A172" s="655" t="s">
        <v>1690</v>
      </c>
      <c r="B172" s="642">
        <v>5865</v>
      </c>
      <c r="C172" s="642">
        <v>6165</v>
      </c>
      <c r="D172" s="642">
        <v>6350</v>
      </c>
      <c r="E172" s="642">
        <v>6540</v>
      </c>
      <c r="F172" s="642">
        <v>6735</v>
      </c>
      <c r="G172" s="642">
        <v>6935</v>
      </c>
      <c r="H172" s="642">
        <v>7145</v>
      </c>
      <c r="I172" s="642">
        <v>7360</v>
      </c>
      <c r="J172" s="642">
        <v>7580</v>
      </c>
      <c r="K172" s="642">
        <v>7805</v>
      </c>
      <c r="L172" s="642">
        <v>8040</v>
      </c>
      <c r="M172" s="642">
        <v>8285</v>
      </c>
      <c r="N172" s="642">
        <v>8530</v>
      </c>
    </row>
    <row r="173" spans="1:14" x14ac:dyDescent="0.25">
      <c r="A173" s="655" t="s">
        <v>1691</v>
      </c>
      <c r="B173" s="642">
        <v>7335</v>
      </c>
      <c r="C173" s="642">
        <v>7700</v>
      </c>
      <c r="D173" s="642">
        <v>7930</v>
      </c>
      <c r="E173" s="642">
        <v>8170</v>
      </c>
      <c r="F173" s="642">
        <v>8415</v>
      </c>
      <c r="G173" s="642">
        <v>8670</v>
      </c>
      <c r="H173" s="642">
        <v>8930</v>
      </c>
      <c r="I173" s="642">
        <v>9200</v>
      </c>
      <c r="J173" s="642">
        <v>9475</v>
      </c>
      <c r="K173" s="642">
        <v>9760</v>
      </c>
      <c r="L173" s="642">
        <v>10055</v>
      </c>
      <c r="M173" s="642">
        <v>10355</v>
      </c>
      <c r="N173" s="642">
        <v>10665</v>
      </c>
    </row>
    <row r="174" spans="1:14" x14ac:dyDescent="0.25">
      <c r="A174" s="655" t="s">
        <v>1110</v>
      </c>
      <c r="B174" s="642">
        <v>51335</v>
      </c>
      <c r="C174" s="642">
        <v>53900</v>
      </c>
      <c r="D174" s="642">
        <v>55515</v>
      </c>
      <c r="E174" s="642">
        <v>57180</v>
      </c>
      <c r="F174" s="642">
        <v>58895</v>
      </c>
      <c r="G174" s="642">
        <v>60660</v>
      </c>
      <c r="H174" s="642">
        <v>62480</v>
      </c>
      <c r="I174" s="642">
        <v>64355</v>
      </c>
      <c r="J174" s="642">
        <v>66325</v>
      </c>
      <c r="K174" s="642">
        <v>68320</v>
      </c>
      <c r="L174" s="642">
        <v>70385</v>
      </c>
      <c r="M174" s="642">
        <v>72485</v>
      </c>
      <c r="N174" s="642">
        <v>74655</v>
      </c>
    </row>
    <row r="175" spans="1:14" x14ac:dyDescent="0.25">
      <c r="A175" s="655" t="s">
        <v>1104</v>
      </c>
      <c r="B175" s="642">
        <v>44000</v>
      </c>
      <c r="C175" s="642">
        <v>46165</v>
      </c>
      <c r="D175" s="642">
        <v>47550</v>
      </c>
      <c r="E175" s="642">
        <v>48975</v>
      </c>
      <c r="F175" s="642">
        <v>50445</v>
      </c>
      <c r="G175" s="642">
        <v>51960</v>
      </c>
      <c r="H175" s="642">
        <v>53520</v>
      </c>
      <c r="I175" s="642">
        <v>55125</v>
      </c>
      <c r="J175" s="642">
        <v>56850</v>
      </c>
      <c r="K175" s="642">
        <v>58560</v>
      </c>
      <c r="L175" s="642">
        <v>60330</v>
      </c>
      <c r="M175" s="642">
        <v>62130</v>
      </c>
      <c r="N175" s="642">
        <v>63990</v>
      </c>
    </row>
    <row r="176" spans="1:14" x14ac:dyDescent="0.25">
      <c r="A176" s="655" t="s">
        <v>1111</v>
      </c>
      <c r="B176" s="642">
        <v>36665</v>
      </c>
      <c r="C176" s="642">
        <v>38500</v>
      </c>
      <c r="D176" s="642">
        <v>39655</v>
      </c>
      <c r="E176" s="642">
        <v>40845</v>
      </c>
      <c r="F176" s="642">
        <v>42070</v>
      </c>
      <c r="G176" s="642">
        <v>43330</v>
      </c>
      <c r="H176" s="642">
        <v>44630</v>
      </c>
      <c r="I176" s="642">
        <v>45970</v>
      </c>
      <c r="J176" s="642">
        <v>47375</v>
      </c>
      <c r="K176" s="642">
        <v>48800</v>
      </c>
      <c r="L176" s="642">
        <v>50275</v>
      </c>
      <c r="M176" s="642">
        <v>51775</v>
      </c>
      <c r="N176" s="642">
        <v>53325</v>
      </c>
    </row>
    <row r="177" spans="1:14" x14ac:dyDescent="0.25">
      <c r="A177" s="655" t="s">
        <v>1105</v>
      </c>
      <c r="B177" s="642">
        <v>29335</v>
      </c>
      <c r="C177" s="642">
        <v>30800</v>
      </c>
      <c r="D177" s="642">
        <v>31725</v>
      </c>
      <c r="E177" s="642">
        <v>32675</v>
      </c>
      <c r="F177" s="642">
        <v>33655</v>
      </c>
      <c r="G177" s="642">
        <v>34665</v>
      </c>
      <c r="H177" s="642">
        <v>35705</v>
      </c>
      <c r="I177" s="642">
        <v>36775</v>
      </c>
      <c r="J177" s="642">
        <v>37900</v>
      </c>
      <c r="K177" s="642">
        <v>39040</v>
      </c>
      <c r="L177" s="642">
        <v>40220</v>
      </c>
      <c r="M177" s="642">
        <v>41420</v>
      </c>
      <c r="N177" s="642">
        <v>42660</v>
      </c>
    </row>
    <row r="178" spans="1:14" x14ac:dyDescent="0.25">
      <c r="A178" s="655" t="s">
        <v>1082</v>
      </c>
      <c r="B178" s="642">
        <v>22000</v>
      </c>
      <c r="C178" s="642">
        <v>23100</v>
      </c>
      <c r="D178" s="642">
        <v>23795</v>
      </c>
      <c r="E178" s="642">
        <v>24510</v>
      </c>
      <c r="F178" s="642">
        <v>25245</v>
      </c>
      <c r="G178" s="642">
        <v>26005</v>
      </c>
      <c r="H178" s="642">
        <v>26785</v>
      </c>
      <c r="I178" s="642">
        <v>27590</v>
      </c>
      <c r="J178" s="642">
        <v>28425</v>
      </c>
      <c r="K178" s="642">
        <v>29280</v>
      </c>
      <c r="L178" s="642">
        <v>30165</v>
      </c>
      <c r="M178" s="642">
        <v>31065</v>
      </c>
      <c r="N178" s="642">
        <v>31995</v>
      </c>
    </row>
    <row r="179" spans="1:14" x14ac:dyDescent="0.25">
      <c r="A179" s="655" t="s">
        <v>1083</v>
      </c>
      <c r="B179" s="642">
        <v>14665</v>
      </c>
      <c r="C179" s="642">
        <v>15400</v>
      </c>
      <c r="D179" s="642">
        <v>15860</v>
      </c>
      <c r="E179" s="642">
        <v>16335</v>
      </c>
      <c r="F179" s="642">
        <v>16825</v>
      </c>
      <c r="G179" s="642">
        <v>17330</v>
      </c>
      <c r="H179" s="642">
        <v>17850</v>
      </c>
      <c r="I179" s="642">
        <v>18385</v>
      </c>
      <c r="J179" s="642">
        <v>18950</v>
      </c>
      <c r="K179" s="642">
        <v>19520</v>
      </c>
      <c r="L179" s="642">
        <v>20110</v>
      </c>
      <c r="M179" s="642">
        <v>20710</v>
      </c>
      <c r="N179" s="642">
        <v>21330</v>
      </c>
    </row>
    <row r="180" spans="1:14" x14ac:dyDescent="0.25">
      <c r="A180" s="655" t="s">
        <v>1106</v>
      </c>
      <c r="B180" s="642">
        <v>7335</v>
      </c>
      <c r="C180" s="642">
        <v>7700</v>
      </c>
      <c r="D180" s="642">
        <v>7930</v>
      </c>
      <c r="E180" s="642">
        <v>8170</v>
      </c>
      <c r="F180" s="642">
        <v>8415</v>
      </c>
      <c r="G180" s="642">
        <v>8670</v>
      </c>
      <c r="H180" s="642">
        <v>8930</v>
      </c>
      <c r="I180" s="642">
        <v>9200</v>
      </c>
      <c r="J180" s="642">
        <v>9475</v>
      </c>
      <c r="K180" s="642">
        <v>9760</v>
      </c>
      <c r="L180" s="642">
        <v>10055</v>
      </c>
      <c r="M180" s="642">
        <v>10355</v>
      </c>
      <c r="N180" s="642">
        <v>10665</v>
      </c>
    </row>
    <row r="181" spans="1:14" x14ac:dyDescent="0.25">
      <c r="A181" s="655" t="s">
        <v>1084</v>
      </c>
      <c r="B181" s="642">
        <v>44000</v>
      </c>
      <c r="C181" s="642">
        <v>46165</v>
      </c>
      <c r="D181" s="642">
        <v>47550</v>
      </c>
      <c r="E181" s="642">
        <v>48975</v>
      </c>
      <c r="F181" s="642">
        <v>50445</v>
      </c>
      <c r="G181" s="642">
        <v>51960</v>
      </c>
      <c r="H181" s="642">
        <v>53520</v>
      </c>
      <c r="I181" s="642">
        <v>55125</v>
      </c>
      <c r="J181" s="642">
        <v>56850</v>
      </c>
      <c r="K181" s="642">
        <v>58560</v>
      </c>
      <c r="L181" s="642">
        <v>60330</v>
      </c>
      <c r="M181" s="642">
        <v>62130</v>
      </c>
      <c r="N181" s="642">
        <v>63990</v>
      </c>
    </row>
    <row r="182" spans="1:14" x14ac:dyDescent="0.25">
      <c r="A182" s="655" t="s">
        <v>1085</v>
      </c>
      <c r="B182" s="642">
        <v>36665</v>
      </c>
      <c r="C182" s="642">
        <v>38500</v>
      </c>
      <c r="D182" s="642">
        <v>39655</v>
      </c>
      <c r="E182" s="642">
        <v>40845</v>
      </c>
      <c r="F182" s="642">
        <v>42070</v>
      </c>
      <c r="G182" s="642">
        <v>43330</v>
      </c>
      <c r="H182" s="642">
        <v>44630</v>
      </c>
      <c r="I182" s="642">
        <v>45970</v>
      </c>
      <c r="J182" s="642">
        <v>47375</v>
      </c>
      <c r="K182" s="642">
        <v>48800</v>
      </c>
      <c r="L182" s="642">
        <v>50275</v>
      </c>
      <c r="M182" s="642">
        <v>51775</v>
      </c>
      <c r="N182" s="642">
        <v>53325</v>
      </c>
    </row>
    <row r="183" spans="1:14" x14ac:dyDescent="0.25">
      <c r="A183" s="655" t="s">
        <v>1107</v>
      </c>
      <c r="B183" s="642">
        <v>29335</v>
      </c>
      <c r="C183" s="642">
        <v>30800</v>
      </c>
      <c r="D183" s="642">
        <v>31725</v>
      </c>
      <c r="E183" s="642">
        <v>32675</v>
      </c>
      <c r="F183" s="642">
        <v>33655</v>
      </c>
      <c r="G183" s="642">
        <v>34665</v>
      </c>
      <c r="H183" s="642">
        <v>35705</v>
      </c>
      <c r="I183" s="642">
        <v>36775</v>
      </c>
      <c r="J183" s="642">
        <v>37900</v>
      </c>
      <c r="K183" s="642">
        <v>39040</v>
      </c>
      <c r="L183" s="642">
        <v>40220</v>
      </c>
      <c r="M183" s="642">
        <v>41420</v>
      </c>
      <c r="N183" s="642">
        <v>42660</v>
      </c>
    </row>
    <row r="184" spans="1:14" x14ac:dyDescent="0.25">
      <c r="A184" s="656" t="s">
        <v>1086</v>
      </c>
      <c r="B184" s="650">
        <v>22000</v>
      </c>
      <c r="C184" s="650">
        <v>23100</v>
      </c>
      <c r="D184" s="650">
        <v>23795</v>
      </c>
      <c r="E184" s="650">
        <v>24510</v>
      </c>
      <c r="F184" s="650">
        <v>25245</v>
      </c>
      <c r="G184" s="650">
        <v>26005</v>
      </c>
      <c r="H184" s="650">
        <v>26785</v>
      </c>
      <c r="I184" s="650">
        <v>27590</v>
      </c>
      <c r="J184" s="650">
        <v>28425</v>
      </c>
      <c r="K184" s="650">
        <v>29280</v>
      </c>
      <c r="L184" s="650">
        <v>30165</v>
      </c>
      <c r="M184" s="650">
        <v>31065</v>
      </c>
      <c r="N184" s="650">
        <v>31995</v>
      </c>
    </row>
    <row r="185" spans="1:14" ht="32.25" customHeight="1" x14ac:dyDescent="0.25">
      <c r="A185" s="657" t="s">
        <v>1693</v>
      </c>
      <c r="B185" s="644" t="s">
        <v>1676</v>
      </c>
      <c r="C185" s="644" t="s">
        <v>1677</v>
      </c>
      <c r="D185" s="644" t="s">
        <v>1678</v>
      </c>
      <c r="E185" s="644" t="s">
        <v>1679</v>
      </c>
      <c r="F185" s="645" t="s">
        <v>1680</v>
      </c>
      <c r="G185" s="646" t="s">
        <v>1681</v>
      </c>
      <c r="H185" s="647" t="s">
        <v>1682</v>
      </c>
      <c r="I185" s="647" t="s">
        <v>1909</v>
      </c>
      <c r="J185" s="647" t="s">
        <v>1910</v>
      </c>
      <c r="K185" s="647" t="s">
        <v>1911</v>
      </c>
      <c r="L185" s="647" t="s">
        <v>1912</v>
      </c>
      <c r="M185" s="647" t="s">
        <v>1913</v>
      </c>
      <c r="N185" s="646" t="s">
        <v>1914</v>
      </c>
    </row>
    <row r="186" spans="1:14" x14ac:dyDescent="0.25">
      <c r="A186" s="658" t="s">
        <v>1087</v>
      </c>
      <c r="B186" s="642">
        <v>14665</v>
      </c>
      <c r="C186" s="642">
        <v>15400</v>
      </c>
      <c r="D186" s="642">
        <v>15960</v>
      </c>
      <c r="E186" s="642">
        <v>16440</v>
      </c>
      <c r="F186" s="642">
        <v>16935</v>
      </c>
      <c r="G186" s="642">
        <v>17445</v>
      </c>
      <c r="H186" s="642">
        <v>17970</v>
      </c>
      <c r="I186" s="642">
        <v>18510</v>
      </c>
      <c r="J186" s="642">
        <v>18950</v>
      </c>
      <c r="K186" s="642">
        <v>19520</v>
      </c>
      <c r="L186" s="642">
        <v>20110</v>
      </c>
      <c r="M186" s="642">
        <v>20710</v>
      </c>
      <c r="N186" s="642">
        <v>21330</v>
      </c>
    </row>
    <row r="187" spans="1:14" x14ac:dyDescent="0.25">
      <c r="A187" s="655" t="s">
        <v>1088</v>
      </c>
      <c r="B187" s="642">
        <v>7335</v>
      </c>
      <c r="C187" s="642">
        <v>7700</v>
      </c>
      <c r="D187" s="642">
        <v>7930</v>
      </c>
      <c r="E187" s="642">
        <v>8170</v>
      </c>
      <c r="F187" s="642">
        <v>8415</v>
      </c>
      <c r="G187" s="642">
        <v>8670</v>
      </c>
      <c r="H187" s="642">
        <v>8930</v>
      </c>
      <c r="I187" s="642">
        <v>9200</v>
      </c>
      <c r="J187" s="642">
        <v>9475</v>
      </c>
      <c r="K187" s="642">
        <v>9760</v>
      </c>
      <c r="L187" s="642">
        <v>10055</v>
      </c>
      <c r="M187" s="642">
        <v>10355</v>
      </c>
      <c r="N187" s="642">
        <v>10665</v>
      </c>
    </row>
    <row r="188" spans="1:14" x14ac:dyDescent="0.25">
      <c r="A188" s="655" t="s">
        <v>1089</v>
      </c>
      <c r="B188" s="642">
        <v>36665</v>
      </c>
      <c r="C188" s="642">
        <v>38500</v>
      </c>
      <c r="D188" s="642">
        <v>39655</v>
      </c>
      <c r="E188" s="642">
        <v>40845</v>
      </c>
      <c r="F188" s="642">
        <v>42070</v>
      </c>
      <c r="G188" s="642">
        <v>43330</v>
      </c>
      <c r="H188" s="642">
        <v>44630</v>
      </c>
      <c r="I188" s="642">
        <v>45970</v>
      </c>
      <c r="J188" s="642">
        <v>47375</v>
      </c>
      <c r="K188" s="642">
        <v>48800</v>
      </c>
      <c r="L188" s="642">
        <v>50275</v>
      </c>
      <c r="M188" s="642">
        <v>51775</v>
      </c>
      <c r="N188" s="642">
        <v>53325</v>
      </c>
    </row>
    <row r="189" spans="1:14" x14ac:dyDescent="0.25">
      <c r="A189" s="655" t="s">
        <v>1090</v>
      </c>
      <c r="B189" s="642">
        <v>29335</v>
      </c>
      <c r="C189" s="642">
        <v>30800</v>
      </c>
      <c r="D189" s="642">
        <v>31725</v>
      </c>
      <c r="E189" s="642">
        <v>32675</v>
      </c>
      <c r="F189" s="642">
        <v>33655</v>
      </c>
      <c r="G189" s="642">
        <v>34665</v>
      </c>
      <c r="H189" s="642">
        <v>35705</v>
      </c>
      <c r="I189" s="642">
        <v>36775</v>
      </c>
      <c r="J189" s="642">
        <v>37900</v>
      </c>
      <c r="K189" s="642">
        <v>39040</v>
      </c>
      <c r="L189" s="642">
        <v>40220</v>
      </c>
      <c r="M189" s="642">
        <v>41420</v>
      </c>
      <c r="N189" s="642">
        <v>42660</v>
      </c>
    </row>
    <row r="190" spans="1:14" x14ac:dyDescent="0.25">
      <c r="A190" s="655" t="s">
        <v>1091</v>
      </c>
      <c r="B190" s="642">
        <v>22000</v>
      </c>
      <c r="C190" s="642">
        <v>23100</v>
      </c>
      <c r="D190" s="642">
        <v>23795</v>
      </c>
      <c r="E190" s="642">
        <v>24510</v>
      </c>
      <c r="F190" s="642">
        <v>25245</v>
      </c>
      <c r="G190" s="642">
        <v>26005</v>
      </c>
      <c r="H190" s="642">
        <v>26785</v>
      </c>
      <c r="I190" s="642">
        <v>27590</v>
      </c>
      <c r="J190" s="642">
        <v>28425</v>
      </c>
      <c r="K190" s="642">
        <v>29280</v>
      </c>
      <c r="L190" s="642">
        <v>30165</v>
      </c>
      <c r="M190" s="642">
        <v>31065</v>
      </c>
      <c r="N190" s="642">
        <v>31995</v>
      </c>
    </row>
    <row r="191" spans="1:14" x14ac:dyDescent="0.25">
      <c r="A191" s="655" t="s">
        <v>1092</v>
      </c>
      <c r="B191" s="642">
        <v>14665</v>
      </c>
      <c r="C191" s="642">
        <v>15400</v>
      </c>
      <c r="D191" s="642">
        <v>15860</v>
      </c>
      <c r="E191" s="642">
        <v>16335</v>
      </c>
      <c r="F191" s="642">
        <v>16825</v>
      </c>
      <c r="G191" s="642">
        <v>17330</v>
      </c>
      <c r="H191" s="642">
        <v>17850</v>
      </c>
      <c r="I191" s="642">
        <v>18385</v>
      </c>
      <c r="J191" s="642">
        <v>18950</v>
      </c>
      <c r="K191" s="642">
        <v>19520</v>
      </c>
      <c r="L191" s="642">
        <v>20110</v>
      </c>
      <c r="M191" s="642">
        <v>20710</v>
      </c>
      <c r="N191" s="642">
        <v>21330</v>
      </c>
    </row>
    <row r="192" spans="1:14" x14ac:dyDescent="0.25">
      <c r="A192" s="655" t="s">
        <v>1102</v>
      </c>
      <c r="B192" s="642">
        <v>7335</v>
      </c>
      <c r="C192" s="642">
        <v>7700</v>
      </c>
      <c r="D192" s="642">
        <v>7930</v>
      </c>
      <c r="E192" s="642">
        <v>8170</v>
      </c>
      <c r="F192" s="642">
        <v>8415</v>
      </c>
      <c r="G192" s="642">
        <v>8670</v>
      </c>
      <c r="H192" s="642">
        <v>8930</v>
      </c>
      <c r="I192" s="642">
        <v>9200</v>
      </c>
      <c r="J192" s="642">
        <v>9475</v>
      </c>
      <c r="K192" s="642">
        <v>9760</v>
      </c>
      <c r="L192" s="642">
        <v>10055</v>
      </c>
      <c r="M192" s="642">
        <v>10355</v>
      </c>
      <c r="N192" s="642">
        <v>10665</v>
      </c>
    </row>
    <row r="193" spans="1:14" x14ac:dyDescent="0.25">
      <c r="A193" s="655" t="s">
        <v>1093</v>
      </c>
      <c r="B193" s="642">
        <v>29335</v>
      </c>
      <c r="C193" s="642">
        <v>30800</v>
      </c>
      <c r="D193" s="642">
        <v>31725</v>
      </c>
      <c r="E193" s="642">
        <v>32675</v>
      </c>
      <c r="F193" s="642">
        <v>33655</v>
      </c>
      <c r="G193" s="642">
        <v>34665</v>
      </c>
      <c r="H193" s="642">
        <v>35705</v>
      </c>
      <c r="I193" s="642">
        <v>36775</v>
      </c>
      <c r="J193" s="642">
        <v>37900</v>
      </c>
      <c r="K193" s="642">
        <v>39040</v>
      </c>
      <c r="L193" s="642">
        <v>40220</v>
      </c>
      <c r="M193" s="642">
        <v>41420</v>
      </c>
      <c r="N193" s="642">
        <v>42660</v>
      </c>
    </row>
    <row r="194" spans="1:14" x14ac:dyDescent="0.25">
      <c r="A194" s="655" t="s">
        <v>1094</v>
      </c>
      <c r="B194" s="642">
        <v>22000</v>
      </c>
      <c r="C194" s="642">
        <v>23100</v>
      </c>
      <c r="D194" s="642">
        <v>23795</v>
      </c>
      <c r="E194" s="642">
        <v>24510</v>
      </c>
      <c r="F194" s="642">
        <v>25245</v>
      </c>
      <c r="G194" s="642">
        <v>26005</v>
      </c>
      <c r="H194" s="642">
        <v>26785</v>
      </c>
      <c r="I194" s="642">
        <v>27590</v>
      </c>
      <c r="J194" s="642">
        <v>28425</v>
      </c>
      <c r="K194" s="642">
        <v>29280</v>
      </c>
      <c r="L194" s="642">
        <v>30165</v>
      </c>
      <c r="M194" s="642">
        <v>31065</v>
      </c>
      <c r="N194" s="642">
        <v>31995</v>
      </c>
    </row>
    <row r="195" spans="1:14" x14ac:dyDescent="0.25">
      <c r="A195" s="655" t="s">
        <v>1095</v>
      </c>
      <c r="B195" s="642">
        <v>14665</v>
      </c>
      <c r="C195" s="642">
        <v>15400</v>
      </c>
      <c r="D195" s="642">
        <v>15860</v>
      </c>
      <c r="E195" s="642">
        <v>16335</v>
      </c>
      <c r="F195" s="642">
        <v>16825</v>
      </c>
      <c r="G195" s="642">
        <v>17330</v>
      </c>
      <c r="H195" s="642">
        <v>17850</v>
      </c>
      <c r="I195" s="642">
        <v>18385</v>
      </c>
      <c r="J195" s="642">
        <v>18950</v>
      </c>
      <c r="K195" s="642">
        <v>19520</v>
      </c>
      <c r="L195" s="642">
        <v>20110</v>
      </c>
      <c r="M195" s="642">
        <v>20710</v>
      </c>
      <c r="N195" s="642">
        <v>21330</v>
      </c>
    </row>
    <row r="196" spans="1:14" x14ac:dyDescent="0.25">
      <c r="A196" s="655" t="s">
        <v>1096</v>
      </c>
      <c r="B196" s="642">
        <v>7335</v>
      </c>
      <c r="C196" s="642">
        <v>7700</v>
      </c>
      <c r="D196" s="642">
        <v>7930</v>
      </c>
      <c r="E196" s="642">
        <v>8170</v>
      </c>
      <c r="F196" s="642">
        <v>8415</v>
      </c>
      <c r="G196" s="642">
        <v>8670</v>
      </c>
      <c r="H196" s="642">
        <v>8930</v>
      </c>
      <c r="I196" s="642">
        <v>9200</v>
      </c>
      <c r="J196" s="642">
        <v>9475</v>
      </c>
      <c r="K196" s="642">
        <v>9760</v>
      </c>
      <c r="L196" s="642">
        <v>10055</v>
      </c>
      <c r="M196" s="642">
        <v>10355</v>
      </c>
      <c r="N196" s="642">
        <v>10665</v>
      </c>
    </row>
    <row r="197" spans="1:14" x14ac:dyDescent="0.25">
      <c r="A197" s="655" t="s">
        <v>1097</v>
      </c>
      <c r="B197" s="642">
        <v>22000</v>
      </c>
      <c r="C197" s="642">
        <v>23100</v>
      </c>
      <c r="D197" s="642">
        <v>23795</v>
      </c>
      <c r="E197" s="642">
        <v>24510</v>
      </c>
      <c r="F197" s="642">
        <v>25245</v>
      </c>
      <c r="G197" s="642">
        <v>26005</v>
      </c>
      <c r="H197" s="642">
        <v>26785</v>
      </c>
      <c r="I197" s="642">
        <v>27590</v>
      </c>
      <c r="J197" s="642">
        <v>28425</v>
      </c>
      <c r="K197" s="642">
        <v>29280</v>
      </c>
      <c r="L197" s="642">
        <v>30165</v>
      </c>
      <c r="M197" s="642">
        <v>31065</v>
      </c>
      <c r="N197" s="642">
        <v>31995</v>
      </c>
    </row>
    <row r="198" spans="1:14" x14ac:dyDescent="0.25">
      <c r="A198" s="655" t="s">
        <v>1098</v>
      </c>
      <c r="B198" s="642">
        <v>14665</v>
      </c>
      <c r="C198" s="642">
        <v>15400</v>
      </c>
      <c r="D198" s="642">
        <v>15860</v>
      </c>
      <c r="E198" s="642">
        <v>16335</v>
      </c>
      <c r="F198" s="642">
        <v>16825</v>
      </c>
      <c r="G198" s="642">
        <v>17330</v>
      </c>
      <c r="H198" s="642">
        <v>17850</v>
      </c>
      <c r="I198" s="642">
        <v>18385</v>
      </c>
      <c r="J198" s="642">
        <v>18950</v>
      </c>
      <c r="K198" s="642">
        <v>19520</v>
      </c>
      <c r="L198" s="642">
        <v>20110</v>
      </c>
      <c r="M198" s="642">
        <v>20710</v>
      </c>
      <c r="N198" s="642">
        <v>21330</v>
      </c>
    </row>
    <row r="199" spans="1:14" x14ac:dyDescent="0.25">
      <c r="A199" s="655" t="s">
        <v>1103</v>
      </c>
      <c r="B199" s="642">
        <v>7335</v>
      </c>
      <c r="C199" s="642">
        <v>7700</v>
      </c>
      <c r="D199" s="642">
        <v>7930</v>
      </c>
      <c r="E199" s="642">
        <v>8170</v>
      </c>
      <c r="F199" s="642">
        <v>8415</v>
      </c>
      <c r="G199" s="642">
        <v>8670</v>
      </c>
      <c r="H199" s="642">
        <v>8930</v>
      </c>
      <c r="I199" s="642">
        <v>9200</v>
      </c>
      <c r="J199" s="642">
        <v>9475</v>
      </c>
      <c r="K199" s="642">
        <v>9760</v>
      </c>
      <c r="L199" s="642">
        <v>10055</v>
      </c>
      <c r="M199" s="642">
        <v>10355</v>
      </c>
      <c r="N199" s="642">
        <v>10665</v>
      </c>
    </row>
    <row r="200" spans="1:14" x14ac:dyDescent="0.25">
      <c r="A200" s="655" t="s">
        <v>1099</v>
      </c>
      <c r="B200" s="642">
        <v>14665</v>
      </c>
      <c r="C200" s="642">
        <v>15400</v>
      </c>
      <c r="D200" s="642">
        <v>15860</v>
      </c>
      <c r="E200" s="642">
        <v>16335</v>
      </c>
      <c r="F200" s="642">
        <v>16825</v>
      </c>
      <c r="G200" s="642">
        <v>17330</v>
      </c>
      <c r="H200" s="642">
        <v>17850</v>
      </c>
      <c r="I200" s="642">
        <v>18385</v>
      </c>
      <c r="J200" s="642">
        <v>18950</v>
      </c>
      <c r="K200" s="642">
        <v>19520</v>
      </c>
      <c r="L200" s="642">
        <v>20110</v>
      </c>
      <c r="M200" s="642">
        <v>20710</v>
      </c>
      <c r="N200" s="642">
        <v>21330</v>
      </c>
    </row>
    <row r="201" spans="1:14" x14ac:dyDescent="0.25">
      <c r="A201" s="655" t="s">
        <v>1100</v>
      </c>
      <c r="B201" s="642">
        <v>7335</v>
      </c>
      <c r="C201" s="642">
        <v>7700</v>
      </c>
      <c r="D201" s="642">
        <v>7930</v>
      </c>
      <c r="E201" s="642">
        <v>8170</v>
      </c>
      <c r="F201" s="642">
        <v>8415</v>
      </c>
      <c r="G201" s="642">
        <v>8670</v>
      </c>
      <c r="H201" s="642">
        <v>8930</v>
      </c>
      <c r="I201" s="642">
        <v>9200</v>
      </c>
      <c r="J201" s="642">
        <v>9475</v>
      </c>
      <c r="K201" s="642">
        <v>9760</v>
      </c>
      <c r="L201" s="642">
        <v>10055</v>
      </c>
      <c r="M201" s="642">
        <v>10355</v>
      </c>
      <c r="N201" s="642">
        <v>10665</v>
      </c>
    </row>
    <row r="202" spans="1:14" x14ac:dyDescent="0.25">
      <c r="A202" s="655" t="s">
        <v>1101</v>
      </c>
      <c r="B202" s="642">
        <v>7335</v>
      </c>
      <c r="C202" s="642">
        <v>7700</v>
      </c>
      <c r="D202" s="642">
        <v>7930</v>
      </c>
      <c r="E202" s="642">
        <v>8170</v>
      </c>
      <c r="F202" s="642">
        <v>8415</v>
      </c>
      <c r="G202" s="642">
        <v>8670</v>
      </c>
      <c r="H202" s="642">
        <v>8930</v>
      </c>
      <c r="I202" s="642">
        <v>9200</v>
      </c>
      <c r="J202" s="642">
        <v>9475</v>
      </c>
      <c r="K202" s="642">
        <v>9760</v>
      </c>
      <c r="L202" s="642">
        <v>10055</v>
      </c>
      <c r="M202" s="642">
        <v>10355</v>
      </c>
      <c r="N202" s="642">
        <v>10665</v>
      </c>
    </row>
    <row r="203" spans="1:14" ht="30" x14ac:dyDescent="0.25">
      <c r="A203" s="656" t="s">
        <v>2221</v>
      </c>
      <c r="B203" s="650">
        <v>7335</v>
      </c>
      <c r="C203" s="650">
        <v>7700</v>
      </c>
      <c r="D203" s="650">
        <v>7930</v>
      </c>
      <c r="E203" s="650">
        <v>8170</v>
      </c>
      <c r="F203" s="650">
        <v>8415</v>
      </c>
      <c r="G203" s="650">
        <v>8670</v>
      </c>
      <c r="H203" s="650">
        <v>8930</v>
      </c>
      <c r="I203" s="650">
        <v>9200</v>
      </c>
      <c r="J203" s="650">
        <v>9475</v>
      </c>
      <c r="K203" s="650">
        <v>9760</v>
      </c>
      <c r="L203" s="650">
        <v>10055</v>
      </c>
      <c r="M203" s="650">
        <v>10355</v>
      </c>
      <c r="N203" s="650">
        <v>10665</v>
      </c>
    </row>
  </sheetData>
  <mergeCells count="8">
    <mergeCell ref="A33:N33"/>
    <mergeCell ref="A2:N2"/>
    <mergeCell ref="A1:N1"/>
    <mergeCell ref="A11:N13"/>
    <mergeCell ref="A14:N18"/>
    <mergeCell ref="A19:N23"/>
    <mergeCell ref="A4:N4"/>
    <mergeCell ref="A5:N5"/>
  </mergeCells>
  <phoneticPr fontId="41" type="noConversion"/>
  <pageMargins left="0.25" right="0.25" top="1.5" bottom="0.5" header="0.3" footer="0.3"/>
  <pageSetup scale="63" fitToHeight="0" orientation="landscape" r:id="rId1"/>
  <headerFooter scaleWithDoc="0">
    <oddHeader>&amp;C&amp;"-,Bold"&amp;12
City of Tampa
Budget Office
  Rate Manual - &amp;A</oddHeader>
    <oddFooter>&amp;C&amp;P of &amp;N</oddFooter>
  </headerFooter>
  <rowBreaks count="6" manualBreakCount="6">
    <brk id="32" max="15" man="1"/>
    <brk id="68" max="15" man="1"/>
    <brk id="91" max="15" man="1"/>
    <brk id="127" max="15" man="1"/>
    <brk id="145" max="15" man="1"/>
    <brk id="184" max="15"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rgb="FF00B0F0"/>
    <pageSetUpPr fitToPage="1"/>
  </sheetPr>
  <dimension ref="A2:I66"/>
  <sheetViews>
    <sheetView view="pageBreakPreview" topLeftCell="A5" zoomScale="110" zoomScaleNormal="80" zoomScaleSheetLayoutView="110" workbookViewId="0">
      <selection activeCell="A8" sqref="A8:C8"/>
    </sheetView>
  </sheetViews>
  <sheetFormatPr defaultRowHeight="15" x14ac:dyDescent="0.25"/>
  <cols>
    <col min="1" max="1" width="60.42578125" customWidth="1"/>
    <col min="2" max="4" width="21.5703125" customWidth="1"/>
    <col min="5" max="5" width="33.140625" style="11" customWidth="1"/>
    <col min="6" max="7" width="18.28515625" hidden="1" customWidth="1"/>
    <col min="8" max="8" width="24.140625" hidden="1" customWidth="1"/>
  </cols>
  <sheetData>
    <row r="2" spans="1:8" ht="50.25" customHeight="1" x14ac:dyDescent="0.25">
      <c r="A2" s="526" t="s">
        <v>0</v>
      </c>
      <c r="B2" s="974" t="s">
        <v>6</v>
      </c>
      <c r="C2" s="974"/>
      <c r="D2" s="526" t="s">
        <v>4</v>
      </c>
      <c r="E2" s="526" t="s">
        <v>1326</v>
      </c>
      <c r="F2" s="4" t="s">
        <v>2</v>
      </c>
      <c r="G2" s="4" t="s">
        <v>7</v>
      </c>
      <c r="H2" s="4" t="s">
        <v>5</v>
      </c>
    </row>
    <row r="3" spans="1:8" ht="37.5" customHeight="1" x14ac:dyDescent="0.25">
      <c r="A3" s="830" t="s">
        <v>2502</v>
      </c>
      <c r="B3" s="831"/>
      <c r="C3" s="832"/>
      <c r="D3" s="20"/>
      <c r="E3" s="628" t="s">
        <v>1211</v>
      </c>
      <c r="F3" s="255"/>
      <c r="G3" s="256"/>
      <c r="H3" s="56"/>
    </row>
    <row r="4" spans="1:8" ht="330" customHeight="1" x14ac:dyDescent="0.25">
      <c r="A4" s="830" t="s">
        <v>2498</v>
      </c>
      <c r="B4" s="831"/>
      <c r="C4" s="832"/>
      <c r="D4" s="20"/>
      <c r="E4" s="628" t="s">
        <v>1211</v>
      </c>
      <c r="F4" s="255"/>
      <c r="G4" s="256"/>
      <c r="H4" s="56"/>
    </row>
    <row r="5" spans="1:8" ht="30" x14ac:dyDescent="0.25">
      <c r="A5" s="830" t="s">
        <v>2504</v>
      </c>
      <c r="B5" s="831"/>
      <c r="C5" s="832"/>
      <c r="D5" s="20"/>
      <c r="E5" s="628" t="s">
        <v>1211</v>
      </c>
      <c r="F5" s="255"/>
      <c r="G5" s="256"/>
      <c r="H5" s="56"/>
    </row>
    <row r="6" spans="1:8" ht="32.25" customHeight="1" x14ac:dyDescent="0.25">
      <c r="A6" s="830" t="s">
        <v>1336</v>
      </c>
      <c r="B6" s="831"/>
      <c r="C6" s="832"/>
      <c r="D6" s="20"/>
      <c r="E6" s="628" t="s">
        <v>1211</v>
      </c>
      <c r="F6" s="255"/>
      <c r="G6" s="256"/>
      <c r="H6" s="56"/>
    </row>
    <row r="7" spans="1:8" ht="84.6" customHeight="1" x14ac:dyDescent="0.25">
      <c r="A7" s="1038" t="s">
        <v>2501</v>
      </c>
      <c r="B7" s="831"/>
      <c r="C7" s="832"/>
      <c r="D7" s="20"/>
      <c r="E7" s="628" t="s">
        <v>1211</v>
      </c>
      <c r="F7" s="255"/>
      <c r="G7" s="256"/>
      <c r="H7" s="56"/>
    </row>
    <row r="8" spans="1:8" ht="60" customHeight="1" x14ac:dyDescent="0.25">
      <c r="A8" s="830" t="s">
        <v>1337</v>
      </c>
      <c r="B8" s="831"/>
      <c r="C8" s="832"/>
      <c r="D8" s="620"/>
      <c r="E8" s="628" t="s">
        <v>1211</v>
      </c>
      <c r="F8" s="255"/>
      <c r="G8" s="256"/>
      <c r="H8" s="56"/>
    </row>
    <row r="9" spans="1:8" ht="51" customHeight="1" x14ac:dyDescent="0.25">
      <c r="A9" s="620" t="s">
        <v>1212</v>
      </c>
      <c r="B9" s="975" t="s">
        <v>1332</v>
      </c>
      <c r="C9" s="975"/>
      <c r="D9" s="620"/>
      <c r="E9" s="628" t="s">
        <v>1211</v>
      </c>
      <c r="F9" s="257"/>
      <c r="G9" s="258"/>
      <c r="H9" s="20"/>
    </row>
    <row r="10" spans="1:8" ht="37.5" customHeight="1" x14ac:dyDescent="0.25">
      <c r="A10" s="620" t="s">
        <v>1194</v>
      </c>
      <c r="B10" s="976" t="s">
        <v>1333</v>
      </c>
      <c r="C10" s="977"/>
      <c r="D10" s="620"/>
      <c r="E10" s="628" t="s">
        <v>1211</v>
      </c>
      <c r="F10" s="257"/>
      <c r="G10" s="61"/>
      <c r="H10" s="20"/>
    </row>
    <row r="11" spans="1:8" ht="32.450000000000003" customHeight="1" x14ac:dyDescent="0.25">
      <c r="A11" s="620" t="s">
        <v>1327</v>
      </c>
      <c r="B11" s="978"/>
      <c r="C11" s="979"/>
      <c r="D11" s="101"/>
      <c r="E11" s="628" t="s">
        <v>1211</v>
      </c>
      <c r="F11" s="257"/>
      <c r="G11" s="258"/>
      <c r="H11" s="20"/>
    </row>
    <row r="12" spans="1:8" ht="30" x14ac:dyDescent="0.25">
      <c r="A12" s="620" t="s">
        <v>2512</v>
      </c>
      <c r="B12" s="980">
        <v>7702</v>
      </c>
      <c r="C12" s="981"/>
      <c r="D12" s="101"/>
      <c r="E12" s="628" t="s">
        <v>1211</v>
      </c>
      <c r="F12" s="257"/>
      <c r="G12" s="258"/>
      <c r="H12" s="20"/>
    </row>
    <row r="13" spans="1:8" ht="30" x14ac:dyDescent="0.25">
      <c r="A13" s="620" t="s">
        <v>2513</v>
      </c>
      <c r="B13" s="980">
        <v>8250</v>
      </c>
      <c r="C13" s="981"/>
      <c r="D13" s="101"/>
      <c r="E13" s="628" t="s">
        <v>1211</v>
      </c>
      <c r="F13" s="257"/>
      <c r="G13" s="61"/>
      <c r="H13" s="20"/>
    </row>
    <row r="14" spans="1:8" ht="30" x14ac:dyDescent="0.25">
      <c r="A14" s="620" t="s">
        <v>2514</v>
      </c>
      <c r="B14" s="980">
        <v>8406</v>
      </c>
      <c r="C14" s="981"/>
      <c r="D14" s="101"/>
      <c r="E14" s="628" t="s">
        <v>1211</v>
      </c>
      <c r="F14" s="257"/>
      <c r="G14" s="61"/>
      <c r="H14" s="20"/>
    </row>
    <row r="15" spans="1:8" ht="30" x14ac:dyDescent="0.25">
      <c r="A15" s="620" t="s">
        <v>2515</v>
      </c>
      <c r="B15" s="980">
        <v>8444</v>
      </c>
      <c r="C15" s="981"/>
      <c r="D15" s="101"/>
      <c r="E15" s="628" t="s">
        <v>1211</v>
      </c>
      <c r="F15" s="257"/>
      <c r="G15" s="61"/>
      <c r="H15" s="20"/>
    </row>
    <row r="16" spans="1:8" ht="30" x14ac:dyDescent="0.25">
      <c r="A16" s="620" t="s">
        <v>2516</v>
      </c>
      <c r="B16" s="980">
        <v>9147</v>
      </c>
      <c r="C16" s="981"/>
      <c r="D16" s="101"/>
      <c r="E16" s="628" t="s">
        <v>1211</v>
      </c>
      <c r="F16" s="257"/>
      <c r="G16" s="61"/>
      <c r="H16" s="20"/>
    </row>
    <row r="17" spans="1:8" ht="30" x14ac:dyDescent="0.25">
      <c r="A17" s="620" t="s">
        <v>2517</v>
      </c>
      <c r="B17" s="980">
        <v>10604</v>
      </c>
      <c r="C17" s="981"/>
      <c r="D17" s="101"/>
      <c r="E17" s="628" t="s">
        <v>1211</v>
      </c>
      <c r="F17" s="257"/>
      <c r="G17" s="61"/>
      <c r="H17" s="20"/>
    </row>
    <row r="18" spans="1:8" ht="30" x14ac:dyDescent="0.25">
      <c r="A18" s="620" t="s">
        <v>1195</v>
      </c>
      <c r="B18" s="980">
        <v>541173</v>
      </c>
      <c r="C18" s="981"/>
      <c r="D18" s="101"/>
      <c r="E18" s="628" t="s">
        <v>1211</v>
      </c>
      <c r="F18" s="257"/>
      <c r="G18" s="61"/>
      <c r="H18" s="20"/>
    </row>
    <row r="19" spans="1:8" ht="30" x14ac:dyDescent="0.25">
      <c r="A19" s="620" t="s">
        <v>1196</v>
      </c>
      <c r="B19" s="980">
        <v>604050</v>
      </c>
      <c r="C19" s="981"/>
      <c r="D19" s="101"/>
      <c r="E19" s="628" t="s">
        <v>1211</v>
      </c>
      <c r="F19" s="257"/>
      <c r="G19" s="258"/>
      <c r="H19" s="20"/>
    </row>
    <row r="20" spans="1:8" ht="30" x14ac:dyDescent="0.25">
      <c r="A20" s="620" t="s">
        <v>1197</v>
      </c>
      <c r="B20" s="980">
        <v>628319</v>
      </c>
      <c r="C20" s="981"/>
      <c r="D20" s="101"/>
      <c r="E20" s="628" t="s">
        <v>1211</v>
      </c>
      <c r="F20" s="257"/>
      <c r="G20" s="258"/>
      <c r="H20" s="20"/>
    </row>
    <row r="21" spans="1:8" ht="30" x14ac:dyDescent="0.25">
      <c r="A21" s="620" t="s">
        <v>1198</v>
      </c>
      <c r="B21" s="980">
        <v>656924</v>
      </c>
      <c r="C21" s="981"/>
      <c r="D21" s="101"/>
      <c r="E21" s="628" t="s">
        <v>1211</v>
      </c>
      <c r="F21" s="257"/>
      <c r="G21" s="61"/>
      <c r="H21" s="20"/>
    </row>
    <row r="22" spans="1:8" ht="30" x14ac:dyDescent="0.25">
      <c r="A22" s="620" t="s">
        <v>1199</v>
      </c>
      <c r="B22" s="980">
        <v>828799</v>
      </c>
      <c r="C22" s="981"/>
      <c r="D22" s="101"/>
      <c r="E22" s="628" t="s">
        <v>1211</v>
      </c>
      <c r="F22" s="257"/>
      <c r="G22" s="61"/>
      <c r="H22" s="20"/>
    </row>
    <row r="23" spans="1:8" ht="30" x14ac:dyDescent="0.25">
      <c r="A23" s="620" t="s">
        <v>1200</v>
      </c>
      <c r="B23" s="980">
        <v>1520964</v>
      </c>
      <c r="C23" s="981"/>
      <c r="D23" s="101"/>
      <c r="E23" s="628" t="s">
        <v>1211</v>
      </c>
      <c r="F23" s="257"/>
      <c r="G23" s="61"/>
      <c r="H23" s="20"/>
    </row>
    <row r="24" spans="1:8" ht="30" x14ac:dyDescent="0.25">
      <c r="A24" s="620" t="s">
        <v>1201</v>
      </c>
      <c r="B24" s="980">
        <v>1335301</v>
      </c>
      <c r="C24" s="981"/>
      <c r="D24" s="101"/>
      <c r="E24" s="628" t="s">
        <v>1211</v>
      </c>
      <c r="F24" s="257"/>
      <c r="G24" s="61"/>
      <c r="H24" s="20"/>
    </row>
    <row r="25" spans="1:8" ht="30" x14ac:dyDescent="0.25">
      <c r="A25" s="620" t="s">
        <v>1202</v>
      </c>
      <c r="B25" s="980">
        <v>517993</v>
      </c>
      <c r="C25" s="981"/>
      <c r="D25" s="101"/>
      <c r="E25" s="628" t="s">
        <v>1211</v>
      </c>
      <c r="F25" s="257"/>
      <c r="G25" s="258"/>
      <c r="H25" s="20"/>
    </row>
    <row r="26" spans="1:8" ht="30" x14ac:dyDescent="0.25">
      <c r="A26" s="620" t="s">
        <v>1203</v>
      </c>
      <c r="B26" s="980">
        <v>572591</v>
      </c>
      <c r="C26" s="981"/>
      <c r="D26" s="101"/>
      <c r="E26" s="628" t="s">
        <v>1211</v>
      </c>
      <c r="F26" s="257"/>
      <c r="G26" s="258"/>
      <c r="H26" s="20"/>
    </row>
    <row r="27" spans="1:8" ht="30" x14ac:dyDescent="0.25">
      <c r="A27" s="620" t="s">
        <v>1204</v>
      </c>
      <c r="B27" s="980">
        <v>183498</v>
      </c>
      <c r="C27" s="981"/>
      <c r="D27" s="101"/>
      <c r="E27" s="628" t="s">
        <v>1211</v>
      </c>
      <c r="F27" s="257"/>
      <c r="G27" s="258"/>
      <c r="H27" s="20"/>
    </row>
    <row r="28" spans="1:8" ht="30" x14ac:dyDescent="0.25">
      <c r="A28" s="620" t="s">
        <v>1205</v>
      </c>
      <c r="B28" s="980">
        <v>442699</v>
      </c>
      <c r="C28" s="981"/>
      <c r="D28" s="101"/>
      <c r="E28" s="628" t="s">
        <v>1211</v>
      </c>
      <c r="F28" s="257"/>
      <c r="G28" s="258"/>
      <c r="H28" s="20"/>
    </row>
    <row r="29" spans="1:8" ht="30" x14ac:dyDescent="0.25">
      <c r="A29" s="620" t="s">
        <v>1206</v>
      </c>
      <c r="B29" s="980">
        <v>828822</v>
      </c>
      <c r="C29" s="981"/>
      <c r="D29" s="101"/>
      <c r="E29" s="628" t="s">
        <v>1211</v>
      </c>
      <c r="F29" s="257"/>
      <c r="G29" s="258"/>
      <c r="H29" s="20"/>
    </row>
    <row r="30" spans="1:8" ht="39.950000000000003" customHeight="1" x14ac:dyDescent="0.25">
      <c r="A30" s="620" t="s">
        <v>1207</v>
      </c>
      <c r="B30" s="982" t="s">
        <v>1208</v>
      </c>
      <c r="C30" s="983"/>
      <c r="D30" s="101"/>
      <c r="E30" s="628" t="s">
        <v>1211</v>
      </c>
      <c r="F30" s="257"/>
      <c r="G30" s="61"/>
      <c r="H30" s="20"/>
    </row>
    <row r="31" spans="1:8" ht="70.5" customHeight="1" x14ac:dyDescent="0.25">
      <c r="A31" s="830" t="s">
        <v>1328</v>
      </c>
      <c r="B31" s="831"/>
      <c r="C31" s="832"/>
      <c r="D31" s="101"/>
      <c r="E31" s="628" t="s">
        <v>1211</v>
      </c>
      <c r="F31" s="257"/>
      <c r="G31" s="61"/>
      <c r="H31" s="20"/>
    </row>
    <row r="32" spans="1:8" ht="60.6" customHeight="1" x14ac:dyDescent="0.25">
      <c r="A32" s="830" t="s">
        <v>2497</v>
      </c>
      <c r="B32" s="831"/>
      <c r="C32" s="832"/>
      <c r="D32" s="101"/>
      <c r="E32" s="628" t="s">
        <v>1211</v>
      </c>
      <c r="F32" s="257"/>
      <c r="G32" s="61"/>
      <c r="H32" s="20"/>
    </row>
    <row r="33" spans="1:9" ht="59.1" customHeight="1" x14ac:dyDescent="0.25">
      <c r="A33" s="830" t="s">
        <v>2495</v>
      </c>
      <c r="B33" s="831"/>
      <c r="C33" s="832"/>
      <c r="D33" s="101"/>
      <c r="E33" s="628" t="s">
        <v>1211</v>
      </c>
      <c r="F33" s="257"/>
      <c r="G33" s="61"/>
      <c r="H33" s="20"/>
    </row>
    <row r="34" spans="1:9" ht="79.5" customHeight="1" x14ac:dyDescent="0.25">
      <c r="A34" s="830" t="s">
        <v>2496</v>
      </c>
      <c r="B34" s="831"/>
      <c r="C34" s="832"/>
      <c r="D34" s="101"/>
      <c r="E34" s="628" t="s">
        <v>1211</v>
      </c>
      <c r="F34" s="257"/>
      <c r="G34" s="61"/>
      <c r="H34" s="20"/>
    </row>
    <row r="36" spans="1:9" ht="15.95" customHeight="1" x14ac:dyDescent="0.25">
      <c r="A36" s="621" t="s">
        <v>1641</v>
      </c>
      <c r="B36" s="622" t="s">
        <v>2505</v>
      </c>
      <c r="C36" s="623" t="s">
        <v>2506</v>
      </c>
      <c r="D36" s="623" t="s">
        <v>2507</v>
      </c>
      <c r="E36" s="624"/>
    </row>
    <row r="37" spans="1:9" ht="12.6" customHeight="1" x14ac:dyDescent="0.25">
      <c r="A37" s="625" t="s">
        <v>1642</v>
      </c>
      <c r="B37" s="626">
        <v>50</v>
      </c>
      <c r="C37" s="626">
        <v>0</v>
      </c>
      <c r="D37" s="626">
        <v>50</v>
      </c>
      <c r="E37" s="627" t="s">
        <v>2499</v>
      </c>
      <c r="I37" t="s">
        <v>2503</v>
      </c>
    </row>
    <row r="38" spans="1:9" ht="12.6" customHeight="1" x14ac:dyDescent="0.25">
      <c r="A38" s="625" t="s">
        <v>1638</v>
      </c>
      <c r="B38" s="626">
        <v>50</v>
      </c>
      <c r="C38" s="626">
        <v>50</v>
      </c>
      <c r="D38" s="626">
        <v>100</v>
      </c>
      <c r="E38" s="627" t="s">
        <v>2499</v>
      </c>
    </row>
    <row r="39" spans="1:9" ht="12.6" customHeight="1" x14ac:dyDescent="0.25">
      <c r="A39" s="625" t="s">
        <v>1639</v>
      </c>
      <c r="B39" s="626">
        <v>50</v>
      </c>
      <c r="C39" s="626">
        <v>50</v>
      </c>
      <c r="D39" s="626">
        <v>100</v>
      </c>
      <c r="E39" s="627" t="s">
        <v>2499</v>
      </c>
    </row>
    <row r="40" spans="1:9" ht="12.6" customHeight="1" x14ac:dyDescent="0.25">
      <c r="A40" s="625" t="s">
        <v>1640</v>
      </c>
      <c r="B40" s="626">
        <v>50</v>
      </c>
      <c r="C40" s="626">
        <v>125</v>
      </c>
      <c r="D40" s="626">
        <v>175</v>
      </c>
      <c r="E40" s="627" t="s">
        <v>2499</v>
      </c>
    </row>
    <row r="41" spans="1:9" ht="12.6" customHeight="1" x14ac:dyDescent="0.25">
      <c r="A41" s="625" t="s">
        <v>1643</v>
      </c>
      <c r="B41" s="626">
        <v>50</v>
      </c>
      <c r="C41" s="626">
        <v>45</v>
      </c>
      <c r="D41" s="626">
        <v>95</v>
      </c>
      <c r="E41" s="627" t="s">
        <v>2499</v>
      </c>
    </row>
    <row r="42" spans="1:9" ht="12.6" customHeight="1" x14ac:dyDescent="0.25">
      <c r="A42" s="625" t="s">
        <v>1644</v>
      </c>
      <c r="B42" s="626">
        <v>50</v>
      </c>
      <c r="C42" s="626">
        <v>125</v>
      </c>
      <c r="D42" s="626">
        <v>175</v>
      </c>
      <c r="E42" s="627" t="s">
        <v>2499</v>
      </c>
    </row>
    <row r="43" spans="1:9" ht="12.6" customHeight="1" x14ac:dyDescent="0.25">
      <c r="A43" s="625" t="s">
        <v>1645</v>
      </c>
      <c r="B43" s="626">
        <v>50</v>
      </c>
      <c r="C43" s="626">
        <v>75</v>
      </c>
      <c r="D43" s="626">
        <v>125</v>
      </c>
      <c r="E43" s="627" t="s">
        <v>2499</v>
      </c>
    </row>
    <row r="44" spans="1:9" ht="12.6" customHeight="1" x14ac:dyDescent="0.25">
      <c r="A44" s="625" t="s">
        <v>1646</v>
      </c>
      <c r="B44" s="626">
        <v>50</v>
      </c>
      <c r="C44" s="626">
        <v>150</v>
      </c>
      <c r="D44" s="626">
        <v>200</v>
      </c>
      <c r="E44" s="627" t="s">
        <v>2499</v>
      </c>
    </row>
    <row r="45" spans="1:9" ht="12.6" customHeight="1" x14ac:dyDescent="0.25">
      <c r="A45" s="625" t="s">
        <v>1647</v>
      </c>
      <c r="B45" s="626">
        <v>50</v>
      </c>
      <c r="C45" s="626">
        <v>250</v>
      </c>
      <c r="D45" s="626">
        <v>300</v>
      </c>
      <c r="E45" s="627" t="s">
        <v>2499</v>
      </c>
    </row>
    <row r="46" spans="1:9" ht="12.6" customHeight="1" x14ac:dyDescent="0.25">
      <c r="A46" s="625" t="s">
        <v>1648</v>
      </c>
      <c r="B46" s="626">
        <v>50</v>
      </c>
      <c r="C46" s="626">
        <v>100</v>
      </c>
      <c r="D46" s="626">
        <v>150</v>
      </c>
      <c r="E46" s="627" t="s">
        <v>2499</v>
      </c>
    </row>
    <row r="47" spans="1:9" ht="12.6" customHeight="1" x14ac:dyDescent="0.25">
      <c r="A47" s="625" t="s">
        <v>1649</v>
      </c>
      <c r="B47" s="626">
        <v>50</v>
      </c>
      <c r="C47" s="626">
        <v>200</v>
      </c>
      <c r="D47" s="626">
        <v>250</v>
      </c>
      <c r="E47" s="627" t="s">
        <v>2499</v>
      </c>
    </row>
    <row r="48" spans="1:9" ht="12.6" customHeight="1" x14ac:dyDescent="0.25">
      <c r="A48" s="625" t="s">
        <v>1650</v>
      </c>
      <c r="B48" s="626">
        <v>50</v>
      </c>
      <c r="C48" s="626">
        <v>1000</v>
      </c>
      <c r="D48" s="626">
        <v>1050</v>
      </c>
      <c r="E48" s="627" t="s">
        <v>2499</v>
      </c>
    </row>
    <row r="49" spans="1:5" ht="12.6" customHeight="1" x14ac:dyDescent="0.25">
      <c r="A49" s="625" t="s">
        <v>1651</v>
      </c>
      <c r="B49" s="626">
        <v>50</v>
      </c>
      <c r="C49" s="626">
        <v>0</v>
      </c>
      <c r="D49" s="626">
        <v>50</v>
      </c>
      <c r="E49" s="627" t="s">
        <v>2499</v>
      </c>
    </row>
    <row r="50" spans="1:5" ht="12.6" customHeight="1" x14ac:dyDescent="0.25">
      <c r="A50" s="625" t="s">
        <v>1652</v>
      </c>
      <c r="B50" s="626">
        <v>50</v>
      </c>
      <c r="C50" s="626" t="s">
        <v>1664</v>
      </c>
      <c r="D50" s="626" t="s">
        <v>1664</v>
      </c>
      <c r="E50" s="627" t="s">
        <v>2499</v>
      </c>
    </row>
    <row r="51" spans="1:5" ht="12.6" customHeight="1" x14ac:dyDescent="0.25">
      <c r="A51" s="625" t="s">
        <v>1653</v>
      </c>
      <c r="B51" s="626">
        <v>50</v>
      </c>
      <c r="C51" s="626">
        <v>250</v>
      </c>
      <c r="D51" s="626">
        <v>300</v>
      </c>
      <c r="E51" s="627" t="s">
        <v>2499</v>
      </c>
    </row>
    <row r="52" spans="1:5" ht="12.6" customHeight="1" x14ac:dyDescent="0.25">
      <c r="A52" s="625" t="s">
        <v>1654</v>
      </c>
      <c r="B52" s="626">
        <v>50</v>
      </c>
      <c r="C52" s="626">
        <v>100</v>
      </c>
      <c r="D52" s="626">
        <v>150</v>
      </c>
      <c r="E52" s="627" t="s">
        <v>2499</v>
      </c>
    </row>
    <row r="53" spans="1:5" ht="12.6" customHeight="1" x14ac:dyDescent="0.25">
      <c r="A53" s="625" t="s">
        <v>1655</v>
      </c>
      <c r="B53" s="626">
        <v>50</v>
      </c>
      <c r="C53" s="626">
        <v>250</v>
      </c>
      <c r="D53" s="626">
        <v>300</v>
      </c>
      <c r="E53" s="627" t="s">
        <v>2499</v>
      </c>
    </row>
    <row r="54" spans="1:5" ht="12.6" customHeight="1" x14ac:dyDescent="0.25">
      <c r="A54" s="625" t="s">
        <v>1656</v>
      </c>
      <c r="B54" s="626">
        <v>50</v>
      </c>
      <c r="C54" s="626">
        <v>275</v>
      </c>
      <c r="D54" s="626">
        <v>325</v>
      </c>
      <c r="E54" s="627" t="s">
        <v>2499</v>
      </c>
    </row>
    <row r="55" spans="1:5" ht="12.6" customHeight="1" x14ac:dyDescent="0.25">
      <c r="A55" s="625" t="s">
        <v>1657</v>
      </c>
      <c r="B55" s="626">
        <v>50</v>
      </c>
      <c r="C55" s="626">
        <v>250</v>
      </c>
      <c r="D55" s="626">
        <v>300</v>
      </c>
      <c r="E55" s="627" t="s">
        <v>2499</v>
      </c>
    </row>
    <row r="56" spans="1:5" ht="12.6" customHeight="1" x14ac:dyDescent="0.25">
      <c r="A56" s="625" t="s">
        <v>1658</v>
      </c>
      <c r="B56" s="626">
        <v>50</v>
      </c>
      <c r="C56" s="626">
        <v>50</v>
      </c>
      <c r="D56" s="626">
        <v>100</v>
      </c>
      <c r="E56" s="627" t="s">
        <v>2499</v>
      </c>
    </row>
    <row r="57" spans="1:5" ht="12.6" customHeight="1" x14ac:dyDescent="0.25">
      <c r="A57" s="625" t="s">
        <v>1659</v>
      </c>
      <c r="B57" s="626">
        <v>50</v>
      </c>
      <c r="C57" s="626">
        <v>25</v>
      </c>
      <c r="D57" s="626">
        <v>75</v>
      </c>
      <c r="E57" s="627" t="s">
        <v>2499</v>
      </c>
    </row>
    <row r="58" spans="1:5" ht="12.6" customHeight="1" x14ac:dyDescent="0.25">
      <c r="A58" s="625" t="s">
        <v>1660</v>
      </c>
      <c r="B58" s="626">
        <v>50</v>
      </c>
      <c r="C58" s="626">
        <v>10</v>
      </c>
      <c r="D58" s="626">
        <v>60</v>
      </c>
      <c r="E58" s="627" t="s">
        <v>2499</v>
      </c>
    </row>
    <row r="59" spans="1:5" ht="12.6" customHeight="1" x14ac:dyDescent="0.25">
      <c r="A59" s="625" t="s">
        <v>1661</v>
      </c>
      <c r="B59" s="626">
        <v>50</v>
      </c>
      <c r="C59" s="626" t="s">
        <v>1665</v>
      </c>
      <c r="D59" s="626" t="s">
        <v>1665</v>
      </c>
      <c r="E59" s="627" t="s">
        <v>2499</v>
      </c>
    </row>
    <row r="60" spans="1:5" ht="12.6" customHeight="1" x14ac:dyDescent="0.25">
      <c r="A60" s="625" t="s">
        <v>1662</v>
      </c>
      <c r="B60" s="626">
        <v>50</v>
      </c>
      <c r="C60" s="626">
        <v>100</v>
      </c>
      <c r="D60" s="626">
        <v>100</v>
      </c>
      <c r="E60" s="627" t="s">
        <v>2499</v>
      </c>
    </row>
    <row r="61" spans="1:5" ht="12.6" customHeight="1" x14ac:dyDescent="0.25">
      <c r="A61" s="625" t="s">
        <v>1663</v>
      </c>
      <c r="B61" s="626">
        <v>25</v>
      </c>
      <c r="C61" s="626">
        <v>25</v>
      </c>
      <c r="D61" s="626">
        <v>25</v>
      </c>
      <c r="E61" s="627" t="s">
        <v>2499</v>
      </c>
    </row>
    <row r="62" spans="1:5" ht="12.6" customHeight="1" x14ac:dyDescent="0.25">
      <c r="A62" s="625" t="s">
        <v>2500</v>
      </c>
      <c r="B62" s="626">
        <v>0</v>
      </c>
      <c r="C62" s="626">
        <v>112601</v>
      </c>
      <c r="D62" s="626">
        <v>100000</v>
      </c>
      <c r="E62" s="627" t="s">
        <v>2528</v>
      </c>
    </row>
    <row r="63" spans="1:5" ht="12.6" customHeight="1" x14ac:dyDescent="0.25">
      <c r="A63" s="625" t="s">
        <v>2508</v>
      </c>
      <c r="B63" s="626">
        <v>50</v>
      </c>
      <c r="C63" s="626">
        <v>919</v>
      </c>
      <c r="D63" s="626">
        <v>750</v>
      </c>
      <c r="E63" s="627" t="s">
        <v>2499</v>
      </c>
    </row>
    <row r="64" spans="1:5" ht="12.6" customHeight="1" x14ac:dyDescent="0.25">
      <c r="A64" s="625" t="s">
        <v>2509</v>
      </c>
      <c r="B64" s="626">
        <v>50</v>
      </c>
      <c r="C64" s="626">
        <v>1352</v>
      </c>
      <c r="D64" s="626">
        <v>1125</v>
      </c>
      <c r="E64" s="627" t="s">
        <v>2499</v>
      </c>
    </row>
    <row r="65" spans="1:5" ht="12.6" customHeight="1" x14ac:dyDescent="0.25">
      <c r="A65" s="625" t="s">
        <v>2510</v>
      </c>
      <c r="B65" s="626">
        <v>50</v>
      </c>
      <c r="C65" s="626">
        <v>1787</v>
      </c>
      <c r="D65" s="626">
        <v>1500</v>
      </c>
      <c r="E65" s="627" t="s">
        <v>2499</v>
      </c>
    </row>
    <row r="66" spans="1:5" ht="32.450000000000003" customHeight="1" x14ac:dyDescent="0.25">
      <c r="A66" s="833" t="s">
        <v>2511</v>
      </c>
      <c r="B66" s="833"/>
      <c r="C66" s="833"/>
      <c r="D66" s="833"/>
      <c r="E66" s="833"/>
    </row>
  </sheetData>
  <mergeCells count="23">
    <mergeCell ref="B24:C24"/>
    <mergeCell ref="B25:C25"/>
    <mergeCell ref="B26:C26"/>
    <mergeCell ref="B27:C27"/>
    <mergeCell ref="B22:C22"/>
    <mergeCell ref="B23:C23"/>
    <mergeCell ref="B17:C17"/>
    <mergeCell ref="B18:C18"/>
    <mergeCell ref="B19:C19"/>
    <mergeCell ref="B20:C20"/>
    <mergeCell ref="B21:C21"/>
    <mergeCell ref="B28:C28"/>
    <mergeCell ref="B29:C29"/>
    <mergeCell ref="B30:C30"/>
    <mergeCell ref="B2:C2"/>
    <mergeCell ref="B9:C9"/>
    <mergeCell ref="B10:C10"/>
    <mergeCell ref="B11:C11"/>
    <mergeCell ref="B12:C12"/>
    <mergeCell ref="B13:C13"/>
    <mergeCell ref="B14:C14"/>
    <mergeCell ref="B15:C15"/>
    <mergeCell ref="B16:C16"/>
  </mergeCells>
  <pageMargins left="0.25" right="0.25" top="1.5" bottom="0.5" header="0.3" footer="0.3"/>
  <pageSetup scale="84" fitToHeight="0" orientation="landscape" r:id="rId1"/>
  <headerFooter scaleWithDoc="0">
    <oddHeader>&amp;C&amp;"-,Bold"&amp;12
City of Tampa
Budget Office
  Rate Manual - &amp;A</oddHeader>
    <oddFooter>&amp;C&amp;P of &amp;N</oddFooter>
  </headerFooter>
  <rowBreaks count="2" manualBreakCount="2">
    <brk id="5" max="4" man="1"/>
    <brk id="35"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00B050"/>
    <pageSetUpPr fitToPage="1"/>
  </sheetPr>
  <dimension ref="A1:L1106"/>
  <sheetViews>
    <sheetView topLeftCell="A214" zoomScale="80" zoomScaleNormal="80" workbookViewId="0">
      <selection activeCell="B263" sqref="B263"/>
    </sheetView>
  </sheetViews>
  <sheetFormatPr defaultColWidth="9.140625" defaultRowHeight="15" x14ac:dyDescent="0.25"/>
  <cols>
    <col min="1" max="1" width="48.85546875" style="51" customWidth="1"/>
    <col min="2" max="2" width="13" style="52" bestFit="1" customWidth="1"/>
    <col min="3" max="3" width="29.42578125" style="52" bestFit="1" customWidth="1"/>
    <col min="4" max="4" width="28.5703125" style="52" bestFit="1" customWidth="1"/>
    <col min="5" max="6" width="11.5703125" customWidth="1"/>
    <col min="7" max="7" width="14.42578125" bestFit="1" customWidth="1"/>
    <col min="8" max="8" width="34.140625" bestFit="1" customWidth="1"/>
  </cols>
  <sheetData>
    <row r="1" spans="1:8" x14ac:dyDescent="0.25">
      <c r="A1" s="165"/>
      <c r="B1" s="166"/>
      <c r="C1" s="166"/>
      <c r="D1" s="166"/>
      <c r="E1" s="167"/>
      <c r="F1" s="167"/>
      <c r="G1" s="167"/>
      <c r="H1" s="168"/>
    </row>
    <row r="2" spans="1:8" x14ac:dyDescent="0.25">
      <c r="A2" s="169"/>
      <c r="B2" s="170"/>
      <c r="C2" s="170"/>
      <c r="D2" s="924" t="s">
        <v>3</v>
      </c>
      <c r="E2" s="924"/>
      <c r="F2" s="924"/>
      <c r="G2" s="924"/>
      <c r="H2" s="925"/>
    </row>
    <row r="3" spans="1:8" ht="30" customHeight="1" x14ac:dyDescent="0.25">
      <c r="A3" s="132" t="s">
        <v>0</v>
      </c>
      <c r="B3" s="133" t="s">
        <v>225</v>
      </c>
      <c r="C3" s="134" t="s">
        <v>1133</v>
      </c>
      <c r="D3" s="134" t="s">
        <v>1134</v>
      </c>
      <c r="E3" s="135" t="s">
        <v>1</v>
      </c>
      <c r="F3" s="135" t="s">
        <v>2</v>
      </c>
      <c r="G3" s="135" t="s">
        <v>7</v>
      </c>
      <c r="H3" s="136" t="s">
        <v>5</v>
      </c>
    </row>
    <row r="4" spans="1:8" x14ac:dyDescent="0.25">
      <c r="A4" s="137" t="s">
        <v>226</v>
      </c>
      <c r="B4" s="138" t="s">
        <v>225</v>
      </c>
      <c r="C4" s="139" t="s">
        <v>227</v>
      </c>
      <c r="D4" s="140"/>
      <c r="E4" s="141"/>
      <c r="F4" s="142"/>
      <c r="G4" s="142"/>
      <c r="H4" s="143"/>
    </row>
    <row r="5" spans="1:8" ht="71.25" customHeight="1" x14ac:dyDescent="0.25">
      <c r="A5" s="922" t="s">
        <v>1313</v>
      </c>
      <c r="B5" s="923"/>
      <c r="C5" s="923"/>
      <c r="D5" s="140"/>
      <c r="E5" s="141"/>
      <c r="F5" s="142"/>
      <c r="G5" s="142"/>
      <c r="H5" s="143"/>
    </row>
    <row r="6" spans="1:8" x14ac:dyDescent="0.25">
      <c r="A6" s="144" t="s">
        <v>228</v>
      </c>
      <c r="B6" s="140"/>
      <c r="C6" s="145">
        <v>25</v>
      </c>
      <c r="D6" s="140">
        <v>25</v>
      </c>
      <c r="E6" s="146" t="s">
        <v>24</v>
      </c>
      <c r="F6" s="147">
        <v>41137</v>
      </c>
      <c r="G6" s="147">
        <v>41137</v>
      </c>
      <c r="H6" s="148"/>
    </row>
    <row r="7" spans="1:8" x14ac:dyDescent="0.25">
      <c r="A7" s="144" t="s">
        <v>229</v>
      </c>
      <c r="B7" s="140"/>
      <c r="C7" s="145">
        <v>50</v>
      </c>
      <c r="D7" s="926">
        <v>75</v>
      </c>
      <c r="E7" s="146" t="s">
        <v>24</v>
      </c>
      <c r="F7" s="147">
        <v>41137</v>
      </c>
      <c r="G7" s="147">
        <v>41137</v>
      </c>
      <c r="H7" s="148"/>
    </row>
    <row r="8" spans="1:8" x14ac:dyDescent="0.25">
      <c r="A8" s="144" t="s">
        <v>230</v>
      </c>
      <c r="B8" s="140"/>
      <c r="C8" s="145">
        <v>75</v>
      </c>
      <c r="D8" s="926"/>
      <c r="E8" s="146" t="s">
        <v>24</v>
      </c>
      <c r="F8" s="147">
        <v>41137</v>
      </c>
      <c r="G8" s="147">
        <v>41137</v>
      </c>
      <c r="H8" s="148"/>
    </row>
    <row r="9" spans="1:8" x14ac:dyDescent="0.25">
      <c r="A9" s="144" t="s">
        <v>231</v>
      </c>
      <c r="B9" s="140"/>
      <c r="C9" s="145">
        <v>100</v>
      </c>
      <c r="D9" s="926">
        <v>75</v>
      </c>
      <c r="E9" s="146" t="s">
        <v>24</v>
      </c>
      <c r="F9" s="147">
        <v>41137</v>
      </c>
      <c r="G9" s="147">
        <v>41137</v>
      </c>
      <c r="H9" s="148"/>
    </row>
    <row r="10" spans="1:8" x14ac:dyDescent="0.25">
      <c r="A10" s="144" t="s">
        <v>232</v>
      </c>
      <c r="B10" s="140"/>
      <c r="C10" s="145">
        <v>125</v>
      </c>
      <c r="D10" s="926"/>
      <c r="E10" s="146" t="s">
        <v>24</v>
      </c>
      <c r="F10" s="147">
        <v>41137</v>
      </c>
      <c r="G10" s="147">
        <v>41137</v>
      </c>
      <c r="H10" s="148"/>
    </row>
    <row r="11" spans="1:8" x14ac:dyDescent="0.25">
      <c r="A11" s="144" t="s">
        <v>233</v>
      </c>
      <c r="B11" s="140"/>
      <c r="C11" s="145">
        <v>175</v>
      </c>
      <c r="D11" s="926"/>
      <c r="E11" s="146" t="s">
        <v>24</v>
      </c>
      <c r="F11" s="147">
        <v>41137</v>
      </c>
      <c r="G11" s="147">
        <v>41137</v>
      </c>
      <c r="H11" s="148"/>
    </row>
    <row r="12" spans="1:8" x14ac:dyDescent="0.25">
      <c r="A12" s="144" t="s">
        <v>234</v>
      </c>
      <c r="B12" s="140">
        <v>100</v>
      </c>
      <c r="C12" s="145">
        <v>400</v>
      </c>
      <c r="D12" s="140"/>
      <c r="E12" s="146" t="s">
        <v>24</v>
      </c>
      <c r="F12" s="147">
        <v>41137</v>
      </c>
      <c r="G12" s="147">
        <v>41137</v>
      </c>
      <c r="H12" s="148"/>
    </row>
    <row r="13" spans="1:8" x14ac:dyDescent="0.25">
      <c r="A13" s="144" t="s">
        <v>235</v>
      </c>
      <c r="B13" s="140">
        <v>50</v>
      </c>
      <c r="C13" s="145">
        <v>100</v>
      </c>
      <c r="D13" s="140">
        <v>100</v>
      </c>
      <c r="E13" s="146" t="s">
        <v>24</v>
      </c>
      <c r="F13" s="147">
        <v>41137</v>
      </c>
      <c r="G13" s="147">
        <v>41137</v>
      </c>
      <c r="H13" s="148"/>
    </row>
    <row r="14" spans="1:8" x14ac:dyDescent="0.25">
      <c r="A14" s="144"/>
      <c r="B14" s="140"/>
      <c r="C14" s="145"/>
      <c r="D14" s="140"/>
      <c r="E14" s="141"/>
      <c r="F14" s="142"/>
      <c r="G14" s="149"/>
      <c r="H14" s="148"/>
    </row>
    <row r="15" spans="1:8" x14ac:dyDescent="0.25">
      <c r="A15" s="137" t="s">
        <v>236</v>
      </c>
      <c r="B15" s="138" t="s">
        <v>225</v>
      </c>
      <c r="C15" s="139" t="s">
        <v>237</v>
      </c>
      <c r="D15" s="140"/>
      <c r="E15" s="141"/>
      <c r="F15" s="142"/>
      <c r="G15" s="149"/>
      <c r="H15" s="148"/>
    </row>
    <row r="16" spans="1:8" ht="45" customHeight="1" x14ac:dyDescent="0.25">
      <c r="A16" s="922" t="s">
        <v>238</v>
      </c>
      <c r="B16" s="923"/>
      <c r="C16" s="923"/>
      <c r="D16" s="140"/>
      <c r="E16" s="141"/>
      <c r="F16" s="142"/>
      <c r="G16" s="149"/>
      <c r="H16" s="148"/>
    </row>
    <row r="17" spans="1:12" x14ac:dyDescent="0.25">
      <c r="A17" s="144" t="s">
        <v>239</v>
      </c>
      <c r="B17" s="140">
        <v>50</v>
      </c>
      <c r="C17" s="145">
        <v>25</v>
      </c>
      <c r="D17" s="140"/>
      <c r="E17" s="146" t="s">
        <v>24</v>
      </c>
      <c r="F17" s="147">
        <v>41137</v>
      </c>
      <c r="G17" s="147">
        <v>41137</v>
      </c>
      <c r="H17" s="148"/>
    </row>
    <row r="18" spans="1:12" x14ac:dyDescent="0.25">
      <c r="A18" s="144" t="s">
        <v>240</v>
      </c>
      <c r="B18" s="140">
        <v>100</v>
      </c>
      <c r="C18" s="145" t="s">
        <v>241</v>
      </c>
      <c r="D18" s="140"/>
      <c r="E18" s="146" t="s">
        <v>24</v>
      </c>
      <c r="F18" s="147">
        <v>41137</v>
      </c>
      <c r="G18" s="147">
        <v>41137</v>
      </c>
      <c r="H18" s="148"/>
    </row>
    <row r="19" spans="1:12" ht="42.75" customHeight="1" x14ac:dyDescent="0.25">
      <c r="A19" s="922" t="s">
        <v>242</v>
      </c>
      <c r="B19" s="923"/>
      <c r="C19" s="923"/>
      <c r="D19" s="140"/>
      <c r="E19" s="146"/>
      <c r="F19" s="147"/>
      <c r="G19" s="150"/>
      <c r="H19" s="148"/>
    </row>
    <row r="20" spans="1:12" x14ac:dyDescent="0.25">
      <c r="A20" s="144"/>
      <c r="B20" s="140"/>
      <c r="C20" s="145"/>
      <c r="D20" s="140"/>
      <c r="E20" s="146"/>
      <c r="F20" s="147"/>
      <c r="G20" s="150"/>
      <c r="H20" s="148"/>
      <c r="L20" s="12"/>
    </row>
    <row r="21" spans="1:12" x14ac:dyDescent="0.25">
      <c r="A21" s="137" t="s">
        <v>243</v>
      </c>
      <c r="B21" s="138" t="s">
        <v>225</v>
      </c>
      <c r="C21" s="139" t="s">
        <v>237</v>
      </c>
      <c r="D21" s="140"/>
      <c r="E21" s="146"/>
      <c r="F21" s="147"/>
      <c r="G21" s="150"/>
      <c r="H21" s="148"/>
    </row>
    <row r="22" spans="1:12" x14ac:dyDescent="0.25">
      <c r="A22" s="144" t="s">
        <v>244</v>
      </c>
      <c r="B22" s="140">
        <v>100</v>
      </c>
      <c r="C22" s="145">
        <v>100</v>
      </c>
      <c r="D22" s="140"/>
      <c r="E22" s="146" t="s">
        <v>24</v>
      </c>
      <c r="F22" s="147">
        <v>41137</v>
      </c>
      <c r="G22" s="147">
        <v>41137</v>
      </c>
      <c r="H22" s="148"/>
    </row>
    <row r="23" spans="1:12" x14ac:dyDescent="0.25">
      <c r="A23" s="144" t="s">
        <v>245</v>
      </c>
      <c r="B23" s="140">
        <v>100</v>
      </c>
      <c r="C23" s="145">
        <v>100</v>
      </c>
      <c r="D23" s="140"/>
      <c r="E23" s="146" t="s">
        <v>24</v>
      </c>
      <c r="F23" s="147">
        <v>41137</v>
      </c>
      <c r="G23" s="147">
        <v>41137</v>
      </c>
      <c r="H23" s="148"/>
    </row>
    <row r="24" spans="1:12" x14ac:dyDescent="0.25">
      <c r="A24" s="144" t="s">
        <v>246</v>
      </c>
      <c r="B24" s="140">
        <v>100</v>
      </c>
      <c r="C24" s="145">
        <v>50</v>
      </c>
      <c r="D24" s="140"/>
      <c r="E24" s="146" t="s">
        <v>24</v>
      </c>
      <c r="F24" s="147">
        <v>41137</v>
      </c>
      <c r="G24" s="147">
        <v>41137</v>
      </c>
      <c r="H24" s="148"/>
    </row>
    <row r="25" spans="1:12" x14ac:dyDescent="0.25">
      <c r="A25" s="144" t="s">
        <v>247</v>
      </c>
      <c r="B25" s="140">
        <v>100</v>
      </c>
      <c r="C25" s="145">
        <v>50</v>
      </c>
      <c r="D25" s="140"/>
      <c r="E25" s="146" t="s">
        <v>24</v>
      </c>
      <c r="F25" s="147">
        <v>41137</v>
      </c>
      <c r="G25" s="147">
        <v>41137</v>
      </c>
      <c r="H25" s="148"/>
    </row>
    <row r="26" spans="1:12" ht="27.95" customHeight="1" x14ac:dyDescent="0.25">
      <c r="A26" s="922" t="s">
        <v>248</v>
      </c>
      <c r="B26" s="923"/>
      <c r="C26" s="923"/>
      <c r="D26" s="140"/>
      <c r="E26" s="146"/>
      <c r="F26" s="147"/>
      <c r="G26" s="150"/>
      <c r="H26" s="148"/>
    </row>
    <row r="27" spans="1:12" x14ac:dyDescent="0.25">
      <c r="A27" s="144"/>
      <c r="B27" s="140"/>
      <c r="C27" s="145"/>
      <c r="D27" s="140"/>
      <c r="E27" s="146"/>
      <c r="F27" s="147"/>
      <c r="G27" s="150"/>
      <c r="H27" s="148"/>
    </row>
    <row r="28" spans="1:12" x14ac:dyDescent="0.25">
      <c r="A28" s="137" t="s">
        <v>249</v>
      </c>
      <c r="B28" s="140"/>
      <c r="C28" s="139" t="s">
        <v>237</v>
      </c>
      <c r="D28" s="140"/>
      <c r="E28" s="146"/>
      <c r="F28" s="147"/>
      <c r="G28" s="150"/>
      <c r="H28" s="148"/>
    </row>
    <row r="29" spans="1:12" x14ac:dyDescent="0.25">
      <c r="A29" s="144" t="s">
        <v>250</v>
      </c>
      <c r="B29" s="140"/>
      <c r="C29" s="145">
        <v>10</v>
      </c>
      <c r="D29" s="140">
        <v>10</v>
      </c>
      <c r="E29" s="146" t="s">
        <v>24</v>
      </c>
      <c r="F29" s="147">
        <v>41137</v>
      </c>
      <c r="G29" s="147">
        <v>41137</v>
      </c>
      <c r="H29" s="148"/>
    </row>
    <row r="30" spans="1:12" x14ac:dyDescent="0.25">
      <c r="A30" s="144" t="s">
        <v>251</v>
      </c>
      <c r="B30" s="140"/>
      <c r="C30" s="145">
        <v>10</v>
      </c>
      <c r="D30" s="140">
        <v>10</v>
      </c>
      <c r="E30" s="146" t="s">
        <v>24</v>
      </c>
      <c r="F30" s="147">
        <v>41137</v>
      </c>
      <c r="G30" s="147">
        <v>41137</v>
      </c>
      <c r="H30" s="148"/>
    </row>
    <row r="31" spans="1:12" x14ac:dyDescent="0.25">
      <c r="A31" s="144" t="s">
        <v>252</v>
      </c>
      <c r="B31" s="140"/>
      <c r="C31" s="145">
        <v>10</v>
      </c>
      <c r="D31" s="140">
        <v>10</v>
      </c>
      <c r="E31" s="146" t="s">
        <v>24</v>
      </c>
      <c r="F31" s="147">
        <v>41137</v>
      </c>
      <c r="G31" s="147">
        <v>41137</v>
      </c>
      <c r="H31" s="148"/>
    </row>
    <row r="32" spans="1:12" x14ac:dyDescent="0.25">
      <c r="A32" s="144" t="s">
        <v>253</v>
      </c>
      <c r="B32" s="140"/>
      <c r="C32" s="145">
        <v>75</v>
      </c>
      <c r="D32" s="140"/>
      <c r="E32" s="146" t="s">
        <v>24</v>
      </c>
      <c r="F32" s="147">
        <v>41137</v>
      </c>
      <c r="G32" s="147">
        <v>41137</v>
      </c>
      <c r="H32" s="148"/>
    </row>
    <row r="33" spans="1:8" ht="30.75" customHeight="1" x14ac:dyDescent="0.25">
      <c r="A33" s="922" t="s">
        <v>1314</v>
      </c>
      <c r="B33" s="923"/>
      <c r="C33" s="923"/>
      <c r="D33" s="140"/>
      <c r="E33" s="146"/>
      <c r="F33" s="147"/>
      <c r="G33" s="150"/>
      <c r="H33" s="148"/>
    </row>
    <row r="34" spans="1:8" x14ac:dyDescent="0.25">
      <c r="A34" s="144"/>
      <c r="B34" s="140"/>
      <c r="C34" s="145"/>
      <c r="D34" s="140"/>
      <c r="E34" s="146"/>
      <c r="F34" s="147"/>
      <c r="G34" s="150"/>
      <c r="H34" s="148"/>
    </row>
    <row r="35" spans="1:8" x14ac:dyDescent="0.25">
      <c r="A35" s="137" t="s">
        <v>254</v>
      </c>
      <c r="B35" s="138" t="s">
        <v>225</v>
      </c>
      <c r="C35" s="139" t="s">
        <v>255</v>
      </c>
      <c r="D35" s="140"/>
      <c r="E35" s="146"/>
      <c r="F35" s="147"/>
      <c r="G35" s="150"/>
      <c r="H35" s="148"/>
    </row>
    <row r="36" spans="1:8" ht="17.25" customHeight="1" x14ac:dyDescent="0.25">
      <c r="A36" s="922" t="s">
        <v>256</v>
      </c>
      <c r="B36" s="923"/>
      <c r="C36" s="923"/>
      <c r="D36" s="140"/>
      <c r="E36" s="146"/>
      <c r="F36" s="147"/>
      <c r="G36" s="150"/>
      <c r="H36" s="148"/>
    </row>
    <row r="37" spans="1:8" x14ac:dyDescent="0.25">
      <c r="A37" s="144" t="s">
        <v>257</v>
      </c>
      <c r="B37" s="140">
        <v>125</v>
      </c>
      <c r="C37" s="151" t="s">
        <v>258</v>
      </c>
      <c r="D37" s="140"/>
      <c r="E37" s="146" t="s">
        <v>24</v>
      </c>
      <c r="F37" s="147">
        <v>41137</v>
      </c>
      <c r="G37" s="147">
        <v>41137</v>
      </c>
      <c r="H37" s="148"/>
    </row>
    <row r="38" spans="1:8" x14ac:dyDescent="0.25">
      <c r="A38" s="144" t="s">
        <v>259</v>
      </c>
      <c r="B38" s="140">
        <v>125</v>
      </c>
      <c r="C38" s="145" t="s">
        <v>260</v>
      </c>
      <c r="D38" s="140" t="s">
        <v>261</v>
      </c>
      <c r="E38" s="146" t="s">
        <v>24</v>
      </c>
      <c r="F38" s="147">
        <v>41137</v>
      </c>
      <c r="G38" s="147">
        <v>41137</v>
      </c>
      <c r="H38" s="148"/>
    </row>
    <row r="39" spans="1:8" x14ac:dyDescent="0.25">
      <c r="A39" s="144" t="s">
        <v>262</v>
      </c>
      <c r="B39" s="140">
        <v>125</v>
      </c>
      <c r="C39" s="145" t="s">
        <v>263</v>
      </c>
      <c r="D39" s="140"/>
      <c r="E39" s="146" t="s">
        <v>24</v>
      </c>
      <c r="F39" s="147">
        <v>41137</v>
      </c>
      <c r="G39" s="147">
        <v>41137</v>
      </c>
      <c r="H39" s="148"/>
    </row>
    <row r="40" spans="1:8" x14ac:dyDescent="0.25">
      <c r="A40" s="144" t="s">
        <v>264</v>
      </c>
      <c r="B40" s="140"/>
      <c r="C40" s="145" t="s">
        <v>265</v>
      </c>
      <c r="D40" s="140"/>
      <c r="E40" s="146" t="s">
        <v>24</v>
      </c>
      <c r="F40" s="147">
        <v>41137</v>
      </c>
      <c r="G40" s="147">
        <v>41137</v>
      </c>
      <c r="H40" s="148"/>
    </row>
    <row r="41" spans="1:8" x14ac:dyDescent="0.25">
      <c r="A41" s="144" t="s">
        <v>266</v>
      </c>
      <c r="B41" s="140"/>
      <c r="C41" s="145" t="s">
        <v>267</v>
      </c>
      <c r="D41" s="140"/>
      <c r="E41" s="146" t="s">
        <v>24</v>
      </c>
      <c r="F41" s="147">
        <v>41137</v>
      </c>
      <c r="G41" s="147">
        <v>41137</v>
      </c>
      <c r="H41" s="148"/>
    </row>
    <row r="42" spans="1:8" x14ac:dyDescent="0.25">
      <c r="A42" s="144" t="s">
        <v>268</v>
      </c>
      <c r="B42" s="140"/>
      <c r="C42" s="145" t="s">
        <v>269</v>
      </c>
      <c r="D42" s="140"/>
      <c r="E42" s="146" t="s">
        <v>24</v>
      </c>
      <c r="F42" s="147">
        <v>41137</v>
      </c>
      <c r="G42" s="147">
        <v>41137</v>
      </c>
      <c r="H42" s="148"/>
    </row>
    <row r="43" spans="1:8" x14ac:dyDescent="0.25">
      <c r="A43" s="144" t="s">
        <v>270</v>
      </c>
      <c r="B43" s="140"/>
      <c r="C43" s="145" t="s">
        <v>271</v>
      </c>
      <c r="D43" s="140"/>
      <c r="E43" s="146" t="s">
        <v>24</v>
      </c>
      <c r="F43" s="147">
        <v>41137</v>
      </c>
      <c r="G43" s="147">
        <v>41137</v>
      </c>
      <c r="H43" s="148"/>
    </row>
    <row r="44" spans="1:8" ht="42" customHeight="1" x14ac:dyDescent="0.25">
      <c r="A44" s="922" t="s">
        <v>272</v>
      </c>
      <c r="B44" s="923"/>
      <c r="C44" s="923"/>
      <c r="D44" s="140"/>
      <c r="E44" s="146"/>
      <c r="F44" s="147"/>
      <c r="G44" s="150"/>
      <c r="H44" s="148"/>
    </row>
    <row r="45" spans="1:8" x14ac:dyDescent="0.25">
      <c r="A45" s="144"/>
      <c r="B45" s="140"/>
      <c r="C45" s="145"/>
      <c r="D45" s="140"/>
      <c r="E45" s="146"/>
      <c r="F45" s="147"/>
      <c r="G45" s="150"/>
      <c r="H45" s="148"/>
    </row>
    <row r="46" spans="1:8" x14ac:dyDescent="0.25">
      <c r="A46" s="137" t="s">
        <v>273</v>
      </c>
      <c r="B46" s="138" t="s">
        <v>225</v>
      </c>
      <c r="C46" s="139" t="s">
        <v>274</v>
      </c>
      <c r="D46" s="139" t="s">
        <v>274</v>
      </c>
      <c r="E46" s="146"/>
      <c r="F46" s="147"/>
      <c r="G46" s="150"/>
      <c r="H46" s="148"/>
    </row>
    <row r="47" spans="1:8" ht="17.25" customHeight="1" x14ac:dyDescent="0.25">
      <c r="A47" s="922" t="s">
        <v>1315</v>
      </c>
      <c r="B47" s="923"/>
      <c r="C47" s="923"/>
      <c r="D47" s="140"/>
      <c r="E47" s="146"/>
      <c r="F47" s="147"/>
      <c r="G47" s="150"/>
      <c r="H47" s="148"/>
    </row>
    <row r="48" spans="1:8" x14ac:dyDescent="0.25">
      <c r="A48" s="144" t="s">
        <v>275</v>
      </c>
      <c r="B48" s="140"/>
      <c r="C48" s="145">
        <v>6</v>
      </c>
      <c r="D48" s="140">
        <v>6</v>
      </c>
      <c r="E48" s="146" t="s">
        <v>24</v>
      </c>
      <c r="F48" s="147">
        <v>41137</v>
      </c>
      <c r="G48" s="147">
        <v>41137</v>
      </c>
      <c r="H48" s="148"/>
    </row>
    <row r="49" spans="1:8" x14ac:dyDescent="0.25">
      <c r="A49" s="144" t="s">
        <v>276</v>
      </c>
      <c r="B49" s="140"/>
      <c r="C49" s="145">
        <v>5</v>
      </c>
      <c r="D49" s="140">
        <v>5</v>
      </c>
      <c r="E49" s="146" t="s">
        <v>24</v>
      </c>
      <c r="F49" s="147">
        <v>41137</v>
      </c>
      <c r="G49" s="147">
        <v>41137</v>
      </c>
      <c r="H49" s="148"/>
    </row>
    <row r="50" spans="1:8" x14ac:dyDescent="0.25">
      <c r="A50" s="144" t="s">
        <v>277</v>
      </c>
      <c r="B50" s="140"/>
      <c r="C50" s="145">
        <v>5</v>
      </c>
      <c r="D50" s="140">
        <v>5</v>
      </c>
      <c r="E50" s="146" t="s">
        <v>24</v>
      </c>
      <c r="F50" s="147">
        <v>41137</v>
      </c>
      <c r="G50" s="147">
        <v>41137</v>
      </c>
      <c r="H50" s="148"/>
    </row>
    <row r="51" spans="1:8" x14ac:dyDescent="0.25">
      <c r="A51" s="144" t="s">
        <v>278</v>
      </c>
      <c r="B51" s="140"/>
      <c r="C51" s="145">
        <v>4</v>
      </c>
      <c r="D51" s="140">
        <v>4</v>
      </c>
      <c r="E51" s="146" t="s">
        <v>24</v>
      </c>
      <c r="F51" s="147">
        <v>41137</v>
      </c>
      <c r="G51" s="147">
        <v>41137</v>
      </c>
      <c r="H51" s="148"/>
    </row>
    <row r="52" spans="1:8" x14ac:dyDescent="0.25">
      <c r="A52" s="144"/>
      <c r="B52" s="140"/>
      <c r="C52" s="145"/>
      <c r="D52" s="140"/>
      <c r="E52" s="146"/>
      <c r="F52" s="147"/>
      <c r="G52" s="150"/>
      <c r="H52" s="148"/>
    </row>
    <row r="53" spans="1:8" x14ac:dyDescent="0.25">
      <c r="A53" s="137" t="s">
        <v>279</v>
      </c>
      <c r="B53" s="138" t="s">
        <v>225</v>
      </c>
      <c r="C53" s="139" t="s">
        <v>280</v>
      </c>
      <c r="D53" s="140"/>
      <c r="E53" s="146"/>
      <c r="F53" s="147"/>
      <c r="G53" s="150"/>
      <c r="H53" s="148"/>
    </row>
    <row r="54" spans="1:8" ht="15.75" customHeight="1" x14ac:dyDescent="0.25">
      <c r="A54" s="922" t="s">
        <v>281</v>
      </c>
      <c r="B54" s="923"/>
      <c r="C54" s="923"/>
      <c r="D54" s="140"/>
      <c r="E54" s="146"/>
      <c r="F54" s="147"/>
      <c r="G54" s="150"/>
      <c r="H54" s="148"/>
    </row>
    <row r="55" spans="1:8" x14ac:dyDescent="0.25">
      <c r="A55" s="144" t="s">
        <v>282</v>
      </c>
      <c r="B55" s="140">
        <v>125</v>
      </c>
      <c r="C55" s="145">
        <v>75</v>
      </c>
      <c r="D55" s="140">
        <v>75</v>
      </c>
      <c r="E55" s="146" t="s">
        <v>24</v>
      </c>
      <c r="F55" s="147">
        <v>41137</v>
      </c>
      <c r="G55" s="147">
        <v>41137</v>
      </c>
      <c r="H55" s="148"/>
    </row>
    <row r="56" spans="1:8" x14ac:dyDescent="0.25">
      <c r="A56" s="144" t="s">
        <v>283</v>
      </c>
      <c r="B56" s="140">
        <v>125</v>
      </c>
      <c r="C56" s="145">
        <v>40</v>
      </c>
      <c r="D56" s="140">
        <v>40</v>
      </c>
      <c r="E56" s="146" t="s">
        <v>24</v>
      </c>
      <c r="F56" s="147">
        <v>41137</v>
      </c>
      <c r="G56" s="147">
        <v>41137</v>
      </c>
      <c r="H56" s="148"/>
    </row>
    <row r="57" spans="1:8" x14ac:dyDescent="0.25">
      <c r="A57" s="927" t="s">
        <v>284</v>
      </c>
      <c r="B57" s="928"/>
      <c r="C57" s="928"/>
      <c r="D57" s="140"/>
      <c r="E57" s="146"/>
      <c r="F57" s="147"/>
      <c r="G57" s="150"/>
      <c r="H57" s="148"/>
    </row>
    <row r="58" spans="1:8" x14ac:dyDescent="0.25">
      <c r="A58" s="144"/>
      <c r="B58" s="140"/>
      <c r="C58" s="145"/>
      <c r="D58" s="140"/>
      <c r="E58" s="146"/>
      <c r="F58" s="147"/>
      <c r="G58" s="150"/>
      <c r="H58" s="148"/>
    </row>
    <row r="59" spans="1:8" x14ac:dyDescent="0.25">
      <c r="A59" s="137" t="s">
        <v>285</v>
      </c>
      <c r="B59" s="140"/>
      <c r="C59" s="139" t="s">
        <v>286</v>
      </c>
      <c r="D59" s="139" t="s">
        <v>286</v>
      </c>
      <c r="E59" s="146"/>
      <c r="F59" s="147"/>
      <c r="G59" s="150"/>
      <c r="H59" s="148"/>
    </row>
    <row r="60" spans="1:8" x14ac:dyDescent="0.25">
      <c r="A60" s="144" t="s">
        <v>287</v>
      </c>
      <c r="B60" s="140"/>
      <c r="C60" s="145">
        <v>50</v>
      </c>
      <c r="D60" s="140">
        <v>50</v>
      </c>
      <c r="E60" s="146" t="s">
        <v>24</v>
      </c>
      <c r="F60" s="147">
        <v>41137</v>
      </c>
      <c r="G60" s="147">
        <v>41137</v>
      </c>
      <c r="H60" s="148"/>
    </row>
    <row r="61" spans="1:8" x14ac:dyDescent="0.25">
      <c r="A61" s="144" t="s">
        <v>288</v>
      </c>
      <c r="B61" s="140"/>
      <c r="C61" s="145">
        <v>75</v>
      </c>
      <c r="D61" s="140">
        <v>75</v>
      </c>
      <c r="E61" s="146" t="s">
        <v>24</v>
      </c>
      <c r="F61" s="147">
        <v>41137</v>
      </c>
      <c r="G61" s="147">
        <v>41137</v>
      </c>
      <c r="H61" s="148"/>
    </row>
    <row r="62" spans="1:8" x14ac:dyDescent="0.25">
      <c r="A62" s="144" t="s">
        <v>289</v>
      </c>
      <c r="B62" s="140"/>
      <c r="C62" s="145">
        <v>100</v>
      </c>
      <c r="D62" s="140">
        <v>100</v>
      </c>
      <c r="E62" s="146" t="s">
        <v>24</v>
      </c>
      <c r="F62" s="147">
        <v>41137</v>
      </c>
      <c r="G62" s="147">
        <v>41137</v>
      </c>
      <c r="H62" s="148"/>
    </row>
    <row r="63" spans="1:8" x14ac:dyDescent="0.25">
      <c r="A63" s="144" t="s">
        <v>290</v>
      </c>
      <c r="B63" s="140"/>
      <c r="C63" s="145">
        <v>50</v>
      </c>
      <c r="D63" s="140">
        <v>50</v>
      </c>
      <c r="E63" s="146" t="s">
        <v>24</v>
      </c>
      <c r="F63" s="147">
        <v>41137</v>
      </c>
      <c r="G63" s="147">
        <v>41137</v>
      </c>
      <c r="H63" s="148"/>
    </row>
    <row r="64" spans="1:8" x14ac:dyDescent="0.25">
      <c r="A64" s="144" t="s">
        <v>291</v>
      </c>
      <c r="B64" s="140"/>
      <c r="C64" s="145">
        <v>25</v>
      </c>
      <c r="D64" s="140" t="s">
        <v>292</v>
      </c>
      <c r="E64" s="146" t="s">
        <v>24</v>
      </c>
      <c r="F64" s="147">
        <v>41137</v>
      </c>
      <c r="G64" s="147">
        <v>41137</v>
      </c>
      <c r="H64" s="148"/>
    </row>
    <row r="65" spans="1:8" x14ac:dyDescent="0.25">
      <c r="A65" s="144"/>
      <c r="B65" s="140"/>
      <c r="C65" s="145"/>
      <c r="D65" s="140"/>
      <c r="E65" s="146"/>
      <c r="F65" s="147"/>
      <c r="G65" s="150"/>
      <c r="H65" s="148"/>
    </row>
    <row r="66" spans="1:8" x14ac:dyDescent="0.25">
      <c r="A66" s="137" t="s">
        <v>25</v>
      </c>
      <c r="B66" s="138" t="s">
        <v>293</v>
      </c>
      <c r="C66" s="139" t="s">
        <v>294</v>
      </c>
      <c r="D66" s="139" t="s">
        <v>294</v>
      </c>
      <c r="E66" s="146"/>
      <c r="F66" s="147"/>
      <c r="G66" s="150"/>
      <c r="H66" s="148"/>
    </row>
    <row r="67" spans="1:8" ht="27.95" customHeight="1" x14ac:dyDescent="0.25">
      <c r="A67" s="922" t="s">
        <v>295</v>
      </c>
      <c r="B67" s="923"/>
      <c r="C67" s="923"/>
      <c r="D67" s="140"/>
      <c r="E67" s="146"/>
      <c r="F67" s="147"/>
      <c r="G67" s="150"/>
      <c r="H67" s="148"/>
    </row>
    <row r="68" spans="1:8" x14ac:dyDescent="0.25">
      <c r="A68" s="144" t="s">
        <v>296</v>
      </c>
      <c r="B68" s="152">
        <v>2</v>
      </c>
      <c r="C68" s="145">
        <v>25</v>
      </c>
      <c r="D68" s="140">
        <v>25</v>
      </c>
      <c r="E68" s="146" t="s">
        <v>24</v>
      </c>
      <c r="F68" s="147">
        <v>41137</v>
      </c>
      <c r="G68" s="147">
        <v>41137</v>
      </c>
      <c r="H68" s="148"/>
    </row>
    <row r="69" spans="1:8" x14ac:dyDescent="0.25">
      <c r="A69" s="144" t="s">
        <v>297</v>
      </c>
      <c r="B69" s="152">
        <v>3</v>
      </c>
      <c r="C69" s="145">
        <v>25</v>
      </c>
      <c r="D69" s="140">
        <v>25</v>
      </c>
      <c r="E69" s="146" t="s">
        <v>24</v>
      </c>
      <c r="F69" s="147">
        <v>41137</v>
      </c>
      <c r="G69" s="147">
        <v>41137</v>
      </c>
      <c r="H69" s="148"/>
    </row>
    <row r="70" spans="1:8" x14ac:dyDescent="0.25">
      <c r="A70" s="144" t="s">
        <v>298</v>
      </c>
      <c r="B70" s="152">
        <v>4</v>
      </c>
      <c r="C70" s="145">
        <v>25</v>
      </c>
      <c r="D70" s="140">
        <v>25</v>
      </c>
      <c r="E70" s="146" t="s">
        <v>24</v>
      </c>
      <c r="F70" s="147">
        <v>41137</v>
      </c>
      <c r="G70" s="147">
        <v>41137</v>
      </c>
      <c r="H70" s="148"/>
    </row>
    <row r="71" spans="1:8" x14ac:dyDescent="0.25">
      <c r="A71" s="144"/>
      <c r="B71" s="140"/>
      <c r="C71" s="145"/>
      <c r="D71" s="140"/>
      <c r="E71" s="146"/>
      <c r="F71" s="147"/>
      <c r="G71" s="150"/>
      <c r="H71" s="148"/>
    </row>
    <row r="72" spans="1:8" x14ac:dyDescent="0.25">
      <c r="A72" s="137" t="s">
        <v>299</v>
      </c>
      <c r="B72" s="140"/>
      <c r="C72" s="139" t="s">
        <v>300</v>
      </c>
      <c r="D72" s="139" t="s">
        <v>300</v>
      </c>
      <c r="E72" s="146"/>
      <c r="F72" s="147"/>
      <c r="G72" s="150"/>
      <c r="H72" s="148"/>
    </row>
    <row r="73" spans="1:8" x14ac:dyDescent="0.25">
      <c r="A73" s="144" t="s">
        <v>301</v>
      </c>
      <c r="B73" s="140"/>
      <c r="C73" s="145">
        <v>3</v>
      </c>
      <c r="D73" s="140">
        <v>3</v>
      </c>
      <c r="E73" s="146" t="s">
        <v>24</v>
      </c>
      <c r="F73" s="147">
        <v>41137</v>
      </c>
      <c r="G73" s="147">
        <v>41137</v>
      </c>
      <c r="H73" s="148"/>
    </row>
    <row r="74" spans="1:8" x14ac:dyDescent="0.25">
      <c r="A74" s="144" t="s">
        <v>302</v>
      </c>
      <c r="B74" s="140"/>
      <c r="C74" s="145">
        <v>6</v>
      </c>
      <c r="D74" s="140">
        <v>6</v>
      </c>
      <c r="E74" s="146" t="s">
        <v>24</v>
      </c>
      <c r="F74" s="147">
        <v>41137</v>
      </c>
      <c r="G74" s="147">
        <v>41137</v>
      </c>
      <c r="H74" s="148"/>
    </row>
    <row r="75" spans="1:8" x14ac:dyDescent="0.25">
      <c r="A75" s="144"/>
      <c r="B75" s="140"/>
      <c r="C75" s="145"/>
      <c r="D75" s="140"/>
      <c r="E75" s="146"/>
      <c r="F75" s="147"/>
      <c r="G75" s="150"/>
      <c r="H75" s="148"/>
    </row>
    <row r="76" spans="1:8" x14ac:dyDescent="0.25">
      <c r="A76" s="137" t="s">
        <v>26</v>
      </c>
      <c r="B76" s="138" t="s">
        <v>225</v>
      </c>
      <c r="C76" s="139" t="s">
        <v>303</v>
      </c>
      <c r="D76" s="140"/>
      <c r="E76" s="146"/>
      <c r="F76" s="147"/>
      <c r="G76" s="150"/>
      <c r="H76" s="148"/>
    </row>
    <row r="77" spans="1:8" ht="30" customHeight="1" x14ac:dyDescent="0.25">
      <c r="A77" s="922" t="s">
        <v>304</v>
      </c>
      <c r="B77" s="923"/>
      <c r="C77" s="923"/>
      <c r="D77" s="140"/>
      <c r="E77" s="146"/>
      <c r="F77" s="147"/>
      <c r="G77" s="150"/>
      <c r="H77" s="148"/>
    </row>
    <row r="78" spans="1:8" x14ac:dyDescent="0.25">
      <c r="A78" s="144" t="s">
        <v>305</v>
      </c>
      <c r="B78" s="140">
        <v>125</v>
      </c>
      <c r="C78" s="145">
        <v>300</v>
      </c>
      <c r="D78" s="140" t="s">
        <v>306</v>
      </c>
      <c r="E78" s="146" t="s">
        <v>24</v>
      </c>
      <c r="F78" s="147">
        <v>41137</v>
      </c>
      <c r="G78" s="147">
        <v>41137</v>
      </c>
      <c r="H78" s="148"/>
    </row>
    <row r="79" spans="1:8" x14ac:dyDescent="0.25">
      <c r="A79" s="144" t="s">
        <v>307</v>
      </c>
      <c r="B79" s="140">
        <v>300</v>
      </c>
      <c r="C79" s="145">
        <v>500</v>
      </c>
      <c r="D79" s="140" t="s">
        <v>306</v>
      </c>
      <c r="E79" s="146" t="s">
        <v>24</v>
      </c>
      <c r="F79" s="147">
        <v>41137</v>
      </c>
      <c r="G79" s="147">
        <v>41137</v>
      </c>
      <c r="H79" s="148"/>
    </row>
    <row r="80" spans="1:8" x14ac:dyDescent="0.25">
      <c r="A80" s="144" t="s">
        <v>308</v>
      </c>
      <c r="B80" s="140">
        <v>400</v>
      </c>
      <c r="C80" s="145">
        <v>750</v>
      </c>
      <c r="D80" s="140" t="s">
        <v>306</v>
      </c>
      <c r="E80" s="146" t="s">
        <v>24</v>
      </c>
      <c r="F80" s="147">
        <v>41137</v>
      </c>
      <c r="G80" s="147">
        <v>41137</v>
      </c>
      <c r="H80" s="148"/>
    </row>
    <row r="81" spans="1:8" x14ac:dyDescent="0.25">
      <c r="A81" s="144" t="s">
        <v>309</v>
      </c>
      <c r="B81" s="140">
        <v>500</v>
      </c>
      <c r="C81" s="145">
        <v>1000</v>
      </c>
      <c r="D81" s="140" t="s">
        <v>306</v>
      </c>
      <c r="E81" s="146" t="s">
        <v>24</v>
      </c>
      <c r="F81" s="147">
        <v>41137</v>
      </c>
      <c r="G81" s="147">
        <v>41137</v>
      </c>
      <c r="H81" s="148"/>
    </row>
    <row r="82" spans="1:8" x14ac:dyDescent="0.25">
      <c r="A82" s="144" t="s">
        <v>310</v>
      </c>
      <c r="B82" s="140">
        <v>750</v>
      </c>
      <c r="C82" s="145">
        <v>2500</v>
      </c>
      <c r="D82" s="140" t="s">
        <v>306</v>
      </c>
      <c r="E82" s="146" t="s">
        <v>24</v>
      </c>
      <c r="F82" s="147">
        <v>41137</v>
      </c>
      <c r="G82" s="147">
        <v>41137</v>
      </c>
      <c r="H82" s="148"/>
    </row>
    <row r="83" spans="1:8" x14ac:dyDescent="0.25">
      <c r="A83" s="144"/>
      <c r="B83" s="140"/>
      <c r="C83" s="145"/>
      <c r="D83" s="140"/>
      <c r="E83" s="146"/>
      <c r="F83" s="147"/>
      <c r="G83" s="150"/>
      <c r="H83" s="148"/>
    </row>
    <row r="84" spans="1:8" x14ac:dyDescent="0.25">
      <c r="A84" s="137" t="s">
        <v>311</v>
      </c>
      <c r="B84" s="140"/>
      <c r="C84" s="139" t="s">
        <v>312</v>
      </c>
      <c r="D84" s="140"/>
      <c r="E84" s="146"/>
      <c r="F84" s="147"/>
      <c r="G84" s="150"/>
      <c r="H84" s="148"/>
    </row>
    <row r="85" spans="1:8" x14ac:dyDescent="0.25">
      <c r="A85" s="144" t="s">
        <v>313</v>
      </c>
      <c r="B85" s="140"/>
      <c r="C85" s="145">
        <v>50</v>
      </c>
      <c r="D85" s="140"/>
      <c r="E85" s="146" t="s">
        <v>24</v>
      </c>
      <c r="F85" s="147">
        <v>41137</v>
      </c>
      <c r="G85" s="147">
        <v>41137</v>
      </c>
      <c r="H85" s="148"/>
    </row>
    <row r="86" spans="1:8" x14ac:dyDescent="0.25">
      <c r="A86" s="144" t="s">
        <v>314</v>
      </c>
      <c r="B86" s="140"/>
      <c r="C86" s="145">
        <v>15</v>
      </c>
      <c r="D86" s="140"/>
      <c r="E86" s="146" t="s">
        <v>24</v>
      </c>
      <c r="F86" s="147">
        <v>41137</v>
      </c>
      <c r="G86" s="147">
        <v>41137</v>
      </c>
      <c r="H86" s="148"/>
    </row>
    <row r="87" spans="1:8" x14ac:dyDescent="0.25">
      <c r="A87" s="144" t="s">
        <v>315</v>
      </c>
      <c r="B87" s="140"/>
      <c r="C87" s="145">
        <v>100</v>
      </c>
      <c r="D87" s="140"/>
      <c r="E87" s="146" t="s">
        <v>24</v>
      </c>
      <c r="F87" s="147">
        <v>41137</v>
      </c>
      <c r="G87" s="147">
        <v>41137</v>
      </c>
      <c r="H87" s="148"/>
    </row>
    <row r="88" spans="1:8" x14ac:dyDescent="0.25">
      <c r="A88" s="144" t="s">
        <v>316</v>
      </c>
      <c r="B88" s="140"/>
      <c r="C88" s="145">
        <v>200</v>
      </c>
      <c r="D88" s="140"/>
      <c r="E88" s="146" t="s">
        <v>24</v>
      </c>
      <c r="F88" s="147">
        <v>41137</v>
      </c>
      <c r="G88" s="147">
        <v>41137</v>
      </c>
      <c r="H88" s="148"/>
    </row>
    <row r="89" spans="1:8" x14ac:dyDescent="0.25">
      <c r="A89" s="144" t="s">
        <v>317</v>
      </c>
      <c r="B89" s="140"/>
      <c r="C89" s="145">
        <v>150</v>
      </c>
      <c r="D89" s="140"/>
      <c r="E89" s="146" t="s">
        <v>24</v>
      </c>
      <c r="F89" s="147">
        <v>41137</v>
      </c>
      <c r="G89" s="147">
        <v>41137</v>
      </c>
      <c r="H89" s="148"/>
    </row>
    <row r="90" spans="1:8" x14ac:dyDescent="0.25">
      <c r="A90" s="144" t="s">
        <v>318</v>
      </c>
      <c r="B90" s="140"/>
      <c r="C90" s="145">
        <v>250</v>
      </c>
      <c r="D90" s="140"/>
      <c r="E90" s="146" t="s">
        <v>24</v>
      </c>
      <c r="F90" s="147">
        <v>41137</v>
      </c>
      <c r="G90" s="147">
        <v>41137</v>
      </c>
      <c r="H90" s="148"/>
    </row>
    <row r="91" spans="1:8" x14ac:dyDescent="0.25">
      <c r="A91" s="144" t="s">
        <v>319</v>
      </c>
      <c r="B91" s="140"/>
      <c r="C91" s="145" t="s">
        <v>320</v>
      </c>
      <c r="D91" s="140"/>
      <c r="E91" s="146" t="s">
        <v>24</v>
      </c>
      <c r="F91" s="147">
        <v>41137</v>
      </c>
      <c r="G91" s="147">
        <v>41137</v>
      </c>
      <c r="H91" s="148"/>
    </row>
    <row r="92" spans="1:8" x14ac:dyDescent="0.25">
      <c r="A92" s="144" t="s">
        <v>321</v>
      </c>
      <c r="B92" s="140"/>
      <c r="C92" s="145" t="s">
        <v>322</v>
      </c>
      <c r="D92" s="140"/>
      <c r="E92" s="146" t="s">
        <v>24</v>
      </c>
      <c r="F92" s="147">
        <v>41137</v>
      </c>
      <c r="G92" s="147">
        <v>41137</v>
      </c>
      <c r="H92" s="148"/>
    </row>
    <row r="93" spans="1:8" x14ac:dyDescent="0.25">
      <c r="A93" s="144" t="s">
        <v>323</v>
      </c>
      <c r="B93" s="140"/>
      <c r="C93" s="145">
        <v>100</v>
      </c>
      <c r="D93" s="140"/>
      <c r="E93" s="146" t="s">
        <v>24</v>
      </c>
      <c r="F93" s="147">
        <v>41137</v>
      </c>
      <c r="G93" s="147">
        <v>41137</v>
      </c>
      <c r="H93" s="148"/>
    </row>
    <row r="94" spans="1:8" x14ac:dyDescent="0.25">
      <c r="A94" s="144" t="s">
        <v>324</v>
      </c>
      <c r="B94" s="140"/>
      <c r="C94" s="145">
        <v>150</v>
      </c>
      <c r="D94" s="140"/>
      <c r="E94" s="146" t="s">
        <v>24</v>
      </c>
      <c r="F94" s="147">
        <v>41137</v>
      </c>
      <c r="G94" s="147">
        <v>41137</v>
      </c>
      <c r="H94" s="148"/>
    </row>
    <row r="95" spans="1:8" x14ac:dyDescent="0.25">
      <c r="A95" s="144" t="s">
        <v>325</v>
      </c>
      <c r="B95" s="140"/>
      <c r="C95" s="145">
        <v>15</v>
      </c>
      <c r="D95" s="140" t="s">
        <v>326</v>
      </c>
      <c r="E95" s="146" t="s">
        <v>24</v>
      </c>
      <c r="F95" s="147">
        <v>41137</v>
      </c>
      <c r="G95" s="147">
        <v>41137</v>
      </c>
      <c r="H95" s="148"/>
    </row>
    <row r="96" spans="1:8" x14ac:dyDescent="0.25">
      <c r="A96" s="144" t="s">
        <v>327</v>
      </c>
      <c r="B96" s="140"/>
      <c r="C96" s="145" t="s">
        <v>328</v>
      </c>
      <c r="D96" s="140"/>
      <c r="E96" s="146" t="s">
        <v>24</v>
      </c>
      <c r="F96" s="147">
        <v>41137</v>
      </c>
      <c r="G96" s="147">
        <v>41137</v>
      </c>
      <c r="H96" s="148"/>
    </row>
    <row r="97" spans="1:8" x14ac:dyDescent="0.25">
      <c r="A97" s="144" t="s">
        <v>329</v>
      </c>
      <c r="B97" s="140"/>
      <c r="C97" s="145" t="s">
        <v>330</v>
      </c>
      <c r="D97" s="140"/>
      <c r="E97" s="146" t="s">
        <v>24</v>
      </c>
      <c r="F97" s="147">
        <v>41137</v>
      </c>
      <c r="G97" s="147">
        <v>41137</v>
      </c>
      <c r="H97" s="148"/>
    </row>
    <row r="98" spans="1:8" x14ac:dyDescent="0.25">
      <c r="A98" s="144" t="s">
        <v>331</v>
      </c>
      <c r="B98" s="140"/>
      <c r="C98" s="145" t="s">
        <v>332</v>
      </c>
      <c r="D98" s="140"/>
      <c r="E98" s="146" t="s">
        <v>24</v>
      </c>
      <c r="F98" s="147">
        <v>41137</v>
      </c>
      <c r="G98" s="147">
        <v>41137</v>
      </c>
      <c r="H98" s="148"/>
    </row>
    <row r="99" spans="1:8" ht="39" x14ac:dyDescent="0.25">
      <c r="A99" s="153" t="s">
        <v>333</v>
      </c>
      <c r="B99" s="140"/>
      <c r="C99" s="145">
        <v>750</v>
      </c>
      <c r="D99" s="140">
        <v>750</v>
      </c>
      <c r="E99" s="146" t="s">
        <v>24</v>
      </c>
      <c r="F99" s="147">
        <v>41137</v>
      </c>
      <c r="G99" s="147">
        <v>41137</v>
      </c>
      <c r="H99" s="148"/>
    </row>
    <row r="100" spans="1:8" x14ac:dyDescent="0.25">
      <c r="A100" s="144" t="s">
        <v>334</v>
      </c>
      <c r="B100" s="140"/>
      <c r="C100" s="145" t="s">
        <v>335</v>
      </c>
      <c r="D100" s="145" t="s">
        <v>335</v>
      </c>
      <c r="E100" s="146" t="s">
        <v>24</v>
      </c>
      <c r="F100" s="147">
        <v>41137</v>
      </c>
      <c r="G100" s="147">
        <v>41137</v>
      </c>
      <c r="H100" s="148"/>
    </row>
    <row r="101" spans="1:8" x14ac:dyDescent="0.25">
      <c r="A101" s="144"/>
      <c r="B101" s="140"/>
      <c r="C101" s="145"/>
      <c r="D101" s="140"/>
      <c r="E101" s="146"/>
      <c r="F101" s="147"/>
      <c r="G101" s="150"/>
      <c r="H101" s="148"/>
    </row>
    <row r="102" spans="1:8" x14ac:dyDescent="0.25">
      <c r="A102" s="137" t="s">
        <v>336</v>
      </c>
      <c r="B102" s="138"/>
      <c r="C102" s="139" t="s">
        <v>337</v>
      </c>
      <c r="D102" s="140"/>
      <c r="E102" s="146"/>
      <c r="F102" s="147"/>
      <c r="G102" s="150"/>
      <c r="H102" s="148"/>
    </row>
    <row r="103" spans="1:8" ht="33" customHeight="1" x14ac:dyDescent="0.25">
      <c r="A103" s="922" t="s">
        <v>338</v>
      </c>
      <c r="B103" s="923"/>
      <c r="C103" s="923"/>
      <c r="D103" s="140"/>
      <c r="E103" s="146"/>
      <c r="F103" s="147"/>
      <c r="G103" s="150"/>
      <c r="H103" s="148"/>
    </row>
    <row r="104" spans="1:8" x14ac:dyDescent="0.25">
      <c r="A104" s="144" t="s">
        <v>339</v>
      </c>
      <c r="B104" s="140"/>
      <c r="C104" s="145" t="s">
        <v>340</v>
      </c>
      <c r="D104" s="140"/>
      <c r="E104" s="146"/>
      <c r="F104" s="147"/>
      <c r="G104" s="154">
        <v>42156</v>
      </c>
      <c r="H104" s="148"/>
    </row>
    <row r="105" spans="1:8" x14ac:dyDescent="0.25">
      <c r="A105" s="144" t="s">
        <v>341</v>
      </c>
      <c r="B105" s="140"/>
      <c r="C105" s="145" t="s">
        <v>342</v>
      </c>
      <c r="D105" s="140"/>
      <c r="E105" s="146"/>
      <c r="F105" s="147"/>
      <c r="G105" s="154">
        <v>42156</v>
      </c>
      <c r="H105" s="148"/>
    </row>
    <row r="106" spans="1:8" x14ac:dyDescent="0.25">
      <c r="A106" s="144" t="s">
        <v>343</v>
      </c>
      <c r="B106" s="140"/>
      <c r="C106" s="145" t="s">
        <v>344</v>
      </c>
      <c r="D106" s="140"/>
      <c r="E106" s="146"/>
      <c r="F106" s="147"/>
      <c r="G106" s="154">
        <v>42156</v>
      </c>
      <c r="H106" s="148"/>
    </row>
    <row r="107" spans="1:8" x14ac:dyDescent="0.25">
      <c r="A107" s="144" t="s">
        <v>345</v>
      </c>
      <c r="B107" s="140"/>
      <c r="C107" s="145" t="s">
        <v>346</v>
      </c>
      <c r="D107" s="140"/>
      <c r="E107" s="146"/>
      <c r="F107" s="147"/>
      <c r="G107" s="150"/>
      <c r="H107" s="148"/>
    </row>
    <row r="108" spans="1:8" x14ac:dyDescent="0.25">
      <c r="A108" s="144"/>
      <c r="B108" s="140"/>
      <c r="C108" s="145"/>
      <c r="D108" s="140"/>
      <c r="E108" s="146"/>
      <c r="F108" s="147"/>
      <c r="G108" s="150"/>
      <c r="H108" s="148"/>
    </row>
    <row r="109" spans="1:8" x14ac:dyDescent="0.25">
      <c r="A109" s="137" t="s">
        <v>27</v>
      </c>
      <c r="B109" s="138"/>
      <c r="C109" s="139" t="s">
        <v>255</v>
      </c>
      <c r="D109" s="140"/>
      <c r="E109" s="146"/>
      <c r="F109" s="147"/>
      <c r="G109" s="150"/>
      <c r="H109" s="148"/>
    </row>
    <row r="110" spans="1:8" ht="46.5" customHeight="1" x14ac:dyDescent="0.25">
      <c r="A110" s="922" t="s">
        <v>347</v>
      </c>
      <c r="B110" s="923"/>
      <c r="C110" s="923"/>
      <c r="D110" s="140"/>
      <c r="E110" s="146"/>
      <c r="F110" s="147"/>
      <c r="G110" s="150"/>
      <c r="H110" s="148"/>
    </row>
    <row r="111" spans="1:8" s="6" customFormat="1" ht="16.5" customHeight="1" x14ac:dyDescent="0.25">
      <c r="A111" s="153" t="s">
        <v>348</v>
      </c>
      <c r="B111" s="155"/>
      <c r="C111" s="155" t="s">
        <v>349</v>
      </c>
      <c r="D111" s="140"/>
      <c r="E111" s="146" t="s">
        <v>350</v>
      </c>
      <c r="F111" s="147" t="s">
        <v>350</v>
      </c>
      <c r="G111" s="147">
        <v>42156</v>
      </c>
      <c r="H111" s="156"/>
    </row>
    <row r="112" spans="1:8" x14ac:dyDescent="0.25">
      <c r="A112" s="144" t="s">
        <v>351</v>
      </c>
      <c r="B112" s="140"/>
      <c r="C112" s="145">
        <v>15</v>
      </c>
      <c r="D112" s="140"/>
      <c r="E112" s="146" t="s">
        <v>24</v>
      </c>
      <c r="F112" s="147">
        <v>41137</v>
      </c>
      <c r="G112" s="147">
        <v>41137</v>
      </c>
      <c r="H112" s="148"/>
    </row>
    <row r="113" spans="1:8" x14ac:dyDescent="0.25">
      <c r="A113" s="144" t="s">
        <v>352</v>
      </c>
      <c r="B113" s="140"/>
      <c r="C113" s="145">
        <v>50</v>
      </c>
      <c r="D113" s="140"/>
      <c r="E113" s="146" t="s">
        <v>24</v>
      </c>
      <c r="F113" s="147">
        <v>41137</v>
      </c>
      <c r="G113" s="147">
        <v>41137</v>
      </c>
      <c r="H113" s="148"/>
    </row>
    <row r="114" spans="1:8" x14ac:dyDescent="0.25">
      <c r="A114" s="144" t="s">
        <v>353</v>
      </c>
      <c r="B114" s="140"/>
      <c r="C114" s="145">
        <v>30</v>
      </c>
      <c r="D114" s="140">
        <v>115</v>
      </c>
      <c r="E114" s="146" t="s">
        <v>24</v>
      </c>
      <c r="F114" s="147">
        <v>41137</v>
      </c>
      <c r="G114" s="147">
        <v>41137</v>
      </c>
      <c r="H114" s="148"/>
    </row>
    <row r="115" spans="1:8" x14ac:dyDescent="0.25">
      <c r="A115" s="144" t="s">
        <v>354</v>
      </c>
      <c r="B115" s="140"/>
      <c r="C115" s="145">
        <v>15</v>
      </c>
      <c r="D115" s="140" t="s">
        <v>355</v>
      </c>
      <c r="E115" s="146" t="s">
        <v>24</v>
      </c>
      <c r="F115" s="147">
        <v>41137</v>
      </c>
      <c r="G115" s="147">
        <v>41137</v>
      </c>
      <c r="H115" s="148"/>
    </row>
    <row r="116" spans="1:8" x14ac:dyDescent="0.25">
      <c r="A116" s="144" t="s">
        <v>356</v>
      </c>
      <c r="B116" s="140"/>
      <c r="C116" s="145">
        <v>15</v>
      </c>
      <c r="D116" s="140" t="s">
        <v>355</v>
      </c>
      <c r="E116" s="146" t="s">
        <v>24</v>
      </c>
      <c r="F116" s="147">
        <v>41137</v>
      </c>
      <c r="G116" s="147">
        <v>41137</v>
      </c>
      <c r="H116" s="148"/>
    </row>
    <row r="117" spans="1:8" x14ac:dyDescent="0.25">
      <c r="A117" s="144" t="s">
        <v>357</v>
      </c>
      <c r="B117" s="140"/>
      <c r="C117" s="145">
        <v>100</v>
      </c>
      <c r="D117" s="140">
        <v>400</v>
      </c>
      <c r="E117" s="146" t="s">
        <v>24</v>
      </c>
      <c r="F117" s="147">
        <v>41137</v>
      </c>
      <c r="G117" s="147">
        <v>41137</v>
      </c>
      <c r="H117" s="148"/>
    </row>
    <row r="118" spans="1:8" x14ac:dyDescent="0.25">
      <c r="A118" s="144" t="s">
        <v>358</v>
      </c>
      <c r="B118" s="140"/>
      <c r="C118" s="145">
        <v>2</v>
      </c>
      <c r="D118" s="140">
        <v>10</v>
      </c>
      <c r="E118" s="146" t="s">
        <v>24</v>
      </c>
      <c r="F118" s="147">
        <v>41137</v>
      </c>
      <c r="G118" s="147">
        <v>41137</v>
      </c>
      <c r="H118" s="148"/>
    </row>
    <row r="119" spans="1:8" x14ac:dyDescent="0.25">
      <c r="A119" s="144" t="s">
        <v>359</v>
      </c>
      <c r="B119" s="140"/>
      <c r="C119" s="145">
        <v>4</v>
      </c>
      <c r="D119" s="140">
        <v>10</v>
      </c>
      <c r="E119" s="146" t="s">
        <v>24</v>
      </c>
      <c r="F119" s="147">
        <v>41137</v>
      </c>
      <c r="G119" s="147">
        <v>41137</v>
      </c>
      <c r="H119" s="148"/>
    </row>
    <row r="120" spans="1:8" x14ac:dyDescent="0.25">
      <c r="A120" s="144" t="s">
        <v>360</v>
      </c>
      <c r="B120" s="140"/>
      <c r="C120" s="145">
        <v>10</v>
      </c>
      <c r="D120" s="140"/>
      <c r="E120" s="146" t="s">
        <v>24</v>
      </c>
      <c r="F120" s="147">
        <v>41137</v>
      </c>
      <c r="G120" s="147">
        <v>41137</v>
      </c>
      <c r="H120" s="148"/>
    </row>
    <row r="121" spans="1:8" ht="28.5" customHeight="1" x14ac:dyDescent="0.25">
      <c r="A121" s="922" t="s">
        <v>361</v>
      </c>
      <c r="B121" s="923"/>
      <c r="C121" s="923"/>
      <c r="D121" s="140"/>
      <c r="E121" s="146"/>
      <c r="F121" s="147"/>
      <c r="G121" s="150"/>
      <c r="H121" s="148"/>
    </row>
    <row r="122" spans="1:8" x14ac:dyDescent="0.25">
      <c r="A122" s="144"/>
      <c r="B122" s="140"/>
      <c r="C122" s="145"/>
      <c r="D122" s="140"/>
      <c r="E122" s="146"/>
      <c r="F122" s="147"/>
      <c r="G122" s="150"/>
      <c r="H122" s="148"/>
    </row>
    <row r="123" spans="1:8" x14ac:dyDescent="0.25">
      <c r="A123" s="137" t="s">
        <v>28</v>
      </c>
      <c r="B123" s="138"/>
      <c r="C123" s="139" t="s">
        <v>362</v>
      </c>
      <c r="D123" s="140"/>
      <c r="E123" s="146"/>
      <c r="F123" s="147"/>
      <c r="G123" s="147"/>
      <c r="H123" s="148"/>
    </row>
    <row r="124" spans="1:8" x14ac:dyDescent="0.25">
      <c r="A124" s="144" t="s">
        <v>363</v>
      </c>
      <c r="B124" s="140"/>
      <c r="C124" s="145">
        <v>2</v>
      </c>
      <c r="D124" s="140">
        <v>4</v>
      </c>
      <c r="E124" s="146" t="s">
        <v>24</v>
      </c>
      <c r="F124" s="147">
        <v>41137</v>
      </c>
      <c r="G124" s="147">
        <v>41137</v>
      </c>
      <c r="H124" s="148"/>
    </row>
    <row r="125" spans="1:8" x14ac:dyDescent="0.25">
      <c r="A125" s="144" t="s">
        <v>343</v>
      </c>
      <c r="B125" s="140"/>
      <c r="C125" s="145">
        <v>4</v>
      </c>
      <c r="D125" s="140">
        <v>8</v>
      </c>
      <c r="E125" s="146" t="s">
        <v>24</v>
      </c>
      <c r="F125" s="147">
        <v>41137</v>
      </c>
      <c r="G125" s="147">
        <v>41137</v>
      </c>
      <c r="H125" s="148"/>
    </row>
    <row r="126" spans="1:8" x14ac:dyDescent="0.25">
      <c r="A126" s="144"/>
      <c r="B126" s="140"/>
      <c r="C126" s="145"/>
      <c r="D126" s="140"/>
      <c r="E126" s="146"/>
      <c r="F126" s="147"/>
      <c r="G126" s="150"/>
      <c r="H126" s="148"/>
    </row>
    <row r="127" spans="1:8" x14ac:dyDescent="0.25">
      <c r="A127" s="137" t="s">
        <v>29</v>
      </c>
      <c r="B127" s="138"/>
      <c r="C127" s="139" t="s">
        <v>364</v>
      </c>
      <c r="D127" s="140"/>
      <c r="E127" s="146"/>
      <c r="F127" s="147"/>
      <c r="G127" s="150"/>
      <c r="H127" s="148"/>
    </row>
    <row r="128" spans="1:8" x14ac:dyDescent="0.25">
      <c r="A128" s="144" t="s">
        <v>365</v>
      </c>
      <c r="B128" s="140"/>
      <c r="C128" s="145">
        <v>25</v>
      </c>
      <c r="D128" s="140" t="s">
        <v>1345</v>
      </c>
      <c r="E128" s="146" t="s">
        <v>24</v>
      </c>
      <c r="F128" s="147">
        <v>41137</v>
      </c>
      <c r="G128" s="147">
        <v>41137</v>
      </c>
      <c r="H128" s="148"/>
    </row>
    <row r="129" spans="1:8" x14ac:dyDescent="0.25">
      <c r="A129" s="144" t="s">
        <v>366</v>
      </c>
      <c r="B129" s="140"/>
      <c r="C129" s="145">
        <v>75</v>
      </c>
      <c r="D129" s="140" t="s">
        <v>1346</v>
      </c>
      <c r="E129" s="146" t="s">
        <v>24</v>
      </c>
      <c r="F129" s="147">
        <v>41137</v>
      </c>
      <c r="G129" s="147">
        <v>41137</v>
      </c>
      <c r="H129" s="148"/>
    </row>
    <row r="130" spans="1:8" ht="30" customHeight="1" x14ac:dyDescent="0.25">
      <c r="A130" s="922" t="s">
        <v>367</v>
      </c>
      <c r="B130" s="923"/>
      <c r="C130" s="923"/>
      <c r="D130" s="140"/>
      <c r="E130" s="146"/>
      <c r="F130" s="147"/>
      <c r="G130" s="150"/>
      <c r="H130" s="148"/>
    </row>
    <row r="131" spans="1:8" x14ac:dyDescent="0.25">
      <c r="A131" s="144"/>
      <c r="B131" s="140"/>
      <c r="C131" s="145"/>
      <c r="D131" s="140"/>
      <c r="E131" s="146"/>
      <c r="F131" s="147"/>
      <c r="G131" s="150"/>
      <c r="H131" s="148"/>
    </row>
    <row r="132" spans="1:8" x14ac:dyDescent="0.25">
      <c r="A132" s="137" t="s">
        <v>30</v>
      </c>
      <c r="B132" s="138"/>
      <c r="C132" s="139" t="s">
        <v>255</v>
      </c>
      <c r="D132" s="140"/>
      <c r="E132" s="146"/>
      <c r="F132" s="147"/>
      <c r="G132" s="150"/>
      <c r="H132" s="148"/>
    </row>
    <row r="133" spans="1:8" ht="51.75" x14ac:dyDescent="0.25">
      <c r="A133" s="153" t="s">
        <v>368</v>
      </c>
      <c r="B133" s="140"/>
      <c r="C133" s="145">
        <v>165</v>
      </c>
      <c r="D133" s="140">
        <v>215</v>
      </c>
      <c r="E133" s="146" t="s">
        <v>24</v>
      </c>
      <c r="F133" s="147">
        <v>41137</v>
      </c>
      <c r="G133" s="147">
        <v>41137</v>
      </c>
      <c r="H133" s="148"/>
    </row>
    <row r="134" spans="1:8" x14ac:dyDescent="0.25">
      <c r="A134" s="144"/>
      <c r="B134" s="140"/>
      <c r="C134" s="145"/>
      <c r="D134" s="140"/>
      <c r="E134" s="146"/>
      <c r="F134" s="147"/>
      <c r="G134" s="150"/>
      <c r="H134" s="148"/>
    </row>
    <row r="135" spans="1:8" x14ac:dyDescent="0.25">
      <c r="A135" s="137" t="s">
        <v>31</v>
      </c>
      <c r="B135" s="138"/>
      <c r="C135" s="139" t="s">
        <v>369</v>
      </c>
      <c r="D135" s="140"/>
      <c r="E135" s="146"/>
      <c r="F135" s="147"/>
      <c r="G135" s="150"/>
      <c r="H135" s="148"/>
    </row>
    <row r="136" spans="1:8" ht="44.25" customHeight="1" x14ac:dyDescent="0.25">
      <c r="A136" s="922" t="s">
        <v>370</v>
      </c>
      <c r="B136" s="923"/>
      <c r="C136" s="923"/>
      <c r="D136" s="140"/>
      <c r="E136" s="146"/>
      <c r="F136" s="147"/>
      <c r="G136" s="150"/>
      <c r="H136" s="148"/>
    </row>
    <row r="137" spans="1:8" x14ac:dyDescent="0.25">
      <c r="A137" s="144" t="s">
        <v>371</v>
      </c>
      <c r="B137" s="140"/>
      <c r="C137" s="145" t="s">
        <v>372</v>
      </c>
      <c r="D137" s="140"/>
      <c r="E137" s="146" t="s">
        <v>24</v>
      </c>
      <c r="F137" s="147">
        <v>41137</v>
      </c>
      <c r="G137" s="147">
        <v>41137</v>
      </c>
      <c r="H137" s="148"/>
    </row>
    <row r="138" spans="1:8" x14ac:dyDescent="0.25">
      <c r="A138" s="144" t="s">
        <v>373</v>
      </c>
      <c r="B138" s="140"/>
      <c r="C138" s="145" t="s">
        <v>374</v>
      </c>
      <c r="D138" s="140"/>
      <c r="E138" s="146" t="s">
        <v>24</v>
      </c>
      <c r="F138" s="147">
        <v>41137</v>
      </c>
      <c r="G138" s="147">
        <v>41137</v>
      </c>
      <c r="H138" s="148"/>
    </row>
    <row r="139" spans="1:8" x14ac:dyDescent="0.25">
      <c r="A139" s="144"/>
      <c r="B139" s="140"/>
      <c r="C139" s="145"/>
      <c r="D139" s="140"/>
      <c r="E139" s="146"/>
      <c r="F139" s="147"/>
      <c r="G139" s="150"/>
      <c r="H139" s="148"/>
    </row>
    <row r="140" spans="1:8" x14ac:dyDescent="0.25">
      <c r="A140" s="137" t="s">
        <v>32</v>
      </c>
      <c r="B140" s="138"/>
      <c r="C140" s="139" t="s">
        <v>255</v>
      </c>
      <c r="D140" s="140"/>
      <c r="E140" s="146"/>
      <c r="F140" s="147"/>
      <c r="G140" s="150"/>
      <c r="H140" s="148"/>
    </row>
    <row r="141" spans="1:8" x14ac:dyDescent="0.25">
      <c r="A141" s="144" t="s">
        <v>375</v>
      </c>
      <c r="B141" s="140"/>
      <c r="C141" s="145">
        <v>0</v>
      </c>
      <c r="D141" s="140" t="s">
        <v>376</v>
      </c>
      <c r="E141" s="146" t="s">
        <v>24</v>
      </c>
      <c r="F141" s="147">
        <v>41137</v>
      </c>
      <c r="G141" s="147">
        <v>41137</v>
      </c>
      <c r="H141" s="148"/>
    </row>
    <row r="142" spans="1:8" ht="26.25" customHeight="1" x14ac:dyDescent="0.25">
      <c r="A142" s="922" t="s">
        <v>377</v>
      </c>
      <c r="B142" s="923"/>
      <c r="C142" s="923"/>
      <c r="D142" s="140"/>
      <c r="E142" s="146"/>
      <c r="F142" s="147"/>
      <c r="G142" s="150"/>
      <c r="H142" s="148"/>
    </row>
    <row r="143" spans="1:8" x14ac:dyDescent="0.25">
      <c r="A143" s="144" t="s">
        <v>378</v>
      </c>
      <c r="B143" s="140"/>
      <c r="C143" s="145" t="s">
        <v>379</v>
      </c>
      <c r="D143" s="140" t="s">
        <v>380</v>
      </c>
      <c r="E143" s="146" t="s">
        <v>24</v>
      </c>
      <c r="F143" s="147">
        <v>41137</v>
      </c>
      <c r="G143" s="147">
        <v>41137</v>
      </c>
      <c r="H143" s="148"/>
    </row>
    <row r="144" spans="1:8" ht="78.75" customHeight="1" x14ac:dyDescent="0.25">
      <c r="A144" s="922" t="s">
        <v>381</v>
      </c>
      <c r="B144" s="923"/>
      <c r="C144" s="923"/>
      <c r="D144" s="140"/>
      <c r="E144" s="146"/>
      <c r="F144" s="147"/>
      <c r="G144" s="150"/>
      <c r="H144" s="148"/>
    </row>
    <row r="145" spans="1:8" x14ac:dyDescent="0.25">
      <c r="A145" s="144" t="s">
        <v>382</v>
      </c>
      <c r="B145" s="140"/>
      <c r="C145" s="145" t="s">
        <v>383</v>
      </c>
      <c r="D145" s="140"/>
      <c r="E145" s="146" t="s">
        <v>24</v>
      </c>
      <c r="F145" s="147">
        <v>41137</v>
      </c>
      <c r="G145" s="147">
        <v>41137</v>
      </c>
      <c r="H145" s="148"/>
    </row>
    <row r="146" spans="1:8" ht="57.75" customHeight="1" x14ac:dyDescent="0.25">
      <c r="A146" s="922" t="s">
        <v>1308</v>
      </c>
      <c r="B146" s="923"/>
      <c r="C146" s="923"/>
      <c r="D146" s="140"/>
      <c r="E146" s="146"/>
      <c r="F146" s="147"/>
      <c r="G146" s="150"/>
      <c r="H146" s="148"/>
    </row>
    <row r="147" spans="1:8" x14ac:dyDescent="0.25">
      <c r="A147" s="144" t="s">
        <v>384</v>
      </c>
      <c r="B147" s="140"/>
      <c r="C147" s="145" t="s">
        <v>385</v>
      </c>
      <c r="D147" s="140" t="s">
        <v>386</v>
      </c>
      <c r="E147" s="146" t="s">
        <v>24</v>
      </c>
      <c r="F147" s="147">
        <v>41137</v>
      </c>
      <c r="G147" s="147">
        <v>41137</v>
      </c>
      <c r="H147" s="148"/>
    </row>
    <row r="148" spans="1:8" ht="48" customHeight="1" x14ac:dyDescent="0.25">
      <c r="A148" s="922" t="s">
        <v>1309</v>
      </c>
      <c r="B148" s="923"/>
      <c r="C148" s="923"/>
      <c r="D148" s="140"/>
      <c r="E148" s="146"/>
      <c r="F148" s="147"/>
      <c r="G148" s="150"/>
      <c r="H148" s="148"/>
    </row>
    <row r="149" spans="1:8" x14ac:dyDescent="0.25">
      <c r="A149" s="144"/>
      <c r="B149" s="140"/>
      <c r="C149" s="145"/>
      <c r="D149" s="140"/>
      <c r="E149" s="146"/>
      <c r="F149" s="147"/>
      <c r="G149" s="150"/>
      <c r="H149" s="148"/>
    </row>
    <row r="150" spans="1:8" x14ac:dyDescent="0.25">
      <c r="A150" s="137" t="s">
        <v>387</v>
      </c>
      <c r="B150" s="138"/>
      <c r="C150" s="139" t="s">
        <v>255</v>
      </c>
      <c r="D150" s="140"/>
      <c r="E150" s="146"/>
      <c r="F150" s="147"/>
      <c r="G150" s="150"/>
      <c r="H150" s="148"/>
    </row>
    <row r="151" spans="1:8" ht="58.7" customHeight="1" x14ac:dyDescent="0.25">
      <c r="A151" s="922" t="s">
        <v>1310</v>
      </c>
      <c r="B151" s="923"/>
      <c r="C151" s="923"/>
      <c r="D151" s="140"/>
      <c r="E151" s="146"/>
      <c r="F151" s="147"/>
      <c r="G151" s="150"/>
      <c r="H151" s="148"/>
    </row>
    <row r="152" spans="1:8" x14ac:dyDescent="0.25">
      <c r="A152" s="144" t="s">
        <v>388</v>
      </c>
      <c r="B152" s="140"/>
      <c r="C152" s="145" t="s">
        <v>389</v>
      </c>
      <c r="D152" s="140"/>
      <c r="E152" s="146" t="s">
        <v>24</v>
      </c>
      <c r="F152" s="147">
        <v>41137</v>
      </c>
      <c r="G152" s="147">
        <v>41137</v>
      </c>
      <c r="H152" s="148"/>
    </row>
    <row r="153" spans="1:8" x14ac:dyDescent="0.25">
      <c r="A153" s="144" t="s">
        <v>390</v>
      </c>
      <c r="B153" s="140"/>
      <c r="C153" s="145" t="s">
        <v>391</v>
      </c>
      <c r="D153" s="140"/>
      <c r="E153" s="146" t="s">
        <v>24</v>
      </c>
      <c r="F153" s="147">
        <v>41137</v>
      </c>
      <c r="G153" s="147">
        <v>41137</v>
      </c>
      <c r="H153" s="148"/>
    </row>
    <row r="154" spans="1:8" x14ac:dyDescent="0.25">
      <c r="A154" s="144" t="s">
        <v>392</v>
      </c>
      <c r="B154" s="140"/>
      <c r="C154" s="145" t="s">
        <v>393</v>
      </c>
      <c r="D154" s="140"/>
      <c r="E154" s="146" t="s">
        <v>24</v>
      </c>
      <c r="F154" s="147">
        <v>41137</v>
      </c>
      <c r="G154" s="147">
        <v>41137</v>
      </c>
      <c r="H154" s="148"/>
    </row>
    <row r="155" spans="1:8" x14ac:dyDescent="0.25">
      <c r="A155" s="144"/>
      <c r="B155" s="140"/>
      <c r="C155" s="145"/>
      <c r="D155" s="140"/>
      <c r="E155" s="146"/>
      <c r="F155" s="147"/>
      <c r="G155" s="150"/>
      <c r="H155" s="148"/>
    </row>
    <row r="156" spans="1:8" x14ac:dyDescent="0.25">
      <c r="A156" s="137" t="s">
        <v>33</v>
      </c>
      <c r="B156" s="138"/>
      <c r="C156" s="139" t="s">
        <v>394</v>
      </c>
      <c r="D156" s="140"/>
      <c r="E156" s="146"/>
      <c r="F156" s="147"/>
      <c r="G156" s="150"/>
      <c r="H156" s="148"/>
    </row>
    <row r="157" spans="1:8" ht="26.25" x14ac:dyDescent="0.25">
      <c r="A157" s="153" t="s">
        <v>395</v>
      </c>
      <c r="B157" s="140"/>
      <c r="C157" s="145" t="s">
        <v>396</v>
      </c>
      <c r="D157" s="140"/>
      <c r="E157" s="146" t="s">
        <v>24</v>
      </c>
      <c r="F157" s="147">
        <v>41137</v>
      </c>
      <c r="G157" s="147">
        <v>41137</v>
      </c>
      <c r="H157" s="148"/>
    </row>
    <row r="158" spans="1:8" ht="26.25" customHeight="1" x14ac:dyDescent="0.25">
      <c r="A158" s="922" t="s">
        <v>397</v>
      </c>
      <c r="B158" s="923"/>
      <c r="C158" s="923"/>
      <c r="D158" s="140"/>
      <c r="E158" s="146"/>
      <c r="F158" s="147"/>
      <c r="G158" s="150"/>
      <c r="H158" s="148"/>
    </row>
    <row r="159" spans="1:8" x14ac:dyDescent="0.25">
      <c r="A159" s="144"/>
      <c r="B159" s="140"/>
      <c r="C159" s="145"/>
      <c r="D159" s="140"/>
      <c r="E159" s="146"/>
      <c r="F159" s="147"/>
      <c r="G159" s="150"/>
      <c r="H159" s="148"/>
    </row>
    <row r="160" spans="1:8" x14ac:dyDescent="0.25">
      <c r="A160" s="137" t="s">
        <v>398</v>
      </c>
      <c r="B160" s="138"/>
      <c r="C160" s="139" t="s">
        <v>399</v>
      </c>
      <c r="D160" s="140"/>
      <c r="E160" s="146"/>
      <c r="F160" s="147"/>
      <c r="G160" s="150"/>
      <c r="H160" s="148"/>
    </row>
    <row r="161" spans="1:8" ht="26.25" x14ac:dyDescent="0.25">
      <c r="A161" s="153" t="s">
        <v>400</v>
      </c>
      <c r="B161" s="140"/>
      <c r="C161" s="145" t="s">
        <v>401</v>
      </c>
      <c r="D161" s="140"/>
      <c r="E161" s="146" t="s">
        <v>24</v>
      </c>
      <c r="F161" s="147">
        <v>41137</v>
      </c>
      <c r="G161" s="147">
        <v>41137</v>
      </c>
      <c r="H161" s="148"/>
    </row>
    <row r="162" spans="1:8" ht="26.25" x14ac:dyDescent="0.25">
      <c r="A162" s="153" t="s">
        <v>402</v>
      </c>
      <c r="B162" s="140"/>
      <c r="C162" s="145" t="s">
        <v>403</v>
      </c>
      <c r="D162" s="140"/>
      <c r="E162" s="146" t="s">
        <v>24</v>
      </c>
      <c r="F162" s="147">
        <v>41137</v>
      </c>
      <c r="G162" s="147">
        <v>41137</v>
      </c>
      <c r="H162" s="148"/>
    </row>
    <row r="163" spans="1:8" ht="42" customHeight="1" x14ac:dyDescent="0.25">
      <c r="A163" s="922" t="s">
        <v>1311</v>
      </c>
      <c r="B163" s="923"/>
      <c r="C163" s="923"/>
      <c r="D163" s="140"/>
      <c r="E163" s="146"/>
      <c r="F163" s="147"/>
      <c r="G163" s="150"/>
      <c r="H163" s="148"/>
    </row>
    <row r="164" spans="1:8" x14ac:dyDescent="0.25">
      <c r="A164" s="144"/>
      <c r="B164" s="140"/>
      <c r="C164" s="145"/>
      <c r="D164" s="140"/>
      <c r="E164" s="146"/>
      <c r="F164" s="147"/>
      <c r="G164" s="150"/>
      <c r="H164" s="148"/>
    </row>
    <row r="165" spans="1:8" x14ac:dyDescent="0.25">
      <c r="A165" s="137" t="s">
        <v>34</v>
      </c>
      <c r="B165" s="138"/>
      <c r="C165" s="139" t="s">
        <v>255</v>
      </c>
      <c r="D165" s="140"/>
      <c r="E165" s="146"/>
      <c r="F165" s="147"/>
      <c r="G165" s="150"/>
      <c r="H165" s="148"/>
    </row>
    <row r="166" spans="1:8" ht="26.25" x14ac:dyDescent="0.25">
      <c r="A166" s="153" t="s">
        <v>404</v>
      </c>
      <c r="B166" s="140"/>
      <c r="C166" s="145" t="s">
        <v>405</v>
      </c>
      <c r="D166" s="140"/>
      <c r="E166" s="146" t="s">
        <v>24</v>
      </c>
      <c r="F166" s="147">
        <v>41137</v>
      </c>
      <c r="G166" s="147">
        <v>41137</v>
      </c>
      <c r="H166" s="148"/>
    </row>
    <row r="167" spans="1:8" x14ac:dyDescent="0.25">
      <c r="A167" s="144" t="s">
        <v>406</v>
      </c>
      <c r="B167" s="140"/>
      <c r="C167" s="145">
        <v>15</v>
      </c>
      <c r="D167" s="140"/>
      <c r="E167" s="146" t="s">
        <v>24</v>
      </c>
      <c r="F167" s="147">
        <v>41137</v>
      </c>
      <c r="G167" s="147">
        <v>41137</v>
      </c>
      <c r="H167" s="148"/>
    </row>
    <row r="168" spans="1:8" x14ac:dyDescent="0.25">
      <c r="A168" s="144" t="s">
        <v>407</v>
      </c>
      <c r="B168" s="140"/>
      <c r="C168" s="145" t="s">
        <v>408</v>
      </c>
      <c r="D168" s="145" t="s">
        <v>408</v>
      </c>
      <c r="E168" s="146" t="s">
        <v>24</v>
      </c>
      <c r="F168" s="147">
        <v>41137</v>
      </c>
      <c r="G168" s="147">
        <v>41137</v>
      </c>
      <c r="H168" s="148"/>
    </row>
    <row r="169" spans="1:8" x14ac:dyDescent="0.25">
      <c r="A169" s="144" t="s">
        <v>409</v>
      </c>
      <c r="B169" s="140"/>
      <c r="C169" s="145">
        <v>500</v>
      </c>
      <c r="D169" s="140">
        <v>500</v>
      </c>
      <c r="E169" s="146" t="s">
        <v>24</v>
      </c>
      <c r="F169" s="147">
        <v>41137</v>
      </c>
      <c r="G169" s="147">
        <v>41137</v>
      </c>
      <c r="H169" s="148"/>
    </row>
    <row r="170" spans="1:8" x14ac:dyDescent="0.25">
      <c r="A170" s="144" t="s">
        <v>410</v>
      </c>
      <c r="B170" s="140"/>
      <c r="C170" s="145" t="s">
        <v>411</v>
      </c>
      <c r="D170" s="140"/>
      <c r="E170" s="146" t="s">
        <v>24</v>
      </c>
      <c r="F170" s="147">
        <v>41137</v>
      </c>
      <c r="G170" s="147">
        <v>41137</v>
      </c>
      <c r="H170" s="148"/>
    </row>
    <row r="171" spans="1:8" x14ac:dyDescent="0.25">
      <c r="A171" s="144" t="s">
        <v>412</v>
      </c>
      <c r="B171" s="140"/>
      <c r="C171" s="145" t="s">
        <v>413</v>
      </c>
      <c r="D171" s="140"/>
      <c r="E171" s="146" t="s">
        <v>24</v>
      </c>
      <c r="F171" s="147">
        <v>41137</v>
      </c>
      <c r="G171" s="147">
        <v>41137</v>
      </c>
      <c r="H171" s="148"/>
    </row>
    <row r="172" spans="1:8" x14ac:dyDescent="0.25">
      <c r="A172" s="144" t="s">
        <v>414</v>
      </c>
      <c r="B172" s="140"/>
      <c r="C172" s="145" t="s">
        <v>383</v>
      </c>
      <c r="D172" s="140"/>
      <c r="E172" s="146" t="s">
        <v>24</v>
      </c>
      <c r="F172" s="147">
        <v>41137</v>
      </c>
      <c r="G172" s="147">
        <v>41137</v>
      </c>
      <c r="H172" s="148"/>
    </row>
    <row r="173" spans="1:8" x14ac:dyDescent="0.25">
      <c r="A173" s="144" t="s">
        <v>415</v>
      </c>
      <c r="B173" s="140"/>
      <c r="C173" s="145" t="s">
        <v>416</v>
      </c>
      <c r="D173" s="140"/>
      <c r="E173" s="146" t="s">
        <v>24</v>
      </c>
      <c r="F173" s="147">
        <v>41137</v>
      </c>
      <c r="G173" s="147">
        <v>41137</v>
      </c>
      <c r="H173" s="148"/>
    </row>
    <row r="174" spans="1:8" x14ac:dyDescent="0.25">
      <c r="A174" s="144" t="s">
        <v>417</v>
      </c>
      <c r="B174" s="140"/>
      <c r="C174" s="145" t="s">
        <v>418</v>
      </c>
      <c r="D174" s="140"/>
      <c r="E174" s="146" t="s">
        <v>24</v>
      </c>
      <c r="F174" s="147">
        <v>41137</v>
      </c>
      <c r="G174" s="147">
        <v>41137</v>
      </c>
      <c r="H174" s="148"/>
    </row>
    <row r="175" spans="1:8" x14ac:dyDescent="0.25">
      <c r="A175" s="144"/>
      <c r="B175" s="140"/>
      <c r="C175" s="145"/>
      <c r="D175" s="140"/>
      <c r="E175" s="141"/>
      <c r="F175" s="142"/>
      <c r="G175" s="149"/>
      <c r="H175" s="148"/>
    </row>
    <row r="176" spans="1:8" x14ac:dyDescent="0.25">
      <c r="A176" s="137" t="s">
        <v>419</v>
      </c>
      <c r="B176" s="138" t="s">
        <v>420</v>
      </c>
      <c r="C176" s="139" t="s">
        <v>421</v>
      </c>
      <c r="D176" s="140"/>
      <c r="E176" s="141"/>
      <c r="F176" s="142"/>
      <c r="G176" s="149"/>
      <c r="H176" s="148"/>
    </row>
    <row r="177" spans="1:8" x14ac:dyDescent="0.25">
      <c r="A177" s="144" t="s">
        <v>422</v>
      </c>
      <c r="B177" s="140">
        <v>15</v>
      </c>
      <c r="C177" s="145">
        <v>150</v>
      </c>
      <c r="D177" s="140"/>
      <c r="E177" s="146" t="s">
        <v>24</v>
      </c>
      <c r="F177" s="147">
        <v>41137</v>
      </c>
      <c r="G177" s="147">
        <v>41137</v>
      </c>
      <c r="H177" s="148"/>
    </row>
    <row r="178" spans="1:8" ht="43.5" customHeight="1" x14ac:dyDescent="0.25">
      <c r="A178" s="922" t="s">
        <v>423</v>
      </c>
      <c r="B178" s="923"/>
      <c r="C178" s="923"/>
      <c r="D178" s="140" t="s">
        <v>424</v>
      </c>
      <c r="E178" s="157" t="s">
        <v>425</v>
      </c>
      <c r="F178" s="142">
        <v>41137</v>
      </c>
      <c r="G178" s="142">
        <v>41137</v>
      </c>
      <c r="H178" s="148"/>
    </row>
    <row r="179" spans="1:8" x14ac:dyDescent="0.25">
      <c r="A179" s="144"/>
      <c r="B179" s="140"/>
      <c r="C179" s="145"/>
      <c r="D179" s="140"/>
      <c r="E179" s="141"/>
      <c r="F179" s="142"/>
      <c r="G179" s="149"/>
      <c r="H179" s="148"/>
    </row>
    <row r="180" spans="1:8" x14ac:dyDescent="0.25">
      <c r="A180" s="137" t="s">
        <v>35</v>
      </c>
      <c r="B180" s="138" t="s">
        <v>426</v>
      </c>
      <c r="C180" s="139" t="s">
        <v>427</v>
      </c>
      <c r="D180" s="140"/>
      <c r="E180" s="141"/>
      <c r="F180" s="142"/>
      <c r="G180" s="149"/>
      <c r="H180" s="148"/>
    </row>
    <row r="181" spans="1:8" x14ac:dyDescent="0.25">
      <c r="A181" s="144" t="s">
        <v>428</v>
      </c>
      <c r="B181" s="140" t="s">
        <v>429</v>
      </c>
      <c r="C181" s="145">
        <v>140</v>
      </c>
      <c r="D181" s="140"/>
      <c r="E181" s="146" t="s">
        <v>24</v>
      </c>
      <c r="F181" s="147">
        <v>41137</v>
      </c>
      <c r="G181" s="147">
        <v>41137</v>
      </c>
      <c r="H181" s="148"/>
    </row>
    <row r="182" spans="1:8" ht="31.7" customHeight="1" x14ac:dyDescent="0.25">
      <c r="A182" s="922" t="s">
        <v>430</v>
      </c>
      <c r="B182" s="923"/>
      <c r="C182" s="923"/>
      <c r="D182" s="140"/>
      <c r="E182" s="146"/>
      <c r="F182" s="147"/>
      <c r="G182" s="150"/>
      <c r="H182" s="148"/>
    </row>
    <row r="183" spans="1:8" x14ac:dyDescent="0.25">
      <c r="A183" s="144"/>
      <c r="B183" s="140"/>
      <c r="C183" s="145"/>
      <c r="D183" s="140"/>
      <c r="E183" s="146"/>
      <c r="F183" s="147"/>
      <c r="G183" s="150"/>
      <c r="H183" s="148"/>
    </row>
    <row r="184" spans="1:8" x14ac:dyDescent="0.25">
      <c r="A184" s="137" t="s">
        <v>431</v>
      </c>
      <c r="B184" s="138"/>
      <c r="C184" s="139" t="s">
        <v>255</v>
      </c>
      <c r="D184" s="140"/>
      <c r="E184" s="146"/>
      <c r="F184" s="147"/>
      <c r="G184" s="150"/>
      <c r="H184" s="148"/>
    </row>
    <row r="185" spans="1:8" x14ac:dyDescent="0.25">
      <c r="A185" s="144" t="s">
        <v>432</v>
      </c>
      <c r="B185" s="140"/>
      <c r="C185" s="145">
        <v>4</v>
      </c>
      <c r="D185" s="140"/>
      <c r="E185" s="146" t="s">
        <v>24</v>
      </c>
      <c r="F185" s="147">
        <v>41137</v>
      </c>
      <c r="G185" s="147">
        <v>41137</v>
      </c>
      <c r="H185" s="148"/>
    </row>
    <row r="186" spans="1:8" x14ac:dyDescent="0.25">
      <c r="A186" s="144" t="s">
        <v>433</v>
      </c>
      <c r="B186" s="140"/>
      <c r="C186" s="145">
        <v>150</v>
      </c>
      <c r="D186" s="140"/>
      <c r="E186" s="146" t="s">
        <v>24</v>
      </c>
      <c r="F186" s="147">
        <v>41137</v>
      </c>
      <c r="G186" s="147">
        <v>41137</v>
      </c>
      <c r="H186" s="148"/>
    </row>
    <row r="187" spans="1:8" ht="45" customHeight="1" x14ac:dyDescent="0.25">
      <c r="A187" s="922" t="s">
        <v>1312</v>
      </c>
      <c r="B187" s="923"/>
      <c r="C187" s="923"/>
      <c r="D187" s="140"/>
      <c r="E187" s="146"/>
      <c r="F187" s="147"/>
      <c r="G187" s="150"/>
      <c r="H187" s="148"/>
    </row>
    <row r="188" spans="1:8" x14ac:dyDescent="0.25">
      <c r="A188" s="144"/>
      <c r="B188" s="140"/>
      <c r="C188" s="145"/>
      <c r="D188" s="140"/>
      <c r="E188" s="146"/>
      <c r="F188" s="147"/>
      <c r="G188" s="150"/>
      <c r="H188" s="148"/>
    </row>
    <row r="189" spans="1:8" x14ac:dyDescent="0.25">
      <c r="A189" s="137" t="s">
        <v>434</v>
      </c>
      <c r="B189" s="138"/>
      <c r="C189" s="139" t="s">
        <v>435</v>
      </c>
      <c r="D189" s="140"/>
      <c r="E189" s="146"/>
      <c r="F189" s="147"/>
      <c r="G189" s="150"/>
      <c r="H189" s="148"/>
    </row>
    <row r="190" spans="1:8" ht="26.25" x14ac:dyDescent="0.25">
      <c r="A190" s="153" t="s">
        <v>436</v>
      </c>
      <c r="B190" s="140"/>
      <c r="C190" s="145" t="s">
        <v>437</v>
      </c>
      <c r="D190" s="140" t="s">
        <v>1347</v>
      </c>
      <c r="E190" s="146" t="s">
        <v>24</v>
      </c>
      <c r="F190" s="147">
        <v>41137</v>
      </c>
      <c r="G190" s="147">
        <v>41137</v>
      </c>
      <c r="H190" s="148"/>
    </row>
    <row r="191" spans="1:8" ht="26.25" x14ac:dyDescent="0.25">
      <c r="A191" s="153" t="s">
        <v>438</v>
      </c>
      <c r="B191" s="140"/>
      <c r="C191" s="145" t="s">
        <v>439</v>
      </c>
      <c r="D191" s="140" t="s">
        <v>1348</v>
      </c>
      <c r="E191" s="146" t="s">
        <v>24</v>
      </c>
      <c r="F191" s="147">
        <v>41137</v>
      </c>
      <c r="G191" s="147">
        <v>41137</v>
      </c>
      <c r="H191" s="148"/>
    </row>
    <row r="192" spans="1:8" ht="26.25" x14ac:dyDescent="0.25">
      <c r="A192" s="153" t="s">
        <v>440</v>
      </c>
      <c r="B192" s="140"/>
      <c r="C192" s="145" t="s">
        <v>441</v>
      </c>
      <c r="D192" s="140" t="s">
        <v>1349</v>
      </c>
      <c r="E192" s="146" t="s">
        <v>24</v>
      </c>
      <c r="F192" s="147">
        <v>41137</v>
      </c>
      <c r="G192" s="147">
        <v>41137</v>
      </c>
      <c r="H192" s="148"/>
    </row>
    <row r="193" spans="1:8" ht="26.25" x14ac:dyDescent="0.25">
      <c r="A193" s="153" t="s">
        <v>442</v>
      </c>
      <c r="B193" s="140"/>
      <c r="C193" s="145" t="s">
        <v>443</v>
      </c>
      <c r="D193" s="140" t="s">
        <v>1350</v>
      </c>
      <c r="E193" s="146" t="s">
        <v>24</v>
      </c>
      <c r="F193" s="147">
        <v>41137</v>
      </c>
      <c r="G193" s="147">
        <v>41137</v>
      </c>
      <c r="H193" s="148"/>
    </row>
    <row r="194" spans="1:8" x14ac:dyDescent="0.25">
      <c r="A194" s="144" t="s">
        <v>444</v>
      </c>
      <c r="B194" s="140"/>
      <c r="C194" s="145" t="s">
        <v>445</v>
      </c>
      <c r="D194" s="145" t="s">
        <v>445</v>
      </c>
      <c r="E194" s="146" t="s">
        <v>24</v>
      </c>
      <c r="F194" s="147">
        <v>41137</v>
      </c>
      <c r="G194" s="147">
        <v>41137</v>
      </c>
      <c r="H194" s="148"/>
    </row>
    <row r="195" spans="1:8" x14ac:dyDescent="0.25">
      <c r="A195" s="144" t="s">
        <v>446</v>
      </c>
      <c r="B195" s="140"/>
      <c r="C195" s="145" t="s">
        <v>447</v>
      </c>
      <c r="D195" s="145" t="s">
        <v>447</v>
      </c>
      <c r="E195" s="146" t="s">
        <v>24</v>
      </c>
      <c r="F195" s="147">
        <v>41137</v>
      </c>
      <c r="G195" s="147">
        <v>41137</v>
      </c>
      <c r="H195" s="148"/>
    </row>
    <row r="196" spans="1:8" ht="26.25" x14ac:dyDescent="0.25">
      <c r="A196" s="153" t="s">
        <v>448</v>
      </c>
      <c r="B196" s="140"/>
      <c r="C196" s="145" t="s">
        <v>449</v>
      </c>
      <c r="D196" s="145" t="s">
        <v>449</v>
      </c>
      <c r="E196" s="146" t="s">
        <v>24</v>
      </c>
      <c r="F196" s="147">
        <v>41137</v>
      </c>
      <c r="G196" s="147">
        <v>41137</v>
      </c>
      <c r="H196" s="148"/>
    </row>
    <row r="197" spans="1:8" x14ac:dyDescent="0.25">
      <c r="A197" s="144"/>
      <c r="B197" s="140"/>
      <c r="C197" s="145"/>
      <c r="D197" s="140"/>
      <c r="E197" s="146"/>
      <c r="F197" s="147"/>
      <c r="G197" s="150"/>
      <c r="H197" s="148"/>
    </row>
    <row r="198" spans="1:8" x14ac:dyDescent="0.25">
      <c r="A198" s="137" t="s">
        <v>36</v>
      </c>
      <c r="B198" s="138"/>
      <c r="C198" s="139" t="s">
        <v>450</v>
      </c>
      <c r="D198" s="140"/>
      <c r="E198" s="146"/>
      <c r="F198" s="147"/>
      <c r="G198" s="150"/>
      <c r="H198" s="148"/>
    </row>
    <row r="199" spans="1:8" x14ac:dyDescent="0.25">
      <c r="A199" s="144" t="s">
        <v>451</v>
      </c>
      <c r="B199" s="140"/>
      <c r="C199" s="145">
        <v>2</v>
      </c>
      <c r="D199" s="140" t="s">
        <v>386</v>
      </c>
      <c r="E199" s="146" t="s">
        <v>24</v>
      </c>
      <c r="F199" s="147">
        <v>41137</v>
      </c>
      <c r="G199" s="147">
        <v>41137</v>
      </c>
      <c r="H199" s="148"/>
    </row>
    <row r="200" spans="1:8" ht="26.25" x14ac:dyDescent="0.25">
      <c r="A200" s="153" t="s">
        <v>452</v>
      </c>
      <c r="B200" s="140"/>
      <c r="C200" s="145" t="s">
        <v>453</v>
      </c>
      <c r="D200" s="140" t="s">
        <v>386</v>
      </c>
      <c r="E200" s="146" t="s">
        <v>24</v>
      </c>
      <c r="F200" s="147">
        <v>41137</v>
      </c>
      <c r="G200" s="147">
        <v>41137</v>
      </c>
      <c r="H200" s="148"/>
    </row>
    <row r="201" spans="1:8" x14ac:dyDescent="0.25">
      <c r="A201" s="144" t="s">
        <v>454</v>
      </c>
      <c r="B201" s="140"/>
      <c r="C201" s="145">
        <v>7.15</v>
      </c>
      <c r="D201" s="140"/>
      <c r="E201" s="146" t="s">
        <v>24</v>
      </c>
      <c r="F201" s="147">
        <v>41137</v>
      </c>
      <c r="G201" s="147">
        <v>41137</v>
      </c>
      <c r="H201" s="148"/>
    </row>
    <row r="202" spans="1:8" x14ac:dyDescent="0.25">
      <c r="A202" s="144"/>
      <c r="B202" s="140"/>
      <c r="C202" s="145"/>
      <c r="D202" s="140"/>
      <c r="E202" s="146"/>
      <c r="F202" s="147"/>
      <c r="G202" s="150"/>
      <c r="H202" s="148"/>
    </row>
    <row r="203" spans="1:8" x14ac:dyDescent="0.25">
      <c r="A203" s="137" t="s">
        <v>37</v>
      </c>
      <c r="B203" s="138"/>
      <c r="C203" s="139" t="s">
        <v>455</v>
      </c>
      <c r="D203" s="140"/>
      <c r="E203" s="146"/>
      <c r="F203" s="147"/>
      <c r="G203" s="150"/>
      <c r="H203" s="148"/>
    </row>
    <row r="204" spans="1:8" x14ac:dyDescent="0.25">
      <c r="A204" s="927" t="s">
        <v>456</v>
      </c>
      <c r="B204" s="928"/>
      <c r="C204" s="928"/>
      <c r="D204" s="140"/>
      <c r="E204" s="146"/>
      <c r="F204" s="147"/>
      <c r="G204" s="150"/>
      <c r="H204" s="148"/>
    </row>
    <row r="205" spans="1:8" x14ac:dyDescent="0.25">
      <c r="A205" s="144" t="s">
        <v>457</v>
      </c>
      <c r="B205" s="140"/>
      <c r="C205" s="145">
        <v>2</v>
      </c>
      <c r="D205" s="140" t="s">
        <v>386</v>
      </c>
      <c r="E205" s="146" t="s">
        <v>24</v>
      </c>
      <c r="F205" s="147">
        <v>41137</v>
      </c>
      <c r="G205" s="147">
        <v>41137</v>
      </c>
      <c r="H205" s="148"/>
    </row>
    <row r="206" spans="1:8" x14ac:dyDescent="0.25">
      <c r="A206" s="144" t="s">
        <v>458</v>
      </c>
      <c r="B206" s="140"/>
      <c r="C206" s="145">
        <v>2</v>
      </c>
      <c r="D206" s="140" t="s">
        <v>386</v>
      </c>
      <c r="E206" s="146" t="s">
        <v>24</v>
      </c>
      <c r="F206" s="147">
        <v>41137</v>
      </c>
      <c r="G206" s="147">
        <v>41137</v>
      </c>
      <c r="H206" s="148"/>
    </row>
    <row r="207" spans="1:8" x14ac:dyDescent="0.25">
      <c r="A207" s="144"/>
      <c r="B207" s="140"/>
      <c r="C207" s="145"/>
      <c r="D207" s="140"/>
      <c r="E207" s="146"/>
      <c r="F207" s="147"/>
      <c r="G207" s="150"/>
      <c r="H207" s="148"/>
    </row>
    <row r="208" spans="1:8" x14ac:dyDescent="0.25">
      <c r="A208" s="137" t="s">
        <v>38</v>
      </c>
      <c r="B208" s="138"/>
      <c r="C208" s="139" t="s">
        <v>255</v>
      </c>
      <c r="D208" s="140"/>
      <c r="E208" s="146"/>
      <c r="F208" s="147"/>
      <c r="G208" s="150"/>
      <c r="H208" s="148"/>
    </row>
    <row r="209" spans="1:8" ht="30.75" customHeight="1" x14ac:dyDescent="0.25">
      <c r="A209" s="922" t="s">
        <v>459</v>
      </c>
      <c r="B209" s="923"/>
      <c r="C209" s="923"/>
      <c r="D209" s="140"/>
      <c r="E209" s="146"/>
      <c r="F209" s="147"/>
      <c r="G209" s="150"/>
      <c r="H209" s="148"/>
    </row>
    <row r="210" spans="1:8" x14ac:dyDescent="0.25">
      <c r="A210" s="144" t="s">
        <v>460</v>
      </c>
      <c r="B210" s="140"/>
      <c r="C210" s="145">
        <v>25</v>
      </c>
      <c r="D210" s="140" t="s">
        <v>386</v>
      </c>
      <c r="E210" s="146" t="s">
        <v>24</v>
      </c>
      <c r="F210" s="147">
        <v>41137</v>
      </c>
      <c r="G210" s="147">
        <v>41137</v>
      </c>
      <c r="H210" s="148"/>
    </row>
    <row r="211" spans="1:8" x14ac:dyDescent="0.25">
      <c r="A211" s="144" t="s">
        <v>461</v>
      </c>
      <c r="B211" s="140"/>
      <c r="C211" s="145">
        <v>4</v>
      </c>
      <c r="D211" s="140" t="s">
        <v>462</v>
      </c>
      <c r="E211" s="146" t="s">
        <v>24</v>
      </c>
      <c r="F211" s="147">
        <v>41137</v>
      </c>
      <c r="G211" s="147">
        <v>41137</v>
      </c>
      <c r="H211" s="148"/>
    </row>
    <row r="212" spans="1:8" x14ac:dyDescent="0.25">
      <c r="A212" s="144" t="s">
        <v>463</v>
      </c>
      <c r="B212" s="140"/>
      <c r="C212" s="145" t="s">
        <v>464</v>
      </c>
      <c r="D212" s="140" t="s">
        <v>462</v>
      </c>
      <c r="E212" s="146" t="s">
        <v>24</v>
      </c>
      <c r="F212" s="147">
        <v>41137</v>
      </c>
      <c r="G212" s="147">
        <v>41137</v>
      </c>
      <c r="H212" s="148"/>
    </row>
    <row r="213" spans="1:8" x14ac:dyDescent="0.25">
      <c r="A213" s="144"/>
      <c r="B213" s="140"/>
      <c r="C213" s="145"/>
      <c r="D213" s="140"/>
      <c r="E213" s="146"/>
      <c r="F213" s="147"/>
      <c r="G213" s="150"/>
      <c r="H213" s="148"/>
    </row>
    <row r="214" spans="1:8" x14ac:dyDescent="0.25">
      <c r="A214" s="137" t="s">
        <v>39</v>
      </c>
      <c r="B214" s="138"/>
      <c r="C214" s="139" t="s">
        <v>255</v>
      </c>
      <c r="D214" s="140"/>
      <c r="E214" s="146"/>
      <c r="F214" s="147"/>
      <c r="G214" s="150"/>
      <c r="H214" s="148"/>
    </row>
    <row r="215" spans="1:8" x14ac:dyDescent="0.25">
      <c r="A215" s="144" t="s">
        <v>465</v>
      </c>
      <c r="B215" s="140"/>
      <c r="C215" s="145">
        <v>5</v>
      </c>
      <c r="D215" s="140"/>
      <c r="E215" s="146" t="s">
        <v>24</v>
      </c>
      <c r="F215" s="147">
        <v>41137</v>
      </c>
      <c r="G215" s="147">
        <v>41137</v>
      </c>
      <c r="H215" s="148"/>
    </row>
    <row r="216" spans="1:8" x14ac:dyDescent="0.25">
      <c r="A216" s="144" t="s">
        <v>466</v>
      </c>
      <c r="B216" s="140"/>
      <c r="C216" s="145">
        <v>10</v>
      </c>
      <c r="D216" s="140"/>
      <c r="E216" s="146" t="s">
        <v>24</v>
      </c>
      <c r="F216" s="147">
        <v>41137</v>
      </c>
      <c r="G216" s="147">
        <v>41137</v>
      </c>
      <c r="H216" s="148"/>
    </row>
    <row r="217" spans="1:8" x14ac:dyDescent="0.25">
      <c r="A217" s="144" t="s">
        <v>467</v>
      </c>
      <c r="B217" s="140"/>
      <c r="C217" s="145" t="s">
        <v>468</v>
      </c>
      <c r="D217" s="145" t="s">
        <v>468</v>
      </c>
      <c r="E217" s="146" t="s">
        <v>24</v>
      </c>
      <c r="F217" s="147">
        <v>41137</v>
      </c>
      <c r="G217" s="147">
        <v>41137</v>
      </c>
      <c r="H217" s="148"/>
    </row>
    <row r="218" spans="1:8" x14ac:dyDescent="0.25">
      <c r="A218" s="144" t="s">
        <v>469</v>
      </c>
      <c r="B218" s="140"/>
      <c r="C218" s="145" t="s">
        <v>470</v>
      </c>
      <c r="D218" s="145" t="s">
        <v>470</v>
      </c>
      <c r="E218" s="146" t="s">
        <v>24</v>
      </c>
      <c r="F218" s="147">
        <v>41137</v>
      </c>
      <c r="G218" s="147">
        <v>41137</v>
      </c>
      <c r="H218" s="148"/>
    </row>
    <row r="219" spans="1:8" x14ac:dyDescent="0.25">
      <c r="A219" s="144" t="s">
        <v>471</v>
      </c>
      <c r="B219" s="140"/>
      <c r="C219" s="145" t="s">
        <v>472</v>
      </c>
      <c r="D219" s="145" t="s">
        <v>472</v>
      </c>
      <c r="E219" s="146" t="s">
        <v>24</v>
      </c>
      <c r="F219" s="147">
        <v>41137</v>
      </c>
      <c r="G219" s="147">
        <v>41137</v>
      </c>
      <c r="H219" s="148"/>
    </row>
    <row r="220" spans="1:8" x14ac:dyDescent="0.25">
      <c r="A220" s="144" t="s">
        <v>473</v>
      </c>
      <c r="B220" s="140"/>
      <c r="C220" s="145" t="s">
        <v>474</v>
      </c>
      <c r="D220" s="145" t="s">
        <v>474</v>
      </c>
      <c r="E220" s="146" t="s">
        <v>24</v>
      </c>
      <c r="F220" s="147">
        <v>41137</v>
      </c>
      <c r="G220" s="147">
        <v>41137</v>
      </c>
      <c r="H220" s="148"/>
    </row>
    <row r="221" spans="1:8" x14ac:dyDescent="0.25">
      <c r="A221" s="144"/>
      <c r="B221" s="140"/>
      <c r="C221" s="145"/>
      <c r="D221" s="140"/>
      <c r="E221" s="146"/>
      <c r="F221" s="147"/>
      <c r="G221" s="150"/>
      <c r="H221" s="148"/>
    </row>
    <row r="222" spans="1:8" x14ac:dyDescent="0.25">
      <c r="A222" s="137" t="s">
        <v>40</v>
      </c>
      <c r="B222" s="138"/>
      <c r="C222" s="139" t="s">
        <v>255</v>
      </c>
      <c r="D222" s="140"/>
      <c r="E222" s="146"/>
      <c r="F222" s="147"/>
      <c r="G222" s="150"/>
      <c r="H222" s="148"/>
    </row>
    <row r="223" spans="1:8" x14ac:dyDescent="0.25">
      <c r="A223" s="144" t="s">
        <v>475</v>
      </c>
      <c r="B223" s="140"/>
      <c r="C223" s="145">
        <v>1155</v>
      </c>
      <c r="D223" s="140">
        <v>1155</v>
      </c>
      <c r="E223" s="146" t="s">
        <v>24</v>
      </c>
      <c r="F223" s="147">
        <v>41137</v>
      </c>
      <c r="G223" s="147">
        <v>41137</v>
      </c>
      <c r="H223" s="148"/>
    </row>
    <row r="224" spans="1:8" x14ac:dyDescent="0.25">
      <c r="A224" s="144" t="s">
        <v>476</v>
      </c>
      <c r="B224" s="140"/>
      <c r="C224" s="145">
        <v>20</v>
      </c>
      <c r="D224" s="140">
        <v>20</v>
      </c>
      <c r="E224" s="146" t="s">
        <v>24</v>
      </c>
      <c r="F224" s="147">
        <v>41137</v>
      </c>
      <c r="G224" s="147">
        <v>41137</v>
      </c>
      <c r="H224" s="148"/>
    </row>
    <row r="225" spans="1:8" ht="26.25" x14ac:dyDescent="0.25">
      <c r="A225" s="153" t="s">
        <v>477</v>
      </c>
      <c r="B225" s="140"/>
      <c r="C225" s="145">
        <v>155</v>
      </c>
      <c r="D225" s="140">
        <v>155</v>
      </c>
      <c r="E225" s="146" t="s">
        <v>24</v>
      </c>
      <c r="F225" s="147">
        <v>41137</v>
      </c>
      <c r="G225" s="147">
        <v>41137</v>
      </c>
      <c r="H225" s="148"/>
    </row>
    <row r="226" spans="1:8" x14ac:dyDescent="0.25">
      <c r="A226" s="144" t="s">
        <v>478</v>
      </c>
      <c r="B226" s="140"/>
      <c r="C226" s="145">
        <v>50</v>
      </c>
      <c r="D226" s="140">
        <v>50</v>
      </c>
      <c r="E226" s="146" t="s">
        <v>24</v>
      </c>
      <c r="F226" s="147">
        <v>41137</v>
      </c>
      <c r="G226" s="147">
        <v>41137</v>
      </c>
      <c r="H226" s="148"/>
    </row>
    <row r="227" spans="1:8" ht="26.25" x14ac:dyDescent="0.25">
      <c r="A227" s="153" t="s">
        <v>479</v>
      </c>
      <c r="B227" s="140"/>
      <c r="C227" s="145">
        <v>35</v>
      </c>
      <c r="D227" s="140">
        <v>35</v>
      </c>
      <c r="E227" s="146" t="s">
        <v>24</v>
      </c>
      <c r="F227" s="147">
        <v>41137</v>
      </c>
      <c r="G227" s="147">
        <v>41137</v>
      </c>
      <c r="H227" s="148"/>
    </row>
    <row r="228" spans="1:8" x14ac:dyDescent="0.25">
      <c r="A228" s="144" t="s">
        <v>480</v>
      </c>
      <c r="B228" s="140"/>
      <c r="C228" s="145">
        <v>250</v>
      </c>
      <c r="D228" s="140">
        <v>250</v>
      </c>
      <c r="E228" s="146" t="s">
        <v>24</v>
      </c>
      <c r="F228" s="147">
        <v>41137</v>
      </c>
      <c r="G228" s="147">
        <v>41137</v>
      </c>
      <c r="H228" s="148"/>
    </row>
    <row r="229" spans="1:8" x14ac:dyDescent="0.25">
      <c r="A229" s="144" t="s">
        <v>481</v>
      </c>
      <c r="B229" s="140"/>
      <c r="C229" s="145" t="s">
        <v>482</v>
      </c>
      <c r="D229" s="140">
        <v>110</v>
      </c>
      <c r="E229" s="146" t="s">
        <v>24</v>
      </c>
      <c r="F229" s="147">
        <v>41137</v>
      </c>
      <c r="G229" s="147">
        <v>41137</v>
      </c>
      <c r="H229" s="148"/>
    </row>
    <row r="230" spans="1:8" ht="26.25" x14ac:dyDescent="0.25">
      <c r="A230" s="153" t="s">
        <v>483</v>
      </c>
      <c r="B230" s="140"/>
      <c r="C230" s="145">
        <v>50</v>
      </c>
      <c r="D230" s="140">
        <v>50</v>
      </c>
      <c r="E230" s="146" t="s">
        <v>24</v>
      </c>
      <c r="F230" s="147">
        <v>41137</v>
      </c>
      <c r="G230" s="147">
        <v>41137</v>
      </c>
      <c r="H230" s="148"/>
    </row>
    <row r="231" spans="1:8" x14ac:dyDescent="0.25">
      <c r="A231" s="144" t="s">
        <v>484</v>
      </c>
      <c r="B231" s="140"/>
      <c r="C231" s="145" t="s">
        <v>405</v>
      </c>
      <c r="D231" s="140" t="s">
        <v>405</v>
      </c>
      <c r="E231" s="146" t="s">
        <v>24</v>
      </c>
      <c r="F231" s="147">
        <v>41137</v>
      </c>
      <c r="G231" s="147">
        <v>41137</v>
      </c>
      <c r="H231" s="148"/>
    </row>
    <row r="232" spans="1:8" x14ac:dyDescent="0.25">
      <c r="A232" s="144"/>
      <c r="B232" s="140"/>
      <c r="C232" s="145"/>
      <c r="D232" s="140"/>
      <c r="E232" s="146"/>
      <c r="F232" s="147"/>
      <c r="G232" s="150"/>
      <c r="H232" s="148"/>
    </row>
    <row r="233" spans="1:8" ht="39" x14ac:dyDescent="0.25">
      <c r="A233" s="158" t="s">
        <v>485</v>
      </c>
      <c r="B233" s="138"/>
      <c r="C233" s="139" t="s">
        <v>486</v>
      </c>
      <c r="D233" s="140"/>
      <c r="E233" s="146"/>
      <c r="F233" s="147"/>
      <c r="G233" s="150"/>
      <c r="H233" s="148"/>
    </row>
    <row r="234" spans="1:8" x14ac:dyDescent="0.25">
      <c r="A234" s="144" t="s">
        <v>487</v>
      </c>
      <c r="B234" s="140"/>
      <c r="C234" s="145" t="s">
        <v>488</v>
      </c>
      <c r="D234" s="145" t="s">
        <v>488</v>
      </c>
      <c r="E234" s="146" t="s">
        <v>24</v>
      </c>
      <c r="F234" s="147">
        <v>41137</v>
      </c>
      <c r="G234" s="147">
        <v>41137</v>
      </c>
      <c r="H234" s="148"/>
    </row>
    <row r="235" spans="1:8" x14ac:dyDescent="0.25">
      <c r="A235" s="144" t="s">
        <v>489</v>
      </c>
      <c r="B235" s="140"/>
      <c r="C235" s="145" t="s">
        <v>490</v>
      </c>
      <c r="D235" s="145" t="s">
        <v>490</v>
      </c>
      <c r="E235" s="146" t="s">
        <v>24</v>
      </c>
      <c r="F235" s="147">
        <v>41137</v>
      </c>
      <c r="G235" s="147">
        <v>41137</v>
      </c>
      <c r="H235" s="148"/>
    </row>
    <row r="236" spans="1:8" x14ac:dyDescent="0.25">
      <c r="A236" s="144"/>
      <c r="B236" s="140"/>
      <c r="C236" s="145"/>
      <c r="D236" s="140"/>
      <c r="E236" s="146"/>
      <c r="F236" s="147"/>
      <c r="G236" s="150"/>
      <c r="H236" s="148"/>
    </row>
    <row r="237" spans="1:8" x14ac:dyDescent="0.25">
      <c r="A237" s="137" t="s">
        <v>41</v>
      </c>
      <c r="B237" s="138"/>
      <c r="C237" s="139" t="s">
        <v>255</v>
      </c>
      <c r="D237" s="140"/>
      <c r="E237" s="146"/>
      <c r="F237" s="147"/>
      <c r="G237" s="150"/>
      <c r="H237" s="148"/>
    </row>
    <row r="238" spans="1:8" x14ac:dyDescent="0.25">
      <c r="A238" s="144" t="s">
        <v>491</v>
      </c>
      <c r="B238" s="140"/>
      <c r="C238" s="145">
        <v>10</v>
      </c>
      <c r="D238" s="140">
        <v>10</v>
      </c>
      <c r="E238" s="146" t="s">
        <v>24</v>
      </c>
      <c r="F238" s="147">
        <v>41137</v>
      </c>
      <c r="G238" s="147">
        <v>41137</v>
      </c>
      <c r="H238" s="148"/>
    </row>
    <row r="239" spans="1:8" x14ac:dyDescent="0.25">
      <c r="A239" s="144" t="s">
        <v>492</v>
      </c>
      <c r="B239" s="140"/>
      <c r="C239" s="145" t="s">
        <v>493</v>
      </c>
      <c r="D239" s="145" t="s">
        <v>493</v>
      </c>
      <c r="E239" s="146" t="s">
        <v>24</v>
      </c>
      <c r="F239" s="147">
        <v>41137</v>
      </c>
      <c r="G239" s="147">
        <v>41137</v>
      </c>
      <c r="H239" s="148"/>
    </row>
    <row r="240" spans="1:8" x14ac:dyDescent="0.25">
      <c r="A240" s="144" t="s">
        <v>494</v>
      </c>
      <c r="B240" s="140"/>
      <c r="C240" s="145" t="s">
        <v>490</v>
      </c>
      <c r="D240" s="145" t="s">
        <v>490</v>
      </c>
      <c r="E240" s="146" t="s">
        <v>24</v>
      </c>
      <c r="F240" s="147">
        <v>41137</v>
      </c>
      <c r="G240" s="147">
        <v>41137</v>
      </c>
      <c r="H240" s="148"/>
    </row>
    <row r="241" spans="1:8" x14ac:dyDescent="0.25">
      <c r="A241" s="159" t="s">
        <v>495</v>
      </c>
      <c r="B241" s="160"/>
      <c r="C241" s="161">
        <v>10</v>
      </c>
      <c r="D241" s="161">
        <v>10</v>
      </c>
      <c r="E241" s="162" t="s">
        <v>24</v>
      </c>
      <c r="F241" s="163">
        <v>41137</v>
      </c>
      <c r="G241" s="163">
        <v>41137</v>
      </c>
      <c r="H241" s="164"/>
    </row>
    <row r="242" spans="1:8" x14ac:dyDescent="0.25">
      <c r="A242" s="49"/>
      <c r="B242" s="48"/>
      <c r="C242" s="50"/>
      <c r="D242" s="48"/>
      <c r="E242" s="7"/>
      <c r="F242" s="8"/>
      <c r="G242" s="2"/>
      <c r="H242" s="2"/>
    </row>
    <row r="243" spans="1:8" x14ac:dyDescent="0.25">
      <c r="A243" s="49"/>
      <c r="B243" s="48"/>
      <c r="C243" s="50"/>
      <c r="D243" s="48"/>
      <c r="E243" s="7"/>
      <c r="F243" s="8"/>
      <c r="G243" s="2"/>
      <c r="H243" s="2"/>
    </row>
    <row r="244" spans="1:8" x14ac:dyDescent="0.25">
      <c r="A244" s="49"/>
      <c r="B244" s="48"/>
      <c r="C244" s="50"/>
      <c r="D244" s="48"/>
      <c r="E244" s="7"/>
      <c r="F244" s="8"/>
      <c r="G244" s="2"/>
      <c r="H244" s="2"/>
    </row>
    <row r="245" spans="1:8" x14ac:dyDescent="0.25">
      <c r="A245" s="49"/>
      <c r="B245" s="48"/>
      <c r="C245" s="50"/>
      <c r="D245" s="48"/>
      <c r="E245" s="7"/>
      <c r="F245" s="8"/>
      <c r="G245" s="2"/>
      <c r="H245" s="2"/>
    </row>
    <row r="246" spans="1:8" x14ac:dyDescent="0.25">
      <c r="A246" s="49"/>
      <c r="B246" s="48"/>
      <c r="C246" s="50"/>
      <c r="D246" s="48"/>
      <c r="E246" s="7"/>
      <c r="F246" s="8"/>
      <c r="G246" s="2"/>
      <c r="H246" s="2"/>
    </row>
    <row r="247" spans="1:8" x14ac:dyDescent="0.25">
      <c r="A247" s="49"/>
      <c r="B247" s="48"/>
      <c r="C247" s="50"/>
      <c r="D247" s="48"/>
      <c r="E247" s="7"/>
      <c r="F247" s="8"/>
      <c r="G247" s="2"/>
      <c r="H247" s="2"/>
    </row>
    <row r="248" spans="1:8" x14ac:dyDescent="0.25">
      <c r="A248" s="49"/>
      <c r="B248" s="48"/>
      <c r="C248" s="50"/>
      <c r="D248" s="48"/>
      <c r="E248" s="7"/>
      <c r="F248" s="8"/>
      <c r="G248" s="2"/>
      <c r="H248" s="2"/>
    </row>
    <row r="249" spans="1:8" x14ac:dyDescent="0.25">
      <c r="A249" s="49"/>
      <c r="B249" s="48"/>
      <c r="C249" s="50"/>
      <c r="D249" s="48"/>
      <c r="E249" s="7"/>
      <c r="F249" s="8"/>
      <c r="G249" s="2"/>
      <c r="H249" s="2"/>
    </row>
    <row r="250" spans="1:8" x14ac:dyDescent="0.25">
      <c r="A250" s="49"/>
      <c r="B250" s="48"/>
      <c r="C250" s="50"/>
      <c r="D250" s="48"/>
      <c r="E250" s="7"/>
      <c r="F250" s="8"/>
      <c r="G250" s="2"/>
      <c r="H250" s="2"/>
    </row>
    <row r="251" spans="1:8" x14ac:dyDescent="0.25">
      <c r="A251" s="49"/>
      <c r="B251" s="48"/>
      <c r="C251" s="50"/>
      <c r="D251" s="48"/>
      <c r="E251" s="7"/>
      <c r="F251" s="8"/>
      <c r="G251" s="2"/>
      <c r="H251" s="2"/>
    </row>
    <row r="252" spans="1:8" x14ac:dyDescent="0.25">
      <c r="A252" s="49"/>
      <c r="B252" s="48"/>
      <c r="C252" s="50"/>
      <c r="D252" s="48"/>
      <c r="E252" s="7"/>
      <c r="F252" s="8"/>
      <c r="G252" s="2"/>
      <c r="H252" s="2"/>
    </row>
    <row r="253" spans="1:8" x14ac:dyDescent="0.25">
      <c r="A253" s="49"/>
      <c r="B253" s="48"/>
      <c r="C253" s="50"/>
      <c r="D253" s="48"/>
      <c r="E253" s="7"/>
      <c r="F253" s="8"/>
      <c r="G253" s="2"/>
      <c r="H253" s="2"/>
    </row>
    <row r="254" spans="1:8" x14ac:dyDescent="0.25">
      <c r="A254" s="49"/>
      <c r="B254" s="48"/>
      <c r="C254" s="50"/>
      <c r="D254" s="48"/>
      <c r="E254" s="7"/>
      <c r="F254" s="8"/>
      <c r="G254" s="2"/>
      <c r="H254" s="2"/>
    </row>
    <row r="255" spans="1:8" x14ac:dyDescent="0.25">
      <c r="A255" s="49"/>
      <c r="B255" s="48"/>
      <c r="C255" s="50"/>
      <c r="D255" s="48"/>
      <c r="E255" s="7"/>
      <c r="F255" s="8"/>
      <c r="G255" s="2"/>
      <c r="H255" s="2"/>
    </row>
    <row r="256" spans="1:8" x14ac:dyDescent="0.25">
      <c r="A256" s="49"/>
      <c r="B256" s="48"/>
      <c r="C256" s="50"/>
      <c r="D256" s="48"/>
      <c r="E256" s="7"/>
      <c r="F256" s="8"/>
      <c r="G256" s="2"/>
      <c r="H256" s="2"/>
    </row>
    <row r="257" spans="1:8" x14ac:dyDescent="0.25">
      <c r="A257" s="49"/>
      <c r="B257" s="48"/>
      <c r="C257" s="50"/>
      <c r="D257" s="48"/>
      <c r="E257" s="7"/>
      <c r="F257" s="8"/>
      <c r="G257" s="2"/>
      <c r="H257" s="2"/>
    </row>
    <row r="258" spans="1:8" x14ac:dyDescent="0.25">
      <c r="A258" s="49"/>
      <c r="B258" s="48"/>
      <c r="C258" s="50"/>
      <c r="D258" s="48"/>
      <c r="E258" s="7"/>
      <c r="F258" s="8"/>
      <c r="G258" s="2"/>
      <c r="H258" s="2"/>
    </row>
    <row r="259" spans="1:8" x14ac:dyDescent="0.25">
      <c r="A259" s="49"/>
      <c r="B259" s="48"/>
      <c r="C259" s="50"/>
      <c r="D259" s="48"/>
      <c r="E259" s="7"/>
      <c r="F259" s="8"/>
      <c r="G259" s="2"/>
      <c r="H259" s="2"/>
    </row>
    <row r="260" spans="1:8" x14ac:dyDescent="0.25">
      <c r="A260" s="49"/>
      <c r="B260" s="48"/>
      <c r="C260" s="50"/>
      <c r="D260" s="48"/>
      <c r="E260" s="7"/>
      <c r="F260" s="8"/>
      <c r="G260" s="2"/>
      <c r="H260" s="2"/>
    </row>
    <row r="261" spans="1:8" x14ac:dyDescent="0.25">
      <c r="A261" s="49"/>
      <c r="B261" s="48"/>
      <c r="C261" s="50"/>
      <c r="D261" s="48"/>
      <c r="E261" s="7"/>
      <c r="F261" s="8"/>
      <c r="G261" s="2"/>
      <c r="H261" s="2"/>
    </row>
    <row r="262" spans="1:8" x14ac:dyDescent="0.25">
      <c r="A262" s="49"/>
      <c r="B262" s="48"/>
      <c r="C262" s="50"/>
      <c r="D262" s="48"/>
      <c r="E262" s="7"/>
      <c r="F262" s="8"/>
      <c r="G262" s="2"/>
      <c r="H262" s="2"/>
    </row>
    <row r="263" spans="1:8" x14ac:dyDescent="0.25">
      <c r="A263" s="49"/>
      <c r="B263" s="48"/>
      <c r="C263" s="50"/>
      <c r="D263" s="48"/>
      <c r="E263" s="7"/>
      <c r="F263" s="8"/>
      <c r="G263" s="2"/>
      <c r="H263" s="2"/>
    </row>
    <row r="264" spans="1:8" x14ac:dyDescent="0.25">
      <c r="A264" s="49"/>
      <c r="B264" s="48"/>
      <c r="C264" s="50"/>
      <c r="D264" s="48"/>
      <c r="E264" s="7"/>
      <c r="F264" s="8"/>
      <c r="G264" s="2"/>
      <c r="H264" s="2"/>
    </row>
    <row r="265" spans="1:8" x14ac:dyDescent="0.25">
      <c r="A265" s="49"/>
      <c r="B265" s="48"/>
      <c r="C265" s="50"/>
      <c r="D265" s="48"/>
      <c r="E265" s="7"/>
      <c r="F265" s="8"/>
      <c r="G265" s="2"/>
      <c r="H265" s="2"/>
    </row>
    <row r="266" spans="1:8" x14ac:dyDescent="0.25">
      <c r="A266" s="49"/>
      <c r="B266" s="48"/>
      <c r="C266" s="50"/>
      <c r="D266" s="48"/>
      <c r="E266" s="7"/>
      <c r="F266" s="8"/>
      <c r="G266" s="2"/>
      <c r="H266" s="2"/>
    </row>
    <row r="267" spans="1:8" x14ac:dyDescent="0.25">
      <c r="A267" s="49"/>
      <c r="B267" s="48"/>
      <c r="C267" s="50"/>
      <c r="D267" s="48"/>
      <c r="E267" s="7"/>
      <c r="F267" s="8"/>
      <c r="G267" s="2"/>
      <c r="H267" s="2"/>
    </row>
    <row r="268" spans="1:8" x14ac:dyDescent="0.25">
      <c r="A268" s="49"/>
      <c r="B268" s="48"/>
      <c r="C268" s="50"/>
      <c r="D268" s="48"/>
      <c r="E268" s="7"/>
      <c r="F268" s="8"/>
      <c r="G268" s="2"/>
      <c r="H268" s="2"/>
    </row>
    <row r="269" spans="1:8" x14ac:dyDescent="0.25">
      <c r="A269" s="49"/>
      <c r="B269" s="48"/>
      <c r="C269" s="50"/>
      <c r="D269" s="48"/>
      <c r="E269" s="7"/>
      <c r="F269" s="8"/>
      <c r="G269" s="2"/>
      <c r="H269" s="2"/>
    </row>
    <row r="270" spans="1:8" x14ac:dyDescent="0.25">
      <c r="A270" s="49"/>
      <c r="B270" s="48"/>
      <c r="C270" s="50"/>
      <c r="D270" s="48"/>
      <c r="E270" s="7"/>
      <c r="F270" s="8"/>
      <c r="G270" s="2"/>
      <c r="H270" s="2"/>
    </row>
    <row r="271" spans="1:8" x14ac:dyDescent="0.25">
      <c r="A271" s="49"/>
      <c r="B271" s="48"/>
      <c r="C271" s="50"/>
      <c r="D271" s="48"/>
      <c r="E271" s="7"/>
      <c r="F271" s="8"/>
      <c r="G271" s="2"/>
      <c r="H271" s="2"/>
    </row>
    <row r="272" spans="1:8" x14ac:dyDescent="0.25">
      <c r="A272" s="49"/>
      <c r="B272" s="48"/>
      <c r="C272" s="50"/>
      <c r="D272" s="48"/>
      <c r="E272" s="7"/>
      <c r="F272" s="8"/>
      <c r="G272" s="2"/>
      <c r="H272" s="2"/>
    </row>
    <row r="273" spans="1:8" x14ac:dyDescent="0.25">
      <c r="A273" s="49"/>
      <c r="B273" s="48"/>
      <c r="C273" s="50"/>
      <c r="D273" s="48"/>
      <c r="E273" s="7"/>
      <c r="F273" s="8"/>
      <c r="G273" s="2"/>
      <c r="H273" s="2"/>
    </row>
    <row r="274" spans="1:8" x14ac:dyDescent="0.25">
      <c r="A274" s="49"/>
      <c r="B274" s="48"/>
      <c r="C274" s="50"/>
      <c r="D274" s="48"/>
      <c r="E274" s="7"/>
      <c r="F274" s="8"/>
      <c r="G274" s="2"/>
      <c r="H274" s="2"/>
    </row>
    <row r="275" spans="1:8" x14ac:dyDescent="0.25">
      <c r="A275" s="49"/>
      <c r="B275" s="48"/>
      <c r="C275" s="50"/>
      <c r="D275" s="48"/>
      <c r="E275" s="7"/>
      <c r="F275" s="8"/>
      <c r="G275" s="2"/>
      <c r="H275" s="2"/>
    </row>
    <row r="276" spans="1:8" x14ac:dyDescent="0.25">
      <c r="A276" s="49"/>
      <c r="B276" s="48"/>
      <c r="C276" s="50"/>
      <c r="D276" s="48"/>
      <c r="E276" s="7"/>
      <c r="F276" s="8"/>
      <c r="G276" s="2"/>
      <c r="H276" s="2"/>
    </row>
    <row r="277" spans="1:8" x14ac:dyDescent="0.25">
      <c r="A277" s="49"/>
      <c r="B277" s="48"/>
      <c r="C277" s="50"/>
      <c r="D277" s="48"/>
      <c r="E277" s="7"/>
      <c r="F277" s="8"/>
      <c r="G277" s="2"/>
      <c r="H277" s="2"/>
    </row>
    <row r="278" spans="1:8" x14ac:dyDescent="0.25">
      <c r="A278" s="49"/>
      <c r="B278" s="48"/>
      <c r="C278" s="50"/>
      <c r="D278" s="48"/>
      <c r="E278" s="7"/>
      <c r="F278" s="8"/>
      <c r="G278" s="2"/>
      <c r="H278" s="2"/>
    </row>
    <row r="279" spans="1:8" x14ac:dyDescent="0.25">
      <c r="A279" s="49"/>
      <c r="B279" s="48"/>
      <c r="C279" s="50"/>
      <c r="D279" s="48"/>
      <c r="E279" s="7"/>
      <c r="F279" s="8"/>
      <c r="G279" s="2"/>
      <c r="H279" s="2"/>
    </row>
    <row r="280" spans="1:8" x14ac:dyDescent="0.25">
      <c r="A280" s="49"/>
      <c r="B280" s="48"/>
      <c r="C280" s="50"/>
      <c r="D280" s="48"/>
      <c r="E280" s="7"/>
      <c r="F280" s="8"/>
      <c r="G280" s="2"/>
      <c r="H280" s="2"/>
    </row>
    <row r="281" spans="1:8" x14ac:dyDescent="0.25">
      <c r="A281" s="49"/>
      <c r="B281" s="48"/>
      <c r="C281" s="50"/>
      <c r="D281" s="48"/>
      <c r="E281" s="7"/>
      <c r="F281" s="8"/>
      <c r="G281" s="2"/>
      <c r="H281" s="2"/>
    </row>
    <row r="282" spans="1:8" x14ac:dyDescent="0.25">
      <c r="A282" s="49"/>
      <c r="B282" s="48"/>
      <c r="C282" s="50"/>
      <c r="D282" s="48"/>
      <c r="E282" s="7"/>
      <c r="F282" s="8"/>
      <c r="G282" s="2"/>
      <c r="H282" s="2"/>
    </row>
    <row r="283" spans="1:8" x14ac:dyDescent="0.25">
      <c r="A283" s="49"/>
      <c r="B283" s="48"/>
      <c r="C283" s="50"/>
      <c r="D283" s="48"/>
      <c r="E283" s="7"/>
      <c r="F283" s="8"/>
      <c r="G283" s="2"/>
      <c r="H283" s="2"/>
    </row>
    <row r="284" spans="1:8" x14ac:dyDescent="0.25">
      <c r="A284" s="49"/>
      <c r="B284" s="48"/>
      <c r="C284" s="50"/>
      <c r="D284" s="48"/>
      <c r="E284" s="7"/>
      <c r="F284" s="8"/>
      <c r="G284" s="2"/>
      <c r="H284" s="2"/>
    </row>
    <row r="285" spans="1:8" x14ac:dyDescent="0.25">
      <c r="A285" s="49"/>
      <c r="B285" s="48"/>
      <c r="C285" s="50"/>
      <c r="D285" s="48"/>
      <c r="E285" s="7"/>
      <c r="F285" s="8"/>
      <c r="G285" s="2"/>
      <c r="H285" s="2"/>
    </row>
    <row r="286" spans="1:8" x14ac:dyDescent="0.25">
      <c r="A286" s="49"/>
      <c r="B286" s="48"/>
      <c r="C286" s="50"/>
      <c r="D286" s="48"/>
      <c r="E286" s="7"/>
      <c r="F286" s="8"/>
      <c r="G286" s="2"/>
      <c r="H286" s="2"/>
    </row>
    <row r="287" spans="1:8" x14ac:dyDescent="0.25">
      <c r="A287" s="49"/>
      <c r="B287" s="48"/>
      <c r="C287" s="50"/>
      <c r="D287" s="48"/>
      <c r="E287" s="7"/>
      <c r="F287" s="8"/>
      <c r="G287" s="2"/>
      <c r="H287" s="2"/>
    </row>
    <row r="288" spans="1:8" x14ac:dyDescent="0.25">
      <c r="A288" s="49"/>
      <c r="B288" s="48"/>
      <c r="C288" s="50"/>
      <c r="D288" s="48"/>
      <c r="E288" s="7"/>
      <c r="F288" s="8"/>
      <c r="G288" s="2"/>
      <c r="H288" s="2"/>
    </row>
    <row r="289" spans="1:8" x14ac:dyDescent="0.25">
      <c r="A289" s="49"/>
      <c r="B289" s="48"/>
      <c r="C289" s="50"/>
      <c r="D289" s="48"/>
      <c r="E289" s="7"/>
      <c r="F289" s="8"/>
      <c r="G289" s="2"/>
      <c r="H289" s="2"/>
    </row>
    <row r="290" spans="1:8" x14ac:dyDescent="0.25">
      <c r="A290" s="49"/>
      <c r="B290" s="48"/>
      <c r="C290" s="50"/>
      <c r="D290" s="48"/>
      <c r="E290" s="7"/>
      <c r="F290" s="8"/>
      <c r="G290" s="2"/>
      <c r="H290" s="2"/>
    </row>
    <row r="291" spans="1:8" x14ac:dyDescent="0.25">
      <c r="A291" s="49"/>
      <c r="B291" s="48"/>
      <c r="C291" s="50"/>
      <c r="D291" s="48"/>
      <c r="E291" s="7"/>
      <c r="F291" s="8"/>
      <c r="G291" s="2"/>
      <c r="H291" s="2"/>
    </row>
    <row r="292" spans="1:8" x14ac:dyDescent="0.25">
      <c r="A292" s="49"/>
      <c r="B292" s="48"/>
      <c r="C292" s="50"/>
      <c r="D292" s="48"/>
      <c r="E292" s="7"/>
      <c r="F292" s="8"/>
      <c r="G292" s="2"/>
      <c r="H292" s="2"/>
    </row>
    <row r="293" spans="1:8" x14ac:dyDescent="0.25">
      <c r="A293" s="49"/>
      <c r="B293" s="48"/>
      <c r="C293" s="50"/>
      <c r="D293" s="48"/>
      <c r="E293" s="7"/>
      <c r="F293" s="8"/>
      <c r="G293" s="2"/>
      <c r="H293" s="2"/>
    </row>
    <row r="294" spans="1:8" x14ac:dyDescent="0.25">
      <c r="A294" s="49"/>
      <c r="B294" s="48"/>
      <c r="C294" s="50"/>
      <c r="D294" s="48"/>
      <c r="E294" s="7"/>
      <c r="F294" s="8"/>
      <c r="G294" s="2"/>
      <c r="H294" s="2"/>
    </row>
    <row r="295" spans="1:8" x14ac:dyDescent="0.25">
      <c r="A295" s="49"/>
      <c r="B295" s="48"/>
      <c r="C295" s="50"/>
      <c r="D295" s="48"/>
      <c r="E295" s="7"/>
      <c r="F295" s="8"/>
      <c r="G295" s="2"/>
      <c r="H295" s="2"/>
    </row>
    <row r="296" spans="1:8" x14ac:dyDescent="0.25">
      <c r="A296" s="49"/>
      <c r="B296" s="48"/>
      <c r="C296" s="50"/>
      <c r="D296" s="48"/>
      <c r="E296" s="7"/>
      <c r="F296" s="8"/>
      <c r="G296" s="2"/>
      <c r="H296" s="2"/>
    </row>
    <row r="297" spans="1:8" x14ac:dyDescent="0.25">
      <c r="A297" s="49"/>
      <c r="B297" s="48"/>
      <c r="C297" s="50"/>
      <c r="D297" s="48"/>
      <c r="E297" s="7"/>
      <c r="F297" s="8"/>
      <c r="G297" s="2"/>
      <c r="H297" s="2"/>
    </row>
    <row r="298" spans="1:8" x14ac:dyDescent="0.25">
      <c r="A298" s="49"/>
      <c r="B298" s="48"/>
      <c r="C298" s="50"/>
      <c r="D298" s="48"/>
      <c r="E298" s="7"/>
      <c r="F298" s="8"/>
      <c r="G298" s="2"/>
      <c r="H298" s="2"/>
    </row>
    <row r="299" spans="1:8" x14ac:dyDescent="0.25">
      <c r="A299" s="49"/>
      <c r="B299" s="48"/>
      <c r="C299" s="50"/>
      <c r="D299" s="48"/>
      <c r="E299" s="7"/>
      <c r="F299" s="8"/>
      <c r="G299" s="2"/>
      <c r="H299" s="2"/>
    </row>
    <row r="300" spans="1:8" x14ac:dyDescent="0.25">
      <c r="A300" s="49"/>
      <c r="B300" s="48"/>
      <c r="C300" s="50"/>
      <c r="D300" s="48"/>
      <c r="E300" s="7"/>
      <c r="F300" s="8"/>
      <c r="G300" s="2"/>
      <c r="H300" s="2"/>
    </row>
    <row r="301" spans="1:8" x14ac:dyDescent="0.25">
      <c r="A301" s="49"/>
      <c r="B301" s="48"/>
      <c r="C301" s="50"/>
      <c r="D301" s="48"/>
      <c r="E301" s="7"/>
      <c r="F301" s="8"/>
      <c r="G301" s="2"/>
      <c r="H301" s="2"/>
    </row>
    <row r="302" spans="1:8" x14ac:dyDescent="0.25">
      <c r="A302" s="49"/>
      <c r="B302" s="48"/>
      <c r="C302" s="50"/>
      <c r="D302" s="48"/>
      <c r="E302" s="7"/>
      <c r="F302" s="8"/>
      <c r="G302" s="2"/>
      <c r="H302" s="2"/>
    </row>
    <row r="303" spans="1:8" x14ac:dyDescent="0.25">
      <c r="A303" s="49"/>
      <c r="B303" s="48"/>
      <c r="C303" s="50"/>
      <c r="D303" s="48"/>
      <c r="E303" s="7"/>
      <c r="F303" s="8"/>
      <c r="G303" s="2"/>
      <c r="H303" s="2"/>
    </row>
    <row r="304" spans="1:8" x14ac:dyDescent="0.25">
      <c r="A304" s="49"/>
      <c r="B304" s="48"/>
      <c r="C304" s="50"/>
      <c r="D304" s="48"/>
      <c r="E304" s="7"/>
      <c r="F304" s="8"/>
      <c r="G304" s="2"/>
      <c r="H304" s="2"/>
    </row>
    <row r="305" spans="1:8" x14ac:dyDescent="0.25">
      <c r="A305" s="49"/>
      <c r="B305" s="48"/>
      <c r="C305" s="50"/>
      <c r="D305" s="48"/>
      <c r="E305" s="7"/>
      <c r="F305" s="8"/>
      <c r="G305" s="2"/>
      <c r="H305" s="2"/>
    </row>
    <row r="306" spans="1:8" x14ac:dyDescent="0.25">
      <c r="A306" s="49"/>
      <c r="B306" s="48"/>
      <c r="C306" s="50"/>
      <c r="D306" s="48"/>
      <c r="E306" s="7"/>
      <c r="F306" s="8"/>
      <c r="G306" s="2"/>
      <c r="H306" s="2"/>
    </row>
    <row r="307" spans="1:8" x14ac:dyDescent="0.25">
      <c r="A307" s="49"/>
      <c r="B307" s="48"/>
      <c r="C307" s="50"/>
      <c r="D307" s="48"/>
      <c r="E307" s="7"/>
      <c r="F307" s="8"/>
      <c r="G307" s="2"/>
      <c r="H307" s="2"/>
    </row>
    <row r="308" spans="1:8" x14ac:dyDescent="0.25">
      <c r="A308" s="49"/>
      <c r="B308" s="48"/>
      <c r="C308" s="50"/>
      <c r="D308" s="48"/>
      <c r="E308" s="7"/>
      <c r="F308" s="8"/>
      <c r="G308" s="2"/>
      <c r="H308" s="2"/>
    </row>
    <row r="309" spans="1:8" x14ac:dyDescent="0.25">
      <c r="A309" s="49"/>
      <c r="B309" s="48"/>
      <c r="C309" s="50"/>
      <c r="D309" s="48"/>
      <c r="E309" s="7"/>
      <c r="F309" s="8"/>
      <c r="G309" s="2"/>
      <c r="H309" s="2"/>
    </row>
    <row r="310" spans="1:8" x14ac:dyDescent="0.25">
      <c r="A310" s="49"/>
      <c r="B310" s="48"/>
      <c r="C310" s="48"/>
      <c r="D310" s="48"/>
      <c r="E310" s="7"/>
      <c r="F310" s="8"/>
      <c r="G310" s="2"/>
      <c r="H310" s="2"/>
    </row>
    <row r="311" spans="1:8" x14ac:dyDescent="0.25">
      <c r="A311" s="49"/>
      <c r="B311" s="48"/>
      <c r="C311" s="48"/>
      <c r="D311" s="48"/>
      <c r="E311" s="7"/>
      <c r="F311" s="8"/>
      <c r="G311" s="2"/>
      <c r="H311" s="2"/>
    </row>
    <row r="312" spans="1:8" x14ac:dyDescent="0.25">
      <c r="A312" s="49"/>
      <c r="B312" s="48"/>
      <c r="C312" s="48"/>
      <c r="D312" s="48"/>
      <c r="E312" s="7"/>
      <c r="F312" s="8"/>
      <c r="G312" s="2"/>
      <c r="H312" s="2"/>
    </row>
    <row r="313" spans="1:8" x14ac:dyDescent="0.25">
      <c r="A313" s="49"/>
      <c r="B313" s="48"/>
      <c r="C313" s="48"/>
      <c r="D313" s="48"/>
      <c r="E313" s="7"/>
      <c r="F313" s="8"/>
      <c r="G313" s="2"/>
      <c r="H313" s="2"/>
    </row>
    <row r="314" spans="1:8" x14ac:dyDescent="0.25">
      <c r="A314" s="49"/>
      <c r="B314" s="48"/>
      <c r="C314" s="48"/>
      <c r="D314" s="48"/>
      <c r="E314" s="7"/>
      <c r="F314" s="8"/>
      <c r="G314" s="2"/>
      <c r="H314" s="2"/>
    </row>
    <row r="315" spans="1:8" x14ac:dyDescent="0.25">
      <c r="A315" s="49"/>
      <c r="B315" s="48"/>
      <c r="C315" s="48"/>
      <c r="D315" s="48"/>
      <c r="E315" s="7"/>
      <c r="F315" s="8"/>
      <c r="G315" s="2"/>
      <c r="H315" s="2"/>
    </row>
    <row r="316" spans="1:8" x14ac:dyDescent="0.25">
      <c r="A316" s="49"/>
      <c r="B316" s="48"/>
      <c r="C316" s="48"/>
      <c r="D316" s="48"/>
      <c r="E316" s="7"/>
      <c r="F316" s="8"/>
      <c r="G316" s="2"/>
      <c r="H316" s="2"/>
    </row>
    <row r="317" spans="1:8" x14ac:dyDescent="0.25">
      <c r="A317" s="49"/>
      <c r="B317" s="48"/>
      <c r="C317" s="48"/>
      <c r="D317" s="48"/>
      <c r="E317" s="7"/>
      <c r="F317" s="8"/>
      <c r="G317" s="2"/>
      <c r="H317" s="2"/>
    </row>
    <row r="318" spans="1:8" x14ac:dyDescent="0.25">
      <c r="A318" s="49"/>
      <c r="B318" s="48"/>
      <c r="C318" s="48"/>
      <c r="D318" s="48"/>
      <c r="E318" s="7"/>
      <c r="F318" s="8"/>
      <c r="G318" s="2"/>
      <c r="H318" s="2"/>
    </row>
    <row r="319" spans="1:8" x14ac:dyDescent="0.25">
      <c r="A319" s="49"/>
      <c r="B319" s="48"/>
      <c r="C319" s="48"/>
      <c r="D319" s="48"/>
      <c r="E319" s="7"/>
      <c r="F319" s="8"/>
      <c r="G319" s="2"/>
      <c r="H319" s="2"/>
    </row>
    <row r="320" spans="1:8" x14ac:dyDescent="0.25">
      <c r="A320" s="49"/>
      <c r="B320" s="48"/>
      <c r="C320" s="48"/>
      <c r="D320" s="48"/>
      <c r="E320" s="7"/>
      <c r="F320" s="8"/>
      <c r="G320" s="2"/>
      <c r="H320" s="2"/>
    </row>
    <row r="321" spans="1:8" x14ac:dyDescent="0.25">
      <c r="A321" s="49"/>
      <c r="B321" s="48"/>
      <c r="C321" s="48"/>
      <c r="D321" s="48"/>
      <c r="E321" s="7"/>
      <c r="F321" s="8"/>
      <c r="G321" s="2"/>
      <c r="H321" s="2"/>
    </row>
    <row r="322" spans="1:8" x14ac:dyDescent="0.25">
      <c r="A322" s="49"/>
      <c r="B322" s="48"/>
      <c r="C322" s="48"/>
      <c r="D322" s="48"/>
      <c r="E322" s="7"/>
      <c r="F322" s="8"/>
      <c r="G322" s="2"/>
      <c r="H322" s="2"/>
    </row>
    <row r="323" spans="1:8" x14ac:dyDescent="0.25">
      <c r="A323" s="49"/>
      <c r="B323" s="48"/>
      <c r="C323" s="48"/>
      <c r="D323" s="48"/>
      <c r="E323" s="7"/>
      <c r="F323" s="8"/>
      <c r="G323" s="2"/>
      <c r="H323" s="2"/>
    </row>
    <row r="324" spans="1:8" x14ac:dyDescent="0.25">
      <c r="A324" s="49"/>
      <c r="B324" s="48"/>
      <c r="C324" s="48"/>
      <c r="D324" s="48"/>
      <c r="E324" s="7"/>
      <c r="F324" s="8"/>
      <c r="G324" s="2"/>
      <c r="H324" s="2"/>
    </row>
    <row r="325" spans="1:8" x14ac:dyDescent="0.25">
      <c r="A325" s="49"/>
      <c r="B325" s="48"/>
      <c r="C325" s="48"/>
      <c r="D325" s="48"/>
      <c r="E325" s="7"/>
      <c r="F325" s="8"/>
      <c r="G325" s="2"/>
      <c r="H325" s="2"/>
    </row>
    <row r="326" spans="1:8" x14ac:dyDescent="0.25">
      <c r="A326" s="49"/>
      <c r="B326" s="48"/>
      <c r="C326" s="48"/>
      <c r="D326" s="48"/>
      <c r="E326" s="7"/>
      <c r="F326" s="8"/>
      <c r="G326" s="2"/>
      <c r="H326" s="2"/>
    </row>
    <row r="327" spans="1:8" x14ac:dyDescent="0.25">
      <c r="A327" s="49"/>
      <c r="B327" s="48"/>
      <c r="C327" s="48"/>
      <c r="D327" s="48"/>
      <c r="E327" s="7"/>
      <c r="F327" s="8"/>
      <c r="G327" s="2"/>
      <c r="H327" s="2"/>
    </row>
    <row r="328" spans="1:8" x14ac:dyDescent="0.25">
      <c r="A328" s="49"/>
      <c r="B328" s="48"/>
      <c r="C328" s="48"/>
      <c r="D328" s="48"/>
      <c r="E328" s="7"/>
      <c r="F328" s="8"/>
      <c r="G328" s="2"/>
      <c r="H328" s="2"/>
    </row>
    <row r="329" spans="1:8" x14ac:dyDescent="0.25">
      <c r="A329" s="49"/>
      <c r="B329" s="48"/>
      <c r="C329" s="48"/>
      <c r="D329" s="48"/>
      <c r="E329" s="7"/>
      <c r="F329" s="8"/>
      <c r="G329" s="2"/>
      <c r="H329" s="2"/>
    </row>
    <row r="330" spans="1:8" x14ac:dyDescent="0.25">
      <c r="A330" s="49"/>
      <c r="B330" s="48"/>
      <c r="C330" s="48"/>
      <c r="D330" s="48"/>
      <c r="E330" s="7"/>
      <c r="F330" s="8"/>
      <c r="G330" s="2"/>
      <c r="H330" s="2"/>
    </row>
    <row r="331" spans="1:8" x14ac:dyDescent="0.25">
      <c r="A331" s="49"/>
      <c r="B331" s="48"/>
      <c r="C331" s="48"/>
      <c r="D331" s="48"/>
      <c r="E331" s="7"/>
      <c r="F331" s="8"/>
      <c r="G331" s="2"/>
      <c r="H331" s="2"/>
    </row>
    <row r="332" spans="1:8" x14ac:dyDescent="0.25">
      <c r="A332" s="49"/>
      <c r="B332" s="48"/>
      <c r="C332" s="48"/>
      <c r="D332" s="48"/>
      <c r="E332" s="7"/>
      <c r="F332" s="8"/>
      <c r="G332" s="2"/>
      <c r="H332" s="2"/>
    </row>
    <row r="333" spans="1:8" x14ac:dyDescent="0.25">
      <c r="A333" s="49"/>
      <c r="B333" s="48"/>
      <c r="C333" s="48"/>
      <c r="D333" s="48"/>
      <c r="E333" s="7"/>
      <c r="F333" s="8"/>
      <c r="G333" s="2"/>
      <c r="H333" s="2"/>
    </row>
    <row r="334" spans="1:8" x14ac:dyDescent="0.25">
      <c r="A334" s="49"/>
      <c r="B334" s="48"/>
      <c r="C334" s="48"/>
      <c r="D334" s="48"/>
      <c r="E334" s="7"/>
      <c r="F334" s="8"/>
      <c r="G334" s="2"/>
      <c r="H334" s="2"/>
    </row>
    <row r="335" spans="1:8" x14ac:dyDescent="0.25">
      <c r="A335" s="49"/>
      <c r="B335" s="48"/>
      <c r="C335" s="48"/>
      <c r="D335" s="48"/>
      <c r="E335" s="7"/>
      <c r="F335" s="8"/>
      <c r="G335" s="2"/>
      <c r="H335" s="2"/>
    </row>
    <row r="336" spans="1:8" x14ac:dyDescent="0.25">
      <c r="A336" s="49"/>
      <c r="B336" s="48"/>
      <c r="C336" s="48"/>
      <c r="D336" s="48"/>
      <c r="E336" s="7"/>
      <c r="F336" s="8"/>
      <c r="G336" s="2"/>
      <c r="H336" s="2"/>
    </row>
    <row r="337" spans="1:8" x14ac:dyDescent="0.25">
      <c r="A337" s="49"/>
      <c r="B337" s="48"/>
      <c r="C337" s="48"/>
      <c r="D337" s="48"/>
      <c r="E337" s="7"/>
      <c r="F337" s="8"/>
      <c r="G337" s="2"/>
      <c r="H337" s="2"/>
    </row>
    <row r="338" spans="1:8" x14ac:dyDescent="0.25">
      <c r="A338" s="49"/>
      <c r="B338" s="48"/>
      <c r="C338" s="48"/>
      <c r="D338" s="48"/>
      <c r="E338" s="7"/>
      <c r="F338" s="8"/>
      <c r="G338" s="2"/>
      <c r="H338" s="2"/>
    </row>
    <row r="339" spans="1:8" x14ac:dyDescent="0.25">
      <c r="A339" s="49"/>
      <c r="B339" s="48"/>
      <c r="C339" s="48"/>
      <c r="D339" s="48"/>
      <c r="E339" s="7"/>
      <c r="F339" s="8"/>
      <c r="G339" s="2"/>
      <c r="H339" s="2"/>
    </row>
    <row r="340" spans="1:8" x14ac:dyDescent="0.25">
      <c r="A340" s="49"/>
      <c r="B340" s="48"/>
      <c r="C340" s="48"/>
      <c r="D340" s="48"/>
      <c r="E340" s="7"/>
      <c r="F340" s="8"/>
      <c r="G340" s="2"/>
      <c r="H340" s="2"/>
    </row>
    <row r="341" spans="1:8" x14ac:dyDescent="0.25">
      <c r="A341" s="49"/>
      <c r="B341" s="48"/>
      <c r="C341" s="48"/>
      <c r="D341" s="48"/>
      <c r="E341" s="7"/>
      <c r="F341" s="8"/>
      <c r="G341" s="2"/>
      <c r="H341" s="2"/>
    </row>
    <row r="342" spans="1:8" x14ac:dyDescent="0.25">
      <c r="A342" s="49"/>
      <c r="B342" s="48"/>
      <c r="C342" s="48"/>
      <c r="D342" s="48"/>
      <c r="E342" s="7"/>
      <c r="F342" s="8"/>
      <c r="G342" s="2"/>
      <c r="H342" s="2"/>
    </row>
    <row r="343" spans="1:8" x14ac:dyDescent="0.25">
      <c r="A343" s="49"/>
      <c r="B343" s="48"/>
      <c r="C343" s="48"/>
      <c r="D343" s="48"/>
      <c r="E343" s="7"/>
      <c r="F343" s="8"/>
      <c r="G343" s="2"/>
      <c r="H343" s="2"/>
    </row>
    <row r="344" spans="1:8" x14ac:dyDescent="0.25">
      <c r="A344" s="49"/>
      <c r="B344" s="48"/>
      <c r="C344" s="48"/>
      <c r="D344" s="48"/>
      <c r="E344" s="7"/>
      <c r="F344" s="8"/>
      <c r="G344" s="2"/>
      <c r="H344" s="2"/>
    </row>
    <row r="345" spans="1:8" x14ac:dyDescent="0.25">
      <c r="A345" s="49"/>
      <c r="B345" s="48"/>
      <c r="C345" s="48"/>
      <c r="D345" s="48"/>
      <c r="E345" s="7"/>
      <c r="F345" s="8"/>
      <c r="G345" s="2"/>
      <c r="H345" s="2"/>
    </row>
    <row r="346" spans="1:8" x14ac:dyDescent="0.25">
      <c r="A346" s="49"/>
      <c r="B346" s="48"/>
      <c r="C346" s="48"/>
      <c r="D346" s="48"/>
      <c r="E346" s="7"/>
      <c r="F346" s="8"/>
      <c r="G346" s="2"/>
      <c r="H346" s="2"/>
    </row>
    <row r="347" spans="1:8" x14ac:dyDescent="0.25">
      <c r="A347" s="49"/>
      <c r="B347" s="48"/>
      <c r="C347" s="48"/>
      <c r="D347" s="48"/>
      <c r="E347" s="7"/>
      <c r="F347" s="8"/>
      <c r="G347" s="2"/>
      <c r="H347" s="2"/>
    </row>
    <row r="348" spans="1:8" x14ac:dyDescent="0.25">
      <c r="A348" s="49"/>
      <c r="B348" s="48"/>
      <c r="C348" s="48"/>
      <c r="D348" s="48"/>
      <c r="E348" s="7"/>
      <c r="F348" s="8"/>
      <c r="G348" s="2"/>
      <c r="H348" s="2"/>
    </row>
    <row r="349" spans="1:8" x14ac:dyDescent="0.25">
      <c r="A349" s="49"/>
      <c r="B349" s="48"/>
      <c r="C349" s="48"/>
      <c r="D349" s="48"/>
      <c r="E349" s="7"/>
      <c r="F349" s="8"/>
      <c r="G349" s="2"/>
      <c r="H349" s="2"/>
    </row>
    <row r="350" spans="1:8" x14ac:dyDescent="0.25">
      <c r="A350" s="49"/>
      <c r="B350" s="48"/>
      <c r="C350" s="48"/>
      <c r="D350" s="48"/>
      <c r="E350" s="7"/>
      <c r="F350" s="8"/>
      <c r="G350" s="2"/>
      <c r="H350" s="2"/>
    </row>
    <row r="351" spans="1:8" x14ac:dyDescent="0.25">
      <c r="A351" s="49"/>
      <c r="B351" s="48"/>
      <c r="C351" s="48"/>
      <c r="D351" s="48"/>
      <c r="E351" s="7"/>
      <c r="F351" s="8"/>
      <c r="G351" s="2"/>
      <c r="H351" s="2"/>
    </row>
    <row r="352" spans="1:8" x14ac:dyDescent="0.25">
      <c r="A352" s="49"/>
      <c r="B352" s="48"/>
      <c r="C352" s="48"/>
      <c r="D352" s="48"/>
      <c r="E352" s="7"/>
      <c r="F352" s="8"/>
      <c r="G352" s="2"/>
      <c r="H352" s="2"/>
    </row>
    <row r="353" spans="1:8" x14ac:dyDescent="0.25">
      <c r="A353" s="49"/>
      <c r="B353" s="48"/>
      <c r="C353" s="48"/>
      <c r="D353" s="48"/>
      <c r="E353" s="7"/>
      <c r="F353" s="8"/>
      <c r="G353" s="2"/>
      <c r="H353" s="2"/>
    </row>
    <row r="354" spans="1:8" x14ac:dyDescent="0.25">
      <c r="A354" s="49"/>
      <c r="B354" s="48"/>
      <c r="C354" s="48"/>
      <c r="D354" s="48"/>
      <c r="E354" s="7"/>
      <c r="F354" s="8"/>
      <c r="G354" s="2"/>
      <c r="H354" s="2"/>
    </row>
    <row r="355" spans="1:8" x14ac:dyDescent="0.25">
      <c r="A355" s="49"/>
      <c r="B355" s="48"/>
      <c r="C355" s="48"/>
      <c r="D355" s="48"/>
      <c r="E355" s="7"/>
      <c r="F355" s="8"/>
      <c r="G355" s="2"/>
      <c r="H355" s="2"/>
    </row>
    <row r="356" spans="1:8" x14ac:dyDescent="0.25">
      <c r="A356" s="49"/>
      <c r="B356" s="48"/>
      <c r="C356" s="48"/>
      <c r="D356" s="48"/>
      <c r="E356" s="7"/>
      <c r="F356" s="8"/>
      <c r="G356" s="2"/>
      <c r="H356" s="2"/>
    </row>
    <row r="357" spans="1:8" x14ac:dyDescent="0.25">
      <c r="A357" s="49"/>
      <c r="B357" s="48"/>
      <c r="C357" s="48"/>
      <c r="D357" s="48"/>
      <c r="E357" s="7"/>
      <c r="F357" s="8"/>
      <c r="G357" s="2"/>
      <c r="H357" s="2"/>
    </row>
    <row r="358" spans="1:8" x14ac:dyDescent="0.25">
      <c r="A358" s="49"/>
      <c r="B358" s="48"/>
      <c r="C358" s="48"/>
      <c r="D358" s="48"/>
      <c r="E358" s="7"/>
      <c r="F358" s="8"/>
      <c r="G358" s="2"/>
      <c r="H358" s="2"/>
    </row>
    <row r="359" spans="1:8" x14ac:dyDescent="0.25">
      <c r="A359" s="49"/>
      <c r="B359" s="48"/>
      <c r="C359" s="48"/>
      <c r="D359" s="48"/>
      <c r="E359" s="7"/>
      <c r="F359" s="8"/>
      <c r="G359" s="2"/>
      <c r="H359" s="2"/>
    </row>
    <row r="360" spans="1:8" x14ac:dyDescent="0.25">
      <c r="A360" s="49"/>
      <c r="B360" s="48"/>
      <c r="C360" s="48"/>
      <c r="D360" s="48"/>
      <c r="E360" s="7"/>
      <c r="F360" s="8"/>
      <c r="G360" s="2"/>
      <c r="H360" s="2"/>
    </row>
    <row r="361" spans="1:8" x14ac:dyDescent="0.25">
      <c r="A361" s="49"/>
      <c r="B361" s="48"/>
      <c r="C361" s="48"/>
      <c r="D361" s="48"/>
      <c r="E361" s="7"/>
      <c r="F361" s="8"/>
      <c r="G361" s="2"/>
      <c r="H361" s="2"/>
    </row>
    <row r="362" spans="1:8" x14ac:dyDescent="0.25">
      <c r="A362" s="49"/>
      <c r="B362" s="48"/>
      <c r="C362" s="48"/>
      <c r="D362" s="48"/>
      <c r="E362" s="7"/>
      <c r="F362" s="8"/>
      <c r="G362" s="2"/>
      <c r="H362" s="2"/>
    </row>
    <row r="363" spans="1:8" x14ac:dyDescent="0.25">
      <c r="A363" s="49"/>
      <c r="B363" s="48"/>
      <c r="C363" s="48"/>
      <c r="D363" s="48"/>
      <c r="E363" s="7"/>
      <c r="F363" s="8"/>
      <c r="G363" s="2"/>
      <c r="H363" s="2"/>
    </row>
    <row r="364" spans="1:8" x14ac:dyDescent="0.25">
      <c r="A364" s="49"/>
      <c r="B364" s="48"/>
      <c r="C364" s="48"/>
      <c r="D364" s="48"/>
      <c r="E364" s="7"/>
      <c r="F364" s="8"/>
      <c r="G364" s="2"/>
      <c r="H364" s="2"/>
    </row>
    <row r="365" spans="1:8" x14ac:dyDescent="0.25">
      <c r="A365" s="49"/>
      <c r="B365" s="48"/>
      <c r="C365" s="48"/>
      <c r="D365" s="48"/>
      <c r="E365" s="7"/>
      <c r="F365" s="8"/>
      <c r="G365" s="2"/>
      <c r="H365" s="2"/>
    </row>
    <row r="366" spans="1:8" x14ac:dyDescent="0.25">
      <c r="A366" s="49"/>
      <c r="B366" s="48"/>
      <c r="C366" s="48"/>
      <c r="D366" s="48"/>
      <c r="E366" s="7"/>
      <c r="F366" s="8"/>
      <c r="G366" s="2"/>
      <c r="H366" s="2"/>
    </row>
    <row r="367" spans="1:8" x14ac:dyDescent="0.25">
      <c r="A367" s="49"/>
      <c r="B367" s="48"/>
      <c r="C367" s="48"/>
      <c r="D367" s="48"/>
      <c r="E367" s="7"/>
      <c r="F367" s="8"/>
      <c r="G367" s="2"/>
      <c r="H367" s="2"/>
    </row>
    <row r="368" spans="1:8" x14ac:dyDescent="0.25">
      <c r="A368" s="49"/>
      <c r="B368" s="48"/>
      <c r="C368" s="48"/>
      <c r="D368" s="48"/>
      <c r="E368" s="7"/>
      <c r="F368" s="8"/>
      <c r="G368" s="2"/>
      <c r="H368" s="2"/>
    </row>
    <row r="369" spans="1:8" x14ac:dyDescent="0.25">
      <c r="A369" s="49"/>
      <c r="B369" s="48"/>
      <c r="C369" s="48"/>
      <c r="D369" s="48"/>
      <c r="E369" s="7"/>
      <c r="F369" s="8"/>
      <c r="G369" s="2"/>
      <c r="H369" s="2"/>
    </row>
    <row r="370" spans="1:8" x14ac:dyDescent="0.25">
      <c r="A370" s="49"/>
      <c r="B370" s="48"/>
      <c r="C370" s="48"/>
      <c r="D370" s="48"/>
      <c r="E370" s="7"/>
      <c r="F370" s="8"/>
      <c r="G370" s="2"/>
      <c r="H370" s="2"/>
    </row>
    <row r="371" spans="1:8" x14ac:dyDescent="0.25">
      <c r="A371" s="49"/>
      <c r="B371" s="48"/>
      <c r="C371" s="48"/>
      <c r="D371" s="48"/>
      <c r="E371" s="7"/>
      <c r="F371" s="8"/>
      <c r="G371" s="2"/>
      <c r="H371" s="2"/>
    </row>
    <row r="372" spans="1:8" x14ac:dyDescent="0.25">
      <c r="A372" s="49"/>
      <c r="B372" s="48"/>
      <c r="C372" s="48"/>
      <c r="D372" s="48"/>
      <c r="E372" s="7"/>
      <c r="F372" s="8"/>
      <c r="G372" s="2"/>
      <c r="H372" s="2"/>
    </row>
    <row r="373" spans="1:8" x14ac:dyDescent="0.25">
      <c r="A373" s="49"/>
      <c r="B373" s="48"/>
      <c r="C373" s="48"/>
      <c r="D373" s="48"/>
      <c r="E373" s="7"/>
      <c r="F373" s="8"/>
      <c r="G373" s="2"/>
      <c r="H373" s="2"/>
    </row>
    <row r="374" spans="1:8" x14ac:dyDescent="0.25">
      <c r="A374" s="49"/>
      <c r="B374" s="48"/>
      <c r="C374" s="48"/>
      <c r="D374" s="48"/>
      <c r="E374" s="7"/>
      <c r="F374" s="8"/>
      <c r="G374" s="2"/>
      <c r="H374" s="2"/>
    </row>
    <row r="375" spans="1:8" x14ac:dyDescent="0.25">
      <c r="A375" s="49"/>
      <c r="B375" s="48"/>
      <c r="C375" s="48"/>
      <c r="D375" s="48"/>
      <c r="E375" s="7"/>
      <c r="F375" s="8"/>
      <c r="G375" s="2"/>
      <c r="H375" s="2"/>
    </row>
    <row r="376" spans="1:8" x14ac:dyDescent="0.25">
      <c r="A376" s="49"/>
      <c r="B376" s="48"/>
      <c r="C376" s="48"/>
      <c r="D376" s="48"/>
      <c r="E376" s="7"/>
      <c r="F376" s="8"/>
      <c r="G376" s="2"/>
      <c r="H376" s="2"/>
    </row>
    <row r="377" spans="1:8" x14ac:dyDescent="0.25">
      <c r="A377" s="49"/>
      <c r="B377" s="48"/>
      <c r="C377" s="48"/>
      <c r="D377" s="48"/>
      <c r="E377" s="7"/>
      <c r="F377" s="8"/>
      <c r="G377" s="2"/>
      <c r="H377" s="2"/>
    </row>
    <row r="378" spans="1:8" x14ac:dyDescent="0.25">
      <c r="A378" s="49"/>
      <c r="B378" s="48"/>
      <c r="C378" s="48"/>
      <c r="D378" s="48"/>
      <c r="E378" s="7"/>
      <c r="F378" s="8"/>
      <c r="G378" s="2"/>
      <c r="H378" s="2"/>
    </row>
    <row r="379" spans="1:8" x14ac:dyDescent="0.25">
      <c r="A379" s="49"/>
      <c r="B379" s="48"/>
      <c r="C379" s="48"/>
      <c r="D379" s="48"/>
      <c r="E379" s="7"/>
      <c r="F379" s="8"/>
      <c r="G379" s="2"/>
      <c r="H379" s="2"/>
    </row>
    <row r="380" spans="1:8" x14ac:dyDescent="0.25">
      <c r="A380" s="49"/>
      <c r="B380" s="48"/>
      <c r="C380" s="48"/>
      <c r="D380" s="48"/>
      <c r="E380" s="7"/>
      <c r="F380" s="8"/>
      <c r="G380" s="2"/>
      <c r="H380" s="2"/>
    </row>
    <row r="381" spans="1:8" x14ac:dyDescent="0.25">
      <c r="A381" s="49"/>
      <c r="B381" s="48"/>
      <c r="C381" s="48"/>
      <c r="D381" s="48"/>
      <c r="E381" s="7"/>
      <c r="F381" s="8"/>
      <c r="G381" s="2"/>
      <c r="H381" s="2"/>
    </row>
    <row r="382" spans="1:8" x14ac:dyDescent="0.25">
      <c r="A382" s="49"/>
      <c r="B382" s="48"/>
      <c r="C382" s="48"/>
      <c r="D382" s="48"/>
      <c r="E382" s="7"/>
      <c r="F382" s="8"/>
      <c r="G382" s="2"/>
      <c r="H382" s="2"/>
    </row>
    <row r="383" spans="1:8" x14ac:dyDescent="0.25">
      <c r="A383" s="49"/>
      <c r="B383" s="48"/>
      <c r="C383" s="48"/>
      <c r="D383" s="48"/>
      <c r="E383" s="7"/>
      <c r="F383" s="8"/>
      <c r="G383" s="2"/>
      <c r="H383" s="2"/>
    </row>
    <row r="384" spans="1:8" x14ac:dyDescent="0.25">
      <c r="A384" s="49"/>
      <c r="B384" s="48"/>
      <c r="C384" s="48"/>
      <c r="D384" s="48"/>
      <c r="E384" s="7"/>
      <c r="F384" s="8"/>
      <c r="G384" s="2"/>
      <c r="H384" s="2"/>
    </row>
    <row r="385" spans="1:8" x14ac:dyDescent="0.25">
      <c r="A385" s="49"/>
      <c r="B385" s="48"/>
      <c r="C385" s="48"/>
      <c r="D385" s="48"/>
      <c r="E385" s="7"/>
      <c r="F385" s="8"/>
      <c r="G385" s="2"/>
      <c r="H385" s="2"/>
    </row>
    <row r="386" spans="1:8" x14ac:dyDescent="0.25">
      <c r="A386" s="49"/>
      <c r="B386" s="48"/>
      <c r="C386" s="48"/>
      <c r="D386" s="48"/>
      <c r="E386" s="7"/>
      <c r="F386" s="8"/>
      <c r="G386" s="2"/>
      <c r="H386" s="2"/>
    </row>
    <row r="387" spans="1:8" x14ac:dyDescent="0.25">
      <c r="A387" s="49"/>
      <c r="B387" s="48"/>
      <c r="C387" s="48"/>
      <c r="D387" s="48"/>
      <c r="E387" s="7"/>
      <c r="F387" s="8"/>
      <c r="G387" s="2"/>
      <c r="H387" s="2"/>
    </row>
    <row r="388" spans="1:8" x14ac:dyDescent="0.25">
      <c r="A388" s="49"/>
      <c r="B388" s="48"/>
      <c r="C388" s="48"/>
      <c r="D388" s="48"/>
      <c r="E388" s="7"/>
      <c r="F388" s="8"/>
      <c r="G388" s="2"/>
      <c r="H388" s="2"/>
    </row>
    <row r="389" spans="1:8" x14ac:dyDescent="0.25">
      <c r="A389" s="49"/>
      <c r="B389" s="48"/>
      <c r="C389" s="48"/>
      <c r="D389" s="48"/>
      <c r="E389" s="7"/>
      <c r="F389" s="8"/>
      <c r="G389" s="2"/>
      <c r="H389" s="2"/>
    </row>
    <row r="390" spans="1:8" x14ac:dyDescent="0.25">
      <c r="A390" s="49"/>
      <c r="B390" s="48"/>
      <c r="C390" s="48"/>
      <c r="D390" s="48"/>
      <c r="E390" s="7"/>
      <c r="F390" s="8"/>
      <c r="G390" s="2"/>
      <c r="H390" s="2"/>
    </row>
    <row r="391" spans="1:8" x14ac:dyDescent="0.25">
      <c r="A391" s="49"/>
      <c r="B391" s="48"/>
      <c r="C391" s="48"/>
      <c r="D391" s="48"/>
      <c r="E391" s="7"/>
      <c r="F391" s="8"/>
      <c r="G391" s="2"/>
      <c r="H391" s="2"/>
    </row>
    <row r="392" spans="1:8" x14ac:dyDescent="0.25">
      <c r="A392" s="49"/>
      <c r="B392" s="48"/>
      <c r="C392" s="48"/>
      <c r="D392" s="48"/>
      <c r="E392" s="7"/>
      <c r="F392" s="8"/>
      <c r="G392" s="2"/>
      <c r="H392" s="2"/>
    </row>
    <row r="393" spans="1:8" x14ac:dyDescent="0.25">
      <c r="A393" s="49"/>
      <c r="B393" s="48"/>
      <c r="C393" s="48"/>
      <c r="D393" s="48"/>
      <c r="E393" s="7"/>
      <c r="F393" s="8"/>
      <c r="G393" s="2"/>
      <c r="H393" s="2"/>
    </row>
    <row r="394" spans="1:8" x14ac:dyDescent="0.25">
      <c r="A394" s="49"/>
      <c r="B394" s="48"/>
      <c r="C394" s="48"/>
      <c r="D394" s="48"/>
      <c r="E394" s="7"/>
      <c r="F394" s="8"/>
      <c r="G394" s="2"/>
      <c r="H394" s="2"/>
    </row>
    <row r="395" spans="1:8" x14ac:dyDescent="0.25">
      <c r="A395" s="49"/>
      <c r="B395" s="48"/>
      <c r="C395" s="48"/>
      <c r="D395" s="48"/>
      <c r="E395" s="7"/>
      <c r="F395" s="8"/>
      <c r="G395" s="2"/>
      <c r="H395" s="2"/>
    </row>
    <row r="396" spans="1:8" x14ac:dyDescent="0.25">
      <c r="A396" s="49"/>
      <c r="B396" s="48"/>
      <c r="C396" s="48"/>
      <c r="D396" s="48"/>
      <c r="E396" s="7"/>
      <c r="F396" s="8"/>
      <c r="G396" s="2"/>
      <c r="H396" s="2"/>
    </row>
    <row r="397" spans="1:8" x14ac:dyDescent="0.25">
      <c r="A397" s="49"/>
      <c r="B397" s="48"/>
      <c r="C397" s="48"/>
      <c r="D397" s="48"/>
      <c r="E397" s="7"/>
      <c r="F397" s="8"/>
      <c r="G397" s="2"/>
      <c r="H397" s="2"/>
    </row>
    <row r="398" spans="1:8" x14ac:dyDescent="0.25">
      <c r="A398" s="49"/>
      <c r="B398" s="48"/>
      <c r="C398" s="48"/>
      <c r="D398" s="48"/>
      <c r="E398" s="7"/>
      <c r="F398" s="8"/>
      <c r="G398" s="2"/>
      <c r="H398" s="2"/>
    </row>
    <row r="399" spans="1:8" x14ac:dyDescent="0.25">
      <c r="A399" s="49"/>
      <c r="B399" s="48"/>
      <c r="C399" s="48"/>
      <c r="D399" s="48"/>
      <c r="E399" s="7"/>
      <c r="F399" s="8"/>
      <c r="G399" s="2"/>
      <c r="H399" s="2"/>
    </row>
    <row r="400" spans="1:8" x14ac:dyDescent="0.25">
      <c r="A400" s="49"/>
      <c r="B400" s="48"/>
      <c r="C400" s="48"/>
      <c r="D400" s="48"/>
      <c r="E400" s="7"/>
      <c r="F400" s="8"/>
      <c r="G400" s="2"/>
      <c r="H400" s="2"/>
    </row>
    <row r="401" spans="1:8" x14ac:dyDescent="0.25">
      <c r="A401" s="49"/>
      <c r="B401" s="48"/>
      <c r="C401" s="48"/>
      <c r="D401" s="48"/>
      <c r="E401" s="7"/>
      <c r="F401" s="8"/>
      <c r="G401" s="2"/>
      <c r="H401" s="2"/>
    </row>
    <row r="402" spans="1:8" x14ac:dyDescent="0.25">
      <c r="A402" s="49"/>
      <c r="B402" s="48"/>
      <c r="C402" s="48"/>
      <c r="D402" s="48"/>
      <c r="E402" s="7"/>
      <c r="F402" s="8"/>
      <c r="G402" s="2"/>
      <c r="H402" s="2"/>
    </row>
    <row r="403" spans="1:8" x14ac:dyDescent="0.25">
      <c r="A403" s="49"/>
      <c r="B403" s="48"/>
      <c r="C403" s="48"/>
      <c r="D403" s="48"/>
      <c r="E403" s="7"/>
      <c r="F403" s="8"/>
      <c r="G403" s="2"/>
      <c r="H403" s="2"/>
    </row>
    <row r="404" spans="1:8" x14ac:dyDescent="0.25">
      <c r="A404" s="49"/>
      <c r="B404" s="48"/>
      <c r="C404" s="48"/>
      <c r="D404" s="48"/>
      <c r="E404" s="7"/>
      <c r="F404" s="8"/>
      <c r="G404" s="2"/>
      <c r="H404" s="2"/>
    </row>
    <row r="405" spans="1:8" x14ac:dyDescent="0.25">
      <c r="A405" s="49"/>
      <c r="B405" s="48"/>
      <c r="C405" s="48"/>
      <c r="D405" s="48"/>
      <c r="E405" s="7"/>
      <c r="F405" s="8"/>
      <c r="G405" s="2"/>
      <c r="H405" s="2"/>
    </row>
    <row r="406" spans="1:8" x14ac:dyDescent="0.25">
      <c r="A406" s="49"/>
      <c r="B406" s="48"/>
      <c r="C406" s="48"/>
      <c r="D406" s="48"/>
      <c r="E406" s="7"/>
      <c r="F406" s="8"/>
      <c r="G406" s="2"/>
      <c r="H406" s="2"/>
    </row>
    <row r="407" spans="1:8" x14ac:dyDescent="0.25">
      <c r="A407" s="49"/>
      <c r="B407" s="48"/>
      <c r="C407" s="48"/>
      <c r="D407" s="48"/>
      <c r="E407" s="7"/>
      <c r="F407" s="8"/>
      <c r="G407" s="2"/>
      <c r="H407" s="2"/>
    </row>
    <row r="408" spans="1:8" x14ac:dyDescent="0.25">
      <c r="A408" s="49"/>
      <c r="B408" s="48"/>
      <c r="C408" s="48"/>
      <c r="D408" s="48"/>
      <c r="E408" s="7"/>
      <c r="F408" s="8"/>
      <c r="G408" s="2"/>
      <c r="H408" s="2"/>
    </row>
    <row r="409" spans="1:8" x14ac:dyDescent="0.25">
      <c r="A409" s="49"/>
      <c r="B409" s="48"/>
      <c r="C409" s="48"/>
      <c r="D409" s="48"/>
      <c r="E409" s="7"/>
      <c r="F409" s="8"/>
      <c r="G409" s="2"/>
      <c r="H409" s="2"/>
    </row>
    <row r="410" spans="1:8" x14ac:dyDescent="0.25">
      <c r="A410" s="49"/>
      <c r="B410" s="48"/>
      <c r="C410" s="48"/>
      <c r="D410" s="48"/>
      <c r="E410" s="7"/>
      <c r="F410" s="8"/>
      <c r="G410" s="2"/>
      <c r="H410" s="2"/>
    </row>
    <row r="411" spans="1:8" x14ac:dyDescent="0.25">
      <c r="A411" s="49"/>
      <c r="B411" s="48"/>
      <c r="C411" s="48"/>
      <c r="D411" s="48"/>
      <c r="E411" s="7"/>
      <c r="F411" s="8"/>
      <c r="G411" s="2"/>
      <c r="H411" s="2"/>
    </row>
    <row r="412" spans="1:8" x14ac:dyDescent="0.25">
      <c r="A412" s="49"/>
      <c r="B412" s="48"/>
      <c r="C412" s="48"/>
      <c r="D412" s="48"/>
      <c r="E412" s="7"/>
      <c r="F412" s="8"/>
      <c r="G412" s="2"/>
      <c r="H412" s="2"/>
    </row>
    <row r="413" spans="1:8" x14ac:dyDescent="0.25">
      <c r="A413" s="49"/>
      <c r="B413" s="48"/>
      <c r="C413" s="48"/>
      <c r="D413" s="48"/>
      <c r="E413" s="7"/>
      <c r="F413" s="8"/>
      <c r="G413" s="2"/>
      <c r="H413" s="2"/>
    </row>
    <row r="414" spans="1:8" x14ac:dyDescent="0.25">
      <c r="A414" s="49"/>
      <c r="B414" s="48"/>
      <c r="C414" s="48"/>
      <c r="D414" s="48"/>
      <c r="E414" s="7"/>
      <c r="F414" s="8"/>
      <c r="G414" s="2"/>
      <c r="H414" s="2"/>
    </row>
    <row r="415" spans="1:8" x14ac:dyDescent="0.25">
      <c r="A415" s="49"/>
      <c r="B415" s="48"/>
      <c r="C415" s="48"/>
      <c r="D415" s="48"/>
      <c r="E415" s="7"/>
      <c r="F415" s="8"/>
      <c r="G415" s="2"/>
      <c r="H415" s="2"/>
    </row>
    <row r="416" spans="1:8" x14ac:dyDescent="0.25">
      <c r="A416" s="49"/>
      <c r="B416" s="48"/>
      <c r="C416" s="48"/>
      <c r="D416" s="48"/>
      <c r="E416" s="7"/>
      <c r="F416" s="8"/>
      <c r="G416" s="2"/>
      <c r="H416" s="2"/>
    </row>
    <row r="417" spans="1:8" x14ac:dyDescent="0.25">
      <c r="A417" s="49"/>
      <c r="B417" s="48"/>
      <c r="C417" s="48"/>
      <c r="D417" s="48"/>
      <c r="E417" s="7"/>
      <c r="F417" s="8"/>
      <c r="G417" s="2"/>
      <c r="H417" s="2"/>
    </row>
    <row r="418" spans="1:8" x14ac:dyDescent="0.25">
      <c r="A418" s="49"/>
      <c r="B418" s="48"/>
      <c r="C418" s="48"/>
      <c r="D418" s="48"/>
      <c r="E418" s="7"/>
      <c r="F418" s="8"/>
      <c r="G418" s="2"/>
      <c r="H418" s="2"/>
    </row>
    <row r="419" spans="1:8" x14ac:dyDescent="0.25">
      <c r="A419" s="49"/>
      <c r="B419" s="48"/>
      <c r="C419" s="48"/>
      <c r="D419" s="48"/>
      <c r="E419" s="7"/>
      <c r="F419" s="8"/>
      <c r="G419" s="2"/>
      <c r="H419" s="2"/>
    </row>
    <row r="420" spans="1:8" x14ac:dyDescent="0.25">
      <c r="A420" s="49"/>
      <c r="B420" s="48"/>
      <c r="C420" s="48"/>
      <c r="D420" s="48"/>
      <c r="E420" s="7"/>
      <c r="F420" s="8"/>
      <c r="G420" s="2"/>
      <c r="H420" s="2"/>
    </row>
    <row r="421" spans="1:8" x14ac:dyDescent="0.25">
      <c r="A421" s="49"/>
      <c r="B421" s="48"/>
      <c r="C421" s="48"/>
      <c r="D421" s="48"/>
      <c r="E421" s="7"/>
      <c r="F421" s="8"/>
      <c r="G421" s="2"/>
      <c r="H421" s="2"/>
    </row>
    <row r="422" spans="1:8" x14ac:dyDescent="0.25">
      <c r="A422" s="49"/>
      <c r="B422" s="48"/>
      <c r="C422" s="48"/>
      <c r="D422" s="48"/>
      <c r="E422" s="7"/>
      <c r="F422" s="8"/>
      <c r="G422" s="2"/>
      <c r="H422" s="2"/>
    </row>
    <row r="423" spans="1:8" x14ac:dyDescent="0.25">
      <c r="A423" s="49"/>
      <c r="B423" s="48"/>
      <c r="C423" s="48"/>
      <c r="D423" s="48"/>
      <c r="E423" s="7"/>
      <c r="F423" s="8"/>
      <c r="G423" s="2"/>
      <c r="H423" s="2"/>
    </row>
    <row r="424" spans="1:8" x14ac:dyDescent="0.25">
      <c r="A424" s="49"/>
      <c r="B424" s="48"/>
      <c r="C424" s="48"/>
      <c r="D424" s="48"/>
      <c r="E424" s="7"/>
      <c r="F424" s="8"/>
      <c r="G424" s="2"/>
      <c r="H424" s="2"/>
    </row>
    <row r="425" spans="1:8" x14ac:dyDescent="0.25">
      <c r="A425" s="49"/>
      <c r="B425" s="48"/>
      <c r="C425" s="48"/>
      <c r="D425" s="48"/>
      <c r="E425" s="7"/>
      <c r="F425" s="8"/>
      <c r="G425" s="2"/>
      <c r="H425" s="2"/>
    </row>
    <row r="426" spans="1:8" x14ac:dyDescent="0.25">
      <c r="A426" s="49"/>
      <c r="B426" s="48"/>
      <c r="C426" s="48"/>
      <c r="D426" s="48"/>
      <c r="E426" s="7"/>
      <c r="F426" s="8"/>
      <c r="G426" s="2"/>
      <c r="H426" s="2"/>
    </row>
    <row r="427" spans="1:8" x14ac:dyDescent="0.25">
      <c r="A427" s="49"/>
      <c r="B427" s="48"/>
      <c r="C427" s="48"/>
      <c r="D427" s="48"/>
      <c r="E427" s="7"/>
      <c r="F427" s="8"/>
      <c r="G427" s="2"/>
      <c r="H427" s="2"/>
    </row>
    <row r="428" spans="1:8" x14ac:dyDescent="0.25">
      <c r="A428" s="49"/>
      <c r="B428" s="48"/>
      <c r="C428" s="48"/>
      <c r="D428" s="48"/>
      <c r="E428" s="7"/>
      <c r="F428" s="8"/>
      <c r="G428" s="2"/>
      <c r="H428" s="2"/>
    </row>
    <row r="429" spans="1:8" x14ac:dyDescent="0.25">
      <c r="A429" s="49"/>
      <c r="B429" s="48"/>
      <c r="C429" s="48"/>
      <c r="D429" s="48"/>
      <c r="E429" s="7"/>
      <c r="F429" s="8"/>
      <c r="G429" s="2"/>
      <c r="H429" s="2"/>
    </row>
    <row r="430" spans="1:8" x14ac:dyDescent="0.25">
      <c r="A430" s="49"/>
      <c r="B430" s="48"/>
      <c r="C430" s="48"/>
      <c r="D430" s="48"/>
      <c r="E430" s="7"/>
      <c r="F430" s="8"/>
      <c r="G430" s="2"/>
      <c r="H430" s="2"/>
    </row>
    <row r="431" spans="1:8" x14ac:dyDescent="0.25">
      <c r="A431" s="49"/>
      <c r="B431" s="48"/>
      <c r="C431" s="48"/>
      <c r="D431" s="48"/>
      <c r="E431" s="7"/>
      <c r="F431" s="8"/>
      <c r="G431" s="2"/>
      <c r="H431" s="2"/>
    </row>
    <row r="432" spans="1:8" x14ac:dyDescent="0.25">
      <c r="A432" s="49"/>
      <c r="B432" s="48"/>
      <c r="C432" s="48"/>
      <c r="D432" s="48"/>
      <c r="E432" s="7"/>
      <c r="F432" s="8"/>
      <c r="G432" s="2"/>
      <c r="H432" s="2"/>
    </row>
    <row r="433" spans="1:8" x14ac:dyDescent="0.25">
      <c r="A433" s="49"/>
      <c r="B433" s="48"/>
      <c r="C433" s="48"/>
      <c r="D433" s="48"/>
      <c r="E433" s="7"/>
      <c r="F433" s="8"/>
      <c r="G433" s="2"/>
      <c r="H433" s="2"/>
    </row>
    <row r="434" spans="1:8" x14ac:dyDescent="0.25">
      <c r="A434" s="49"/>
      <c r="B434" s="48"/>
      <c r="C434" s="48"/>
      <c r="D434" s="48"/>
      <c r="E434" s="7"/>
      <c r="F434" s="8"/>
      <c r="G434" s="2"/>
      <c r="H434" s="2"/>
    </row>
    <row r="435" spans="1:8" x14ac:dyDescent="0.25">
      <c r="A435" s="49"/>
      <c r="B435" s="48"/>
      <c r="C435" s="48"/>
      <c r="D435" s="48"/>
      <c r="E435" s="7"/>
      <c r="F435" s="8"/>
      <c r="G435" s="2"/>
      <c r="H435" s="2"/>
    </row>
    <row r="436" spans="1:8" x14ac:dyDescent="0.25">
      <c r="A436" s="49"/>
      <c r="B436" s="48"/>
      <c r="C436" s="48"/>
      <c r="D436" s="48"/>
      <c r="E436" s="7"/>
      <c r="F436" s="8"/>
      <c r="G436" s="2"/>
      <c r="H436" s="2"/>
    </row>
    <row r="437" spans="1:8" x14ac:dyDescent="0.25">
      <c r="A437" s="49"/>
      <c r="B437" s="48"/>
      <c r="C437" s="48"/>
      <c r="D437" s="48"/>
      <c r="E437" s="7"/>
      <c r="F437" s="8"/>
      <c r="G437" s="2"/>
      <c r="H437" s="2"/>
    </row>
    <row r="438" spans="1:8" x14ac:dyDescent="0.25">
      <c r="A438" s="49"/>
      <c r="B438" s="48"/>
      <c r="C438" s="48"/>
      <c r="D438" s="48"/>
      <c r="E438" s="7"/>
      <c r="F438" s="8"/>
      <c r="G438" s="2"/>
      <c r="H438" s="2"/>
    </row>
    <row r="439" spans="1:8" x14ac:dyDescent="0.25">
      <c r="A439" s="49"/>
      <c r="B439" s="48"/>
      <c r="C439" s="48"/>
      <c r="D439" s="48"/>
      <c r="E439" s="7"/>
      <c r="F439" s="8"/>
      <c r="G439" s="2"/>
      <c r="H439" s="2"/>
    </row>
    <row r="440" spans="1:8" x14ac:dyDescent="0.25">
      <c r="A440" s="49"/>
      <c r="B440" s="48"/>
      <c r="C440" s="48"/>
      <c r="D440" s="48"/>
      <c r="E440" s="7"/>
      <c r="F440" s="8"/>
      <c r="G440" s="2"/>
      <c r="H440" s="2"/>
    </row>
    <row r="441" spans="1:8" x14ac:dyDescent="0.25">
      <c r="A441" s="49"/>
      <c r="B441" s="48"/>
      <c r="C441" s="48"/>
      <c r="D441" s="48"/>
      <c r="E441" s="7"/>
      <c r="F441" s="8"/>
      <c r="G441" s="2"/>
      <c r="H441" s="2"/>
    </row>
    <row r="442" spans="1:8" x14ac:dyDescent="0.25">
      <c r="A442" s="49"/>
      <c r="B442" s="48"/>
      <c r="C442" s="48"/>
      <c r="D442" s="48"/>
      <c r="E442" s="7"/>
      <c r="F442" s="8"/>
      <c r="G442" s="2"/>
      <c r="H442" s="2"/>
    </row>
    <row r="443" spans="1:8" x14ac:dyDescent="0.25">
      <c r="A443" s="49"/>
      <c r="B443" s="48"/>
      <c r="C443" s="48"/>
      <c r="D443" s="48"/>
      <c r="E443" s="7"/>
      <c r="F443" s="8"/>
      <c r="G443" s="2"/>
      <c r="H443" s="2"/>
    </row>
    <row r="444" spans="1:8" x14ac:dyDescent="0.25">
      <c r="A444" s="49"/>
      <c r="B444" s="48"/>
      <c r="C444" s="48"/>
      <c r="D444" s="48"/>
      <c r="E444" s="7"/>
      <c r="F444" s="8"/>
      <c r="G444" s="2"/>
      <c r="H444" s="2"/>
    </row>
    <row r="445" spans="1:8" x14ac:dyDescent="0.25">
      <c r="A445" s="49"/>
      <c r="B445" s="48"/>
      <c r="C445" s="48"/>
      <c r="D445" s="48"/>
      <c r="E445" s="7"/>
      <c r="F445" s="8"/>
      <c r="G445" s="2"/>
      <c r="H445" s="2"/>
    </row>
    <row r="446" spans="1:8" x14ac:dyDescent="0.25">
      <c r="A446" s="49"/>
      <c r="B446" s="48"/>
      <c r="C446" s="48"/>
      <c r="D446" s="48"/>
      <c r="E446" s="7"/>
      <c r="F446" s="8"/>
      <c r="G446" s="2"/>
      <c r="H446" s="2"/>
    </row>
    <row r="447" spans="1:8" x14ac:dyDescent="0.25">
      <c r="A447" s="49"/>
      <c r="B447" s="48"/>
      <c r="C447" s="48"/>
      <c r="D447" s="48"/>
      <c r="E447" s="7"/>
      <c r="F447" s="8"/>
      <c r="G447" s="2"/>
      <c r="H447" s="2"/>
    </row>
    <row r="448" spans="1:8" x14ac:dyDescent="0.25">
      <c r="A448" s="49"/>
      <c r="B448" s="48"/>
      <c r="C448" s="48"/>
      <c r="D448" s="48"/>
      <c r="E448" s="7"/>
      <c r="F448" s="8"/>
      <c r="G448" s="2"/>
      <c r="H448" s="2"/>
    </row>
    <row r="449" spans="1:8" x14ac:dyDescent="0.25">
      <c r="A449" s="49"/>
      <c r="B449" s="48"/>
      <c r="C449" s="48"/>
      <c r="D449" s="48"/>
      <c r="E449" s="7"/>
      <c r="F449" s="8"/>
      <c r="G449" s="2"/>
      <c r="H449" s="2"/>
    </row>
    <row r="450" spans="1:8" x14ac:dyDescent="0.25">
      <c r="A450" s="49"/>
      <c r="B450" s="48"/>
      <c r="C450" s="48"/>
      <c r="D450" s="48"/>
      <c r="E450" s="7"/>
      <c r="F450" s="8"/>
      <c r="G450" s="2"/>
      <c r="H450" s="2"/>
    </row>
    <row r="451" spans="1:8" x14ac:dyDescent="0.25">
      <c r="A451" s="49"/>
      <c r="B451" s="48"/>
      <c r="C451" s="48"/>
      <c r="D451" s="48"/>
      <c r="E451" s="7"/>
      <c r="F451" s="8"/>
      <c r="G451" s="2"/>
      <c r="H451" s="2"/>
    </row>
    <row r="452" spans="1:8" x14ac:dyDescent="0.25">
      <c r="A452" s="49"/>
      <c r="B452" s="48"/>
      <c r="C452" s="48"/>
      <c r="D452" s="48"/>
      <c r="E452" s="7"/>
      <c r="F452" s="8"/>
      <c r="G452" s="2"/>
      <c r="H452" s="2"/>
    </row>
    <row r="453" spans="1:8" x14ac:dyDescent="0.25">
      <c r="A453" s="49"/>
      <c r="B453" s="48"/>
      <c r="C453" s="48"/>
      <c r="D453" s="48"/>
      <c r="E453" s="7"/>
      <c r="F453" s="8"/>
      <c r="G453" s="2"/>
      <c r="H453" s="2"/>
    </row>
    <row r="454" spans="1:8" x14ac:dyDescent="0.25">
      <c r="A454" s="49"/>
      <c r="B454" s="48"/>
      <c r="C454" s="48"/>
      <c r="D454" s="48"/>
      <c r="E454" s="7"/>
      <c r="F454" s="8"/>
      <c r="G454" s="2"/>
      <c r="H454" s="2"/>
    </row>
    <row r="455" spans="1:8" x14ac:dyDescent="0.25">
      <c r="A455" s="49"/>
      <c r="B455" s="48"/>
      <c r="C455" s="48"/>
      <c r="D455" s="48"/>
      <c r="E455" s="7"/>
      <c r="F455" s="8"/>
      <c r="G455" s="2"/>
      <c r="H455" s="2"/>
    </row>
    <row r="456" spans="1:8" x14ac:dyDescent="0.25">
      <c r="A456" s="49"/>
      <c r="B456" s="48"/>
      <c r="C456" s="48"/>
      <c r="D456" s="48"/>
      <c r="E456" s="7"/>
      <c r="F456" s="8"/>
      <c r="G456" s="2"/>
      <c r="H456" s="2"/>
    </row>
    <row r="457" spans="1:8" x14ac:dyDescent="0.25">
      <c r="A457" s="49"/>
      <c r="B457" s="48"/>
      <c r="C457" s="48"/>
      <c r="D457" s="48"/>
      <c r="E457" s="7"/>
      <c r="F457" s="8"/>
      <c r="G457" s="2"/>
      <c r="H457" s="2"/>
    </row>
    <row r="458" spans="1:8" x14ac:dyDescent="0.25">
      <c r="A458" s="49"/>
      <c r="B458" s="48"/>
      <c r="C458" s="48"/>
      <c r="D458" s="48"/>
      <c r="E458" s="7"/>
      <c r="F458" s="8"/>
      <c r="G458" s="2"/>
      <c r="H458" s="2"/>
    </row>
    <row r="459" spans="1:8" x14ac:dyDescent="0.25">
      <c r="A459" s="49"/>
      <c r="B459" s="48"/>
      <c r="C459" s="48"/>
      <c r="D459" s="48"/>
      <c r="E459" s="7"/>
      <c r="F459" s="8"/>
      <c r="G459" s="2"/>
      <c r="H459" s="2"/>
    </row>
    <row r="460" spans="1:8" x14ac:dyDescent="0.25">
      <c r="A460" s="49"/>
      <c r="B460" s="48"/>
      <c r="C460" s="48"/>
      <c r="D460" s="48"/>
      <c r="E460" s="7"/>
      <c r="F460" s="8"/>
      <c r="G460" s="2"/>
      <c r="H460" s="2"/>
    </row>
    <row r="461" spans="1:8" x14ac:dyDescent="0.25">
      <c r="A461" s="49"/>
      <c r="B461" s="48"/>
      <c r="C461" s="48"/>
      <c r="D461" s="48"/>
      <c r="E461" s="7"/>
      <c r="F461" s="8"/>
      <c r="G461" s="2"/>
      <c r="H461" s="2"/>
    </row>
    <row r="462" spans="1:8" x14ac:dyDescent="0.25">
      <c r="A462" s="49"/>
      <c r="B462" s="48"/>
      <c r="C462" s="48"/>
      <c r="D462" s="48"/>
      <c r="E462" s="7"/>
      <c r="F462" s="8"/>
      <c r="G462" s="2"/>
      <c r="H462" s="2"/>
    </row>
    <row r="463" spans="1:8" x14ac:dyDescent="0.25">
      <c r="A463" s="49"/>
      <c r="B463" s="48"/>
      <c r="C463" s="48"/>
      <c r="D463" s="48"/>
      <c r="E463" s="7"/>
      <c r="F463" s="8"/>
      <c r="G463" s="2"/>
      <c r="H463" s="2"/>
    </row>
    <row r="464" spans="1:8" x14ac:dyDescent="0.25">
      <c r="A464" s="49"/>
      <c r="B464" s="48"/>
      <c r="C464" s="48"/>
      <c r="D464" s="48"/>
      <c r="E464" s="7"/>
      <c r="F464" s="8"/>
      <c r="G464" s="2"/>
      <c r="H464" s="2"/>
    </row>
    <row r="465" spans="1:8" x14ac:dyDescent="0.25">
      <c r="A465" s="49"/>
      <c r="B465" s="48"/>
      <c r="C465" s="48"/>
      <c r="D465" s="48"/>
      <c r="E465" s="7"/>
      <c r="F465" s="8"/>
      <c r="G465" s="2"/>
      <c r="H465" s="2"/>
    </row>
    <row r="466" spans="1:8" x14ac:dyDescent="0.25">
      <c r="A466" s="49"/>
      <c r="B466" s="48"/>
      <c r="C466" s="48"/>
      <c r="D466" s="48"/>
      <c r="E466" s="7"/>
      <c r="F466" s="8"/>
      <c r="G466" s="2"/>
      <c r="H466" s="2"/>
    </row>
    <row r="467" spans="1:8" x14ac:dyDescent="0.25">
      <c r="A467" s="49"/>
      <c r="B467" s="48"/>
      <c r="C467" s="48"/>
      <c r="D467" s="48"/>
      <c r="E467" s="7"/>
      <c r="F467" s="8"/>
      <c r="G467" s="2"/>
      <c r="H467" s="2"/>
    </row>
    <row r="468" spans="1:8" x14ac:dyDescent="0.25">
      <c r="A468" s="49"/>
      <c r="B468" s="48"/>
      <c r="C468" s="48"/>
      <c r="D468" s="48"/>
      <c r="E468" s="7"/>
      <c r="F468" s="8"/>
      <c r="G468" s="2"/>
      <c r="H468" s="2"/>
    </row>
    <row r="469" spans="1:8" x14ac:dyDescent="0.25">
      <c r="A469" s="49"/>
      <c r="B469" s="48"/>
      <c r="C469" s="48"/>
      <c r="D469" s="48"/>
      <c r="E469" s="7"/>
      <c r="F469" s="8"/>
      <c r="G469" s="2"/>
      <c r="H469" s="2"/>
    </row>
    <row r="470" spans="1:8" x14ac:dyDescent="0.25">
      <c r="A470" s="49"/>
      <c r="B470" s="48"/>
      <c r="C470" s="48"/>
      <c r="D470" s="48"/>
      <c r="E470" s="7"/>
      <c r="F470" s="8"/>
      <c r="G470" s="2"/>
      <c r="H470" s="2"/>
    </row>
    <row r="471" spans="1:8" x14ac:dyDescent="0.25">
      <c r="A471" s="49"/>
      <c r="B471" s="48"/>
      <c r="C471" s="48"/>
      <c r="D471" s="48"/>
      <c r="E471" s="7"/>
      <c r="F471" s="8"/>
      <c r="G471" s="2"/>
      <c r="H471" s="2"/>
    </row>
    <row r="472" spans="1:8" x14ac:dyDescent="0.25">
      <c r="A472" s="49"/>
      <c r="B472" s="48"/>
      <c r="C472" s="48"/>
      <c r="D472" s="48"/>
      <c r="E472" s="7"/>
      <c r="F472" s="8"/>
      <c r="G472" s="2"/>
      <c r="H472" s="2"/>
    </row>
    <row r="473" spans="1:8" x14ac:dyDescent="0.25">
      <c r="A473" s="49"/>
      <c r="B473" s="48"/>
      <c r="C473" s="48"/>
      <c r="D473" s="48"/>
      <c r="E473" s="7"/>
      <c r="F473" s="8"/>
      <c r="G473" s="2"/>
      <c r="H473" s="2"/>
    </row>
    <row r="474" spans="1:8" x14ac:dyDescent="0.25">
      <c r="A474" s="49"/>
      <c r="B474" s="48"/>
      <c r="C474" s="48"/>
      <c r="D474" s="48"/>
      <c r="E474" s="7"/>
      <c r="F474" s="8"/>
      <c r="G474" s="2"/>
      <c r="H474" s="2"/>
    </row>
    <row r="475" spans="1:8" x14ac:dyDescent="0.25">
      <c r="A475" s="49"/>
      <c r="B475" s="48"/>
      <c r="C475" s="48"/>
      <c r="D475" s="48"/>
      <c r="E475" s="7"/>
      <c r="F475" s="8"/>
      <c r="G475" s="2"/>
      <c r="H475" s="2"/>
    </row>
    <row r="476" spans="1:8" x14ac:dyDescent="0.25">
      <c r="A476" s="49"/>
      <c r="B476" s="48"/>
      <c r="C476" s="48"/>
      <c r="D476" s="48"/>
      <c r="E476" s="7"/>
      <c r="F476" s="8"/>
      <c r="G476" s="2"/>
      <c r="H476" s="2"/>
    </row>
    <row r="477" spans="1:8" x14ac:dyDescent="0.25">
      <c r="A477" s="49"/>
      <c r="B477" s="48"/>
      <c r="C477" s="48"/>
      <c r="D477" s="48"/>
      <c r="E477" s="7"/>
      <c r="F477" s="8"/>
      <c r="G477" s="2"/>
      <c r="H477" s="2"/>
    </row>
    <row r="478" spans="1:8" x14ac:dyDescent="0.25">
      <c r="A478" s="49"/>
      <c r="B478" s="48"/>
      <c r="C478" s="48"/>
      <c r="D478" s="48"/>
      <c r="E478" s="7"/>
      <c r="F478" s="8"/>
      <c r="G478" s="2"/>
      <c r="H478" s="2"/>
    </row>
    <row r="479" spans="1:8" x14ac:dyDescent="0.25">
      <c r="A479" s="49"/>
      <c r="B479" s="48"/>
      <c r="C479" s="48"/>
      <c r="D479" s="48"/>
      <c r="E479" s="7"/>
      <c r="F479" s="8"/>
      <c r="G479" s="2"/>
      <c r="H479" s="2"/>
    </row>
    <row r="480" spans="1:8" x14ac:dyDescent="0.25">
      <c r="A480" s="49"/>
      <c r="B480" s="48"/>
      <c r="C480" s="48"/>
      <c r="D480" s="48"/>
      <c r="E480" s="7"/>
      <c r="F480" s="8"/>
      <c r="G480" s="2"/>
      <c r="H480" s="2"/>
    </row>
    <row r="481" spans="1:8" x14ac:dyDescent="0.25">
      <c r="A481" s="49"/>
      <c r="B481" s="48"/>
      <c r="C481" s="48"/>
      <c r="D481" s="48"/>
      <c r="E481" s="7"/>
      <c r="F481" s="8"/>
      <c r="G481" s="2"/>
      <c r="H481" s="2"/>
    </row>
    <row r="482" spans="1:8" x14ac:dyDescent="0.25">
      <c r="A482" s="49"/>
      <c r="B482" s="48"/>
      <c r="C482" s="48"/>
      <c r="D482" s="48"/>
      <c r="E482" s="7"/>
      <c r="F482" s="8"/>
      <c r="G482" s="2"/>
      <c r="H482" s="2"/>
    </row>
    <row r="483" spans="1:8" x14ac:dyDescent="0.25">
      <c r="A483" s="49"/>
      <c r="B483" s="48"/>
      <c r="C483" s="48"/>
      <c r="D483" s="48"/>
      <c r="E483" s="7"/>
      <c r="F483" s="8"/>
      <c r="G483" s="2"/>
      <c r="H483" s="2"/>
    </row>
    <row r="484" spans="1:8" x14ac:dyDescent="0.25">
      <c r="A484" s="49"/>
      <c r="B484" s="48"/>
      <c r="C484" s="48"/>
      <c r="D484" s="48"/>
      <c r="E484" s="7"/>
      <c r="F484" s="8"/>
      <c r="G484" s="2"/>
      <c r="H484" s="2"/>
    </row>
    <row r="485" spans="1:8" x14ac:dyDescent="0.25">
      <c r="A485" s="49"/>
      <c r="B485" s="48"/>
      <c r="C485" s="48"/>
      <c r="D485" s="48"/>
      <c r="E485" s="7"/>
      <c r="F485" s="8"/>
      <c r="G485" s="2"/>
      <c r="H485" s="2"/>
    </row>
    <row r="486" spans="1:8" x14ac:dyDescent="0.25">
      <c r="A486" s="49"/>
      <c r="B486" s="48"/>
      <c r="C486" s="48"/>
      <c r="D486" s="48"/>
      <c r="E486" s="7"/>
      <c r="F486" s="8"/>
      <c r="G486" s="2"/>
      <c r="H486" s="2"/>
    </row>
    <row r="487" spans="1:8" x14ac:dyDescent="0.25">
      <c r="A487" s="49"/>
      <c r="B487" s="48"/>
      <c r="C487" s="48"/>
      <c r="D487" s="48"/>
      <c r="E487" s="7"/>
      <c r="F487" s="8"/>
      <c r="G487" s="2"/>
      <c r="H487" s="2"/>
    </row>
    <row r="488" spans="1:8" x14ac:dyDescent="0.25">
      <c r="A488" s="49"/>
      <c r="B488" s="48"/>
      <c r="C488" s="48"/>
      <c r="D488" s="48"/>
      <c r="E488" s="7"/>
      <c r="F488" s="8"/>
      <c r="G488" s="2"/>
      <c r="H488" s="2"/>
    </row>
    <row r="489" spans="1:8" x14ac:dyDescent="0.25">
      <c r="A489" s="49"/>
      <c r="B489" s="48"/>
      <c r="C489" s="48"/>
      <c r="D489" s="48"/>
      <c r="E489" s="7"/>
      <c r="F489" s="8"/>
      <c r="G489" s="2"/>
      <c r="H489" s="2"/>
    </row>
    <row r="490" spans="1:8" x14ac:dyDescent="0.25">
      <c r="A490" s="49"/>
      <c r="B490" s="48"/>
      <c r="C490" s="48"/>
      <c r="D490" s="48"/>
      <c r="E490" s="7"/>
      <c r="F490" s="8"/>
      <c r="G490" s="2"/>
      <c r="H490" s="2"/>
    </row>
    <row r="491" spans="1:8" x14ac:dyDescent="0.25">
      <c r="A491" s="49"/>
      <c r="B491" s="48"/>
      <c r="C491" s="48"/>
      <c r="D491" s="48"/>
      <c r="E491" s="7"/>
      <c r="F491" s="8"/>
      <c r="G491" s="2"/>
      <c r="H491" s="2"/>
    </row>
    <row r="492" spans="1:8" x14ac:dyDescent="0.25">
      <c r="A492" s="49"/>
      <c r="B492" s="48"/>
      <c r="C492" s="48"/>
      <c r="D492" s="48"/>
      <c r="E492" s="7"/>
      <c r="F492" s="8"/>
      <c r="G492" s="2"/>
      <c r="H492" s="2"/>
    </row>
    <row r="493" spans="1:8" x14ac:dyDescent="0.25">
      <c r="A493" s="49"/>
      <c r="B493" s="48"/>
      <c r="C493" s="48"/>
      <c r="D493" s="48"/>
      <c r="E493" s="7"/>
      <c r="F493" s="8"/>
      <c r="G493" s="2"/>
      <c r="H493" s="2"/>
    </row>
    <row r="494" spans="1:8" x14ac:dyDescent="0.25">
      <c r="A494" s="49"/>
      <c r="B494" s="48"/>
      <c r="C494" s="48"/>
      <c r="D494" s="48"/>
      <c r="E494" s="7"/>
      <c r="F494" s="8"/>
      <c r="G494" s="2"/>
      <c r="H494" s="2"/>
    </row>
    <row r="495" spans="1:8" x14ac:dyDescent="0.25">
      <c r="A495" s="49"/>
      <c r="B495" s="48"/>
      <c r="C495" s="48"/>
      <c r="D495" s="48"/>
      <c r="E495" s="7"/>
      <c r="F495" s="8"/>
      <c r="G495" s="2"/>
      <c r="H495" s="2"/>
    </row>
    <row r="496" spans="1:8" x14ac:dyDescent="0.25">
      <c r="A496" s="49"/>
      <c r="B496" s="48"/>
      <c r="C496" s="48"/>
      <c r="D496" s="48"/>
      <c r="E496" s="7"/>
      <c r="F496" s="8"/>
      <c r="G496" s="2"/>
      <c r="H496" s="2"/>
    </row>
    <row r="497" spans="1:8" x14ac:dyDescent="0.25">
      <c r="A497" s="49"/>
      <c r="B497" s="48"/>
      <c r="C497" s="48"/>
      <c r="D497" s="48"/>
      <c r="E497" s="7"/>
      <c r="F497" s="8"/>
      <c r="G497" s="2"/>
      <c r="H497" s="2"/>
    </row>
    <row r="498" spans="1:8" x14ac:dyDescent="0.25">
      <c r="A498" s="49"/>
      <c r="B498" s="48"/>
      <c r="C498" s="48"/>
      <c r="D498" s="48"/>
      <c r="E498" s="7"/>
      <c r="F498" s="8"/>
      <c r="G498" s="2"/>
      <c r="H498" s="2"/>
    </row>
    <row r="499" spans="1:8" x14ac:dyDescent="0.25">
      <c r="A499" s="49"/>
      <c r="B499" s="48"/>
      <c r="C499" s="48"/>
      <c r="D499" s="48"/>
      <c r="E499" s="7"/>
      <c r="F499" s="8"/>
      <c r="G499" s="2"/>
      <c r="H499" s="2"/>
    </row>
    <row r="500" spans="1:8" x14ac:dyDescent="0.25">
      <c r="A500" s="49"/>
      <c r="B500" s="48"/>
      <c r="C500" s="48"/>
      <c r="D500" s="48"/>
      <c r="E500" s="7"/>
      <c r="F500" s="8"/>
      <c r="G500" s="2"/>
      <c r="H500" s="2"/>
    </row>
    <row r="501" spans="1:8" x14ac:dyDescent="0.25">
      <c r="A501" s="49"/>
      <c r="B501" s="48"/>
      <c r="C501" s="48"/>
      <c r="D501" s="48"/>
      <c r="E501" s="7"/>
      <c r="F501" s="8"/>
      <c r="G501" s="2"/>
      <c r="H501" s="2"/>
    </row>
    <row r="502" spans="1:8" x14ac:dyDescent="0.25">
      <c r="A502" s="49"/>
      <c r="B502" s="48"/>
      <c r="C502" s="48"/>
      <c r="D502" s="48"/>
      <c r="E502" s="7"/>
      <c r="F502" s="8"/>
      <c r="G502" s="2"/>
      <c r="H502" s="2"/>
    </row>
    <row r="503" spans="1:8" x14ac:dyDescent="0.25">
      <c r="A503" s="49"/>
      <c r="B503" s="48"/>
      <c r="C503" s="48"/>
      <c r="D503" s="48"/>
      <c r="E503" s="7"/>
      <c r="F503" s="8"/>
      <c r="G503" s="2"/>
      <c r="H503" s="2"/>
    </row>
    <row r="504" spans="1:8" x14ac:dyDescent="0.25">
      <c r="A504" s="49"/>
      <c r="B504" s="48"/>
      <c r="C504" s="48"/>
      <c r="D504" s="48"/>
      <c r="E504" s="7"/>
      <c r="F504" s="8"/>
      <c r="G504" s="2"/>
      <c r="H504" s="2"/>
    </row>
    <row r="505" spans="1:8" x14ac:dyDescent="0.25">
      <c r="A505" s="49"/>
      <c r="B505" s="48"/>
      <c r="C505" s="48"/>
      <c r="D505" s="48"/>
      <c r="E505" s="7"/>
      <c r="F505" s="8"/>
      <c r="G505" s="2"/>
      <c r="H505" s="2"/>
    </row>
    <row r="506" spans="1:8" x14ac:dyDescent="0.25">
      <c r="A506" s="49"/>
      <c r="B506" s="48"/>
      <c r="C506" s="48"/>
      <c r="D506" s="48"/>
      <c r="E506" s="7"/>
      <c r="F506" s="8"/>
      <c r="G506" s="2"/>
      <c r="H506" s="2"/>
    </row>
    <row r="507" spans="1:8" x14ac:dyDescent="0.25">
      <c r="A507" s="49"/>
      <c r="B507" s="48"/>
      <c r="C507" s="48"/>
      <c r="D507" s="48"/>
      <c r="E507" s="7"/>
      <c r="F507" s="8"/>
      <c r="G507" s="2"/>
      <c r="H507" s="2"/>
    </row>
    <row r="508" spans="1:8" x14ac:dyDescent="0.25">
      <c r="A508" s="49"/>
      <c r="B508" s="48"/>
      <c r="C508" s="48"/>
      <c r="D508" s="48"/>
      <c r="E508" s="7"/>
      <c r="F508" s="8"/>
      <c r="G508" s="2"/>
      <c r="H508" s="2"/>
    </row>
    <row r="509" spans="1:8" x14ac:dyDescent="0.25">
      <c r="A509" s="49"/>
      <c r="B509" s="48"/>
      <c r="C509" s="48"/>
      <c r="D509" s="48"/>
      <c r="E509" s="7"/>
      <c r="F509" s="8"/>
      <c r="G509" s="2"/>
      <c r="H509" s="2"/>
    </row>
    <row r="510" spans="1:8" x14ac:dyDescent="0.25">
      <c r="A510" s="49"/>
      <c r="B510" s="48"/>
      <c r="C510" s="48"/>
      <c r="D510" s="48"/>
      <c r="E510" s="7"/>
      <c r="F510" s="8"/>
      <c r="G510" s="2"/>
      <c r="H510" s="2"/>
    </row>
    <row r="511" spans="1:8" x14ac:dyDescent="0.25">
      <c r="A511" s="49"/>
      <c r="B511" s="48"/>
      <c r="C511" s="48"/>
      <c r="D511" s="48"/>
      <c r="E511" s="7"/>
      <c r="F511" s="8"/>
      <c r="G511" s="2"/>
      <c r="H511" s="2"/>
    </row>
    <row r="512" spans="1:8" x14ac:dyDescent="0.25">
      <c r="A512" s="49"/>
      <c r="B512" s="48"/>
      <c r="C512" s="48"/>
      <c r="D512" s="48"/>
      <c r="E512" s="7"/>
      <c r="F512" s="8"/>
      <c r="G512" s="2"/>
      <c r="H512" s="2"/>
    </row>
    <row r="513" spans="1:8" x14ac:dyDescent="0.25">
      <c r="A513" s="49"/>
      <c r="B513" s="48"/>
      <c r="C513" s="48"/>
      <c r="D513" s="48"/>
      <c r="E513" s="7"/>
      <c r="F513" s="8"/>
      <c r="G513" s="2"/>
      <c r="H513" s="2"/>
    </row>
    <row r="514" spans="1:8" x14ac:dyDescent="0.25">
      <c r="A514" s="49"/>
      <c r="B514" s="48"/>
      <c r="C514" s="48"/>
      <c r="D514" s="48"/>
      <c r="E514" s="7"/>
      <c r="F514" s="8"/>
      <c r="G514" s="2"/>
      <c r="H514" s="2"/>
    </row>
    <row r="515" spans="1:8" x14ac:dyDescent="0.25">
      <c r="A515" s="49"/>
      <c r="B515" s="48"/>
      <c r="C515" s="48"/>
      <c r="D515" s="48"/>
      <c r="E515" s="7"/>
      <c r="F515" s="8"/>
      <c r="G515" s="2"/>
      <c r="H515" s="2"/>
    </row>
    <row r="516" spans="1:8" x14ac:dyDescent="0.25">
      <c r="A516" s="49"/>
      <c r="B516" s="48"/>
      <c r="C516" s="48"/>
      <c r="D516" s="48"/>
      <c r="E516" s="7"/>
      <c r="F516" s="8"/>
      <c r="G516" s="2"/>
      <c r="H516" s="2"/>
    </row>
    <row r="517" spans="1:8" x14ac:dyDescent="0.25">
      <c r="A517" s="49"/>
      <c r="B517" s="48"/>
      <c r="C517" s="48"/>
      <c r="D517" s="48"/>
      <c r="E517" s="7"/>
      <c r="F517" s="8"/>
      <c r="G517" s="2"/>
      <c r="H517" s="2"/>
    </row>
    <row r="518" spans="1:8" x14ac:dyDescent="0.25">
      <c r="A518" s="49"/>
      <c r="B518" s="48"/>
      <c r="C518" s="48"/>
      <c r="D518" s="48"/>
      <c r="E518" s="7"/>
      <c r="F518" s="8"/>
      <c r="G518" s="2"/>
      <c r="H518" s="2"/>
    </row>
    <row r="519" spans="1:8" x14ac:dyDescent="0.25">
      <c r="A519" s="49"/>
      <c r="B519" s="48"/>
      <c r="C519" s="48"/>
      <c r="D519" s="48"/>
      <c r="E519" s="7"/>
      <c r="F519" s="8"/>
      <c r="G519" s="2"/>
      <c r="H519" s="2"/>
    </row>
    <row r="520" spans="1:8" x14ac:dyDescent="0.25">
      <c r="A520" s="49"/>
      <c r="B520" s="48"/>
      <c r="C520" s="48"/>
      <c r="D520" s="48"/>
      <c r="E520" s="7"/>
      <c r="F520" s="8"/>
      <c r="G520" s="2"/>
      <c r="H520" s="2"/>
    </row>
    <row r="521" spans="1:8" x14ac:dyDescent="0.25">
      <c r="A521" s="49"/>
      <c r="B521" s="48"/>
      <c r="C521" s="48"/>
      <c r="D521" s="48"/>
      <c r="E521" s="7"/>
      <c r="F521" s="8"/>
      <c r="G521" s="2"/>
      <c r="H521" s="2"/>
    </row>
    <row r="522" spans="1:8" x14ac:dyDescent="0.25">
      <c r="A522" s="49"/>
      <c r="B522" s="48"/>
      <c r="C522" s="48"/>
      <c r="D522" s="48"/>
      <c r="E522" s="7"/>
      <c r="F522" s="8"/>
      <c r="G522" s="2"/>
      <c r="H522" s="2"/>
    </row>
    <row r="523" spans="1:8" x14ac:dyDescent="0.25">
      <c r="A523" s="49"/>
      <c r="B523" s="48"/>
      <c r="C523" s="48"/>
      <c r="D523" s="48"/>
      <c r="E523" s="7"/>
      <c r="F523" s="8"/>
      <c r="G523" s="2"/>
      <c r="H523" s="2"/>
    </row>
    <row r="524" spans="1:8" x14ac:dyDescent="0.25">
      <c r="A524" s="49"/>
      <c r="B524" s="48"/>
      <c r="C524" s="48"/>
      <c r="D524" s="48"/>
      <c r="E524" s="7"/>
      <c r="F524" s="8"/>
      <c r="G524" s="2"/>
      <c r="H524" s="2"/>
    </row>
    <row r="525" spans="1:8" x14ac:dyDescent="0.25">
      <c r="A525" s="49"/>
      <c r="B525" s="48"/>
      <c r="C525" s="48"/>
      <c r="D525" s="48"/>
      <c r="E525" s="7"/>
      <c r="F525" s="8"/>
      <c r="G525" s="2"/>
      <c r="H525" s="2"/>
    </row>
    <row r="526" spans="1:8" x14ac:dyDescent="0.25">
      <c r="A526" s="49"/>
      <c r="B526" s="48"/>
      <c r="C526" s="48"/>
      <c r="D526" s="48"/>
      <c r="E526" s="7"/>
      <c r="F526" s="8"/>
      <c r="G526" s="2"/>
      <c r="H526" s="2"/>
    </row>
    <row r="527" spans="1:8" x14ac:dyDescent="0.25">
      <c r="A527" s="49"/>
      <c r="B527" s="48"/>
      <c r="C527" s="48"/>
      <c r="D527" s="48"/>
      <c r="E527" s="7"/>
      <c r="F527" s="8"/>
      <c r="G527" s="2"/>
      <c r="H527" s="2"/>
    </row>
    <row r="528" spans="1:8" x14ac:dyDescent="0.25">
      <c r="A528" s="49"/>
      <c r="B528" s="48"/>
      <c r="C528" s="48"/>
      <c r="D528" s="48"/>
      <c r="E528" s="7"/>
      <c r="F528" s="8"/>
      <c r="G528" s="2"/>
      <c r="H528" s="2"/>
    </row>
    <row r="529" spans="1:8" x14ac:dyDescent="0.25">
      <c r="A529" s="49"/>
      <c r="B529" s="48"/>
      <c r="C529" s="48"/>
      <c r="D529" s="48"/>
      <c r="E529" s="7"/>
      <c r="F529" s="8"/>
      <c r="G529" s="2"/>
      <c r="H529" s="2"/>
    </row>
    <row r="530" spans="1:8" x14ac:dyDescent="0.25">
      <c r="A530" s="49"/>
      <c r="B530" s="48"/>
      <c r="C530" s="48"/>
      <c r="D530" s="48"/>
      <c r="E530" s="7"/>
      <c r="F530" s="8"/>
      <c r="G530" s="2"/>
      <c r="H530" s="2"/>
    </row>
    <row r="531" spans="1:8" x14ac:dyDescent="0.25">
      <c r="A531" s="49"/>
      <c r="B531" s="48"/>
      <c r="C531" s="48"/>
      <c r="D531" s="48"/>
      <c r="E531" s="7"/>
      <c r="F531" s="8"/>
      <c r="G531" s="2"/>
      <c r="H531" s="2"/>
    </row>
    <row r="532" spans="1:8" x14ac:dyDescent="0.25">
      <c r="A532" s="49"/>
      <c r="B532" s="48"/>
      <c r="C532" s="48"/>
      <c r="D532" s="48"/>
      <c r="E532" s="7"/>
      <c r="F532" s="8"/>
      <c r="G532" s="2"/>
      <c r="H532" s="2"/>
    </row>
    <row r="533" spans="1:8" x14ac:dyDescent="0.25">
      <c r="A533" s="49"/>
      <c r="B533" s="48"/>
      <c r="C533" s="48"/>
      <c r="D533" s="48"/>
      <c r="E533" s="7"/>
      <c r="F533" s="8"/>
      <c r="G533" s="2"/>
      <c r="H533" s="2"/>
    </row>
    <row r="534" spans="1:8" x14ac:dyDescent="0.25">
      <c r="A534" s="49"/>
      <c r="B534" s="48"/>
      <c r="C534" s="48"/>
      <c r="D534" s="48"/>
      <c r="E534" s="7"/>
      <c r="F534" s="8"/>
      <c r="G534" s="2"/>
      <c r="H534" s="2"/>
    </row>
    <row r="535" spans="1:8" x14ac:dyDescent="0.25">
      <c r="A535" s="49"/>
      <c r="B535" s="48"/>
      <c r="C535" s="48"/>
      <c r="D535" s="48"/>
      <c r="E535" s="7"/>
      <c r="F535" s="8"/>
      <c r="G535" s="2"/>
      <c r="H535" s="2"/>
    </row>
    <row r="536" spans="1:8" x14ac:dyDescent="0.25">
      <c r="A536" s="49"/>
      <c r="B536" s="48"/>
      <c r="C536" s="48"/>
      <c r="D536" s="48"/>
      <c r="E536" s="7"/>
      <c r="F536" s="8"/>
      <c r="G536" s="2"/>
      <c r="H536" s="2"/>
    </row>
    <row r="537" spans="1:8" x14ac:dyDescent="0.25">
      <c r="A537" s="49"/>
      <c r="B537" s="48"/>
      <c r="C537" s="48"/>
      <c r="D537" s="48"/>
      <c r="E537" s="7"/>
      <c r="F537" s="8"/>
      <c r="G537" s="2"/>
      <c r="H537" s="2"/>
    </row>
    <row r="538" spans="1:8" x14ac:dyDescent="0.25">
      <c r="A538" s="49"/>
      <c r="B538" s="48"/>
      <c r="C538" s="48"/>
      <c r="D538" s="48"/>
      <c r="E538" s="7"/>
      <c r="F538" s="8"/>
      <c r="G538" s="2"/>
      <c r="H538" s="2"/>
    </row>
    <row r="539" spans="1:8" x14ac:dyDescent="0.25">
      <c r="A539" s="49"/>
      <c r="B539" s="48"/>
      <c r="C539" s="48"/>
      <c r="D539" s="48"/>
      <c r="E539" s="7"/>
      <c r="F539" s="8"/>
      <c r="G539" s="2"/>
      <c r="H539" s="2"/>
    </row>
    <row r="540" spans="1:8" x14ac:dyDescent="0.25">
      <c r="A540" s="49"/>
      <c r="B540" s="48"/>
      <c r="C540" s="48"/>
      <c r="D540" s="48"/>
      <c r="E540" s="7"/>
      <c r="F540" s="8"/>
      <c r="G540" s="2"/>
      <c r="H540" s="2"/>
    </row>
    <row r="541" spans="1:8" x14ac:dyDescent="0.25">
      <c r="A541" s="49"/>
      <c r="B541" s="48"/>
      <c r="C541" s="48"/>
      <c r="D541" s="48"/>
      <c r="E541" s="7"/>
      <c r="F541" s="8"/>
      <c r="G541" s="2"/>
      <c r="H541" s="2"/>
    </row>
    <row r="542" spans="1:8" x14ac:dyDescent="0.25">
      <c r="A542" s="49"/>
      <c r="B542" s="48"/>
      <c r="C542" s="48"/>
      <c r="D542" s="48"/>
      <c r="E542" s="7"/>
      <c r="F542" s="8"/>
      <c r="G542" s="2"/>
      <c r="H542" s="2"/>
    </row>
    <row r="543" spans="1:8" x14ac:dyDescent="0.25">
      <c r="A543" s="49"/>
      <c r="B543" s="48"/>
      <c r="C543" s="48"/>
      <c r="D543" s="48"/>
      <c r="E543" s="7"/>
      <c r="F543" s="8"/>
      <c r="G543" s="2"/>
      <c r="H543" s="2"/>
    </row>
    <row r="544" spans="1:8" x14ac:dyDescent="0.25">
      <c r="A544" s="49"/>
      <c r="B544" s="48"/>
      <c r="C544" s="48"/>
      <c r="D544" s="48"/>
      <c r="E544" s="7"/>
      <c r="F544" s="8"/>
      <c r="G544" s="2"/>
      <c r="H544" s="2"/>
    </row>
    <row r="545" spans="1:8" x14ac:dyDescent="0.25">
      <c r="A545" s="49"/>
      <c r="B545" s="48"/>
      <c r="C545" s="48"/>
      <c r="D545" s="48"/>
      <c r="E545" s="7"/>
      <c r="F545" s="8"/>
      <c r="G545" s="2"/>
      <c r="H545" s="2"/>
    </row>
    <row r="546" spans="1:8" x14ac:dyDescent="0.25">
      <c r="A546" s="49"/>
      <c r="B546" s="48"/>
      <c r="C546" s="48"/>
      <c r="D546" s="48"/>
      <c r="E546" s="7"/>
      <c r="F546" s="8"/>
      <c r="G546" s="2"/>
      <c r="H546" s="2"/>
    </row>
    <row r="547" spans="1:8" x14ac:dyDescent="0.25">
      <c r="A547" s="49"/>
      <c r="B547" s="48"/>
      <c r="C547" s="48"/>
      <c r="D547" s="48"/>
      <c r="E547" s="7"/>
      <c r="F547" s="8"/>
      <c r="G547" s="2"/>
      <c r="H547" s="2"/>
    </row>
    <row r="548" spans="1:8" x14ac:dyDescent="0.25">
      <c r="A548" s="49"/>
      <c r="B548" s="48"/>
      <c r="C548" s="48"/>
      <c r="D548" s="48"/>
      <c r="E548" s="7"/>
      <c r="F548" s="8"/>
      <c r="G548" s="2"/>
      <c r="H548" s="2"/>
    </row>
    <row r="549" spans="1:8" x14ac:dyDescent="0.25">
      <c r="A549" s="49"/>
      <c r="B549" s="48"/>
      <c r="C549" s="48"/>
      <c r="D549" s="48"/>
      <c r="E549" s="7"/>
      <c r="F549" s="8"/>
      <c r="G549" s="2"/>
      <c r="H549" s="2"/>
    </row>
    <row r="550" spans="1:8" x14ac:dyDescent="0.25">
      <c r="A550" s="49"/>
      <c r="B550" s="48"/>
      <c r="C550" s="48"/>
      <c r="D550" s="48"/>
      <c r="E550" s="7"/>
      <c r="F550" s="8"/>
      <c r="G550" s="2"/>
      <c r="H550" s="2"/>
    </row>
    <row r="551" spans="1:8" x14ac:dyDescent="0.25">
      <c r="A551" s="49"/>
      <c r="B551" s="48"/>
      <c r="C551" s="48"/>
      <c r="D551" s="48"/>
      <c r="E551" s="7"/>
      <c r="F551" s="8"/>
      <c r="G551" s="2"/>
      <c r="H551" s="2"/>
    </row>
    <row r="552" spans="1:8" x14ac:dyDescent="0.25">
      <c r="A552" s="49"/>
      <c r="B552" s="48"/>
      <c r="C552" s="48"/>
      <c r="D552" s="48"/>
      <c r="E552" s="7"/>
      <c r="F552" s="8"/>
      <c r="G552" s="2"/>
      <c r="H552" s="2"/>
    </row>
    <row r="553" spans="1:8" x14ac:dyDescent="0.25">
      <c r="A553" s="49"/>
      <c r="B553" s="48"/>
      <c r="C553" s="48"/>
      <c r="D553" s="48"/>
      <c r="E553" s="7"/>
      <c r="F553" s="8"/>
      <c r="G553" s="2"/>
      <c r="H553" s="2"/>
    </row>
    <row r="554" spans="1:8" x14ac:dyDescent="0.25">
      <c r="A554" s="49"/>
      <c r="B554" s="48"/>
      <c r="C554" s="48"/>
      <c r="D554" s="48"/>
      <c r="E554" s="7"/>
      <c r="F554" s="8"/>
      <c r="G554" s="2"/>
      <c r="H554" s="2"/>
    </row>
    <row r="555" spans="1:8" x14ac:dyDescent="0.25">
      <c r="A555" s="49"/>
      <c r="B555" s="48"/>
      <c r="C555" s="48"/>
      <c r="D555" s="48"/>
      <c r="E555" s="7"/>
      <c r="F555" s="8"/>
      <c r="G555" s="2"/>
      <c r="H555" s="2"/>
    </row>
    <row r="556" spans="1:8" x14ac:dyDescent="0.25">
      <c r="A556" s="49"/>
      <c r="B556" s="48"/>
      <c r="C556" s="48"/>
      <c r="D556" s="48"/>
      <c r="E556" s="7"/>
      <c r="F556" s="8"/>
      <c r="G556" s="2"/>
      <c r="H556" s="2"/>
    </row>
    <row r="557" spans="1:8" x14ac:dyDescent="0.25">
      <c r="A557" s="49"/>
      <c r="B557" s="48"/>
      <c r="C557" s="48"/>
      <c r="D557" s="48"/>
      <c r="E557" s="7"/>
      <c r="F557" s="8"/>
      <c r="G557" s="2"/>
      <c r="H557" s="2"/>
    </row>
    <row r="558" spans="1:8" x14ac:dyDescent="0.25">
      <c r="A558" s="49"/>
      <c r="B558" s="48"/>
      <c r="C558" s="48"/>
      <c r="D558" s="48"/>
      <c r="E558" s="7"/>
      <c r="F558" s="8"/>
      <c r="G558" s="2"/>
      <c r="H558" s="2"/>
    </row>
    <row r="559" spans="1:8" x14ac:dyDescent="0.25">
      <c r="A559" s="49"/>
      <c r="B559" s="48"/>
      <c r="C559" s="48"/>
      <c r="D559" s="48"/>
      <c r="E559" s="7"/>
      <c r="F559" s="8"/>
      <c r="G559" s="2"/>
      <c r="H559" s="2"/>
    </row>
    <row r="560" spans="1:8" x14ac:dyDescent="0.25">
      <c r="A560" s="49"/>
      <c r="B560" s="48"/>
      <c r="C560" s="48"/>
      <c r="D560" s="48"/>
      <c r="E560" s="7"/>
      <c r="F560" s="8"/>
      <c r="G560" s="2"/>
      <c r="H560" s="2"/>
    </row>
    <row r="561" spans="1:8" x14ac:dyDescent="0.25">
      <c r="A561" s="49"/>
      <c r="B561" s="48"/>
      <c r="C561" s="48"/>
      <c r="D561" s="48"/>
      <c r="E561" s="7"/>
      <c r="F561" s="8"/>
      <c r="G561" s="2"/>
      <c r="H561" s="2"/>
    </row>
    <row r="562" spans="1:8" x14ac:dyDescent="0.25">
      <c r="A562" s="49"/>
      <c r="B562" s="48"/>
      <c r="C562" s="48"/>
      <c r="D562" s="48"/>
      <c r="E562" s="7"/>
      <c r="F562" s="8"/>
      <c r="G562" s="2"/>
      <c r="H562" s="2"/>
    </row>
    <row r="563" spans="1:8" x14ac:dyDescent="0.25">
      <c r="A563" s="49"/>
      <c r="B563" s="48"/>
      <c r="C563" s="48"/>
      <c r="D563" s="48"/>
      <c r="E563" s="7"/>
      <c r="F563" s="8"/>
      <c r="G563" s="2"/>
      <c r="H563" s="2"/>
    </row>
    <row r="564" spans="1:8" x14ac:dyDescent="0.25">
      <c r="A564" s="49"/>
      <c r="B564" s="48"/>
      <c r="C564" s="48"/>
      <c r="D564" s="48"/>
      <c r="E564" s="7"/>
      <c r="F564" s="8"/>
      <c r="G564" s="2"/>
      <c r="H564" s="2"/>
    </row>
    <row r="565" spans="1:8" x14ac:dyDescent="0.25">
      <c r="A565" s="49"/>
      <c r="B565" s="48"/>
      <c r="C565" s="48"/>
      <c r="D565" s="48"/>
      <c r="E565" s="7"/>
      <c r="F565" s="8"/>
      <c r="G565" s="2"/>
      <c r="H565" s="2"/>
    </row>
    <row r="566" spans="1:8" x14ac:dyDescent="0.25">
      <c r="A566" s="49"/>
      <c r="B566" s="48"/>
      <c r="C566" s="48"/>
      <c r="D566" s="48"/>
      <c r="E566" s="7"/>
      <c r="F566" s="8"/>
      <c r="G566" s="2"/>
      <c r="H566" s="2"/>
    </row>
    <row r="567" spans="1:8" x14ac:dyDescent="0.25">
      <c r="A567" s="49"/>
      <c r="B567" s="48"/>
      <c r="C567" s="48"/>
      <c r="D567" s="48"/>
      <c r="E567" s="7"/>
      <c r="F567" s="8"/>
      <c r="G567" s="2"/>
      <c r="H567" s="2"/>
    </row>
    <row r="568" spans="1:8" x14ac:dyDescent="0.25">
      <c r="A568" s="49"/>
      <c r="B568" s="48"/>
      <c r="C568" s="48"/>
      <c r="D568" s="48"/>
      <c r="E568" s="7"/>
      <c r="F568" s="8"/>
      <c r="G568" s="2"/>
      <c r="H568" s="2"/>
    </row>
    <row r="569" spans="1:8" x14ac:dyDescent="0.25">
      <c r="A569" s="49"/>
      <c r="B569" s="48"/>
      <c r="C569" s="48"/>
      <c r="D569" s="48"/>
      <c r="E569" s="7"/>
      <c r="F569" s="8"/>
      <c r="G569" s="2"/>
      <c r="H569" s="2"/>
    </row>
    <row r="570" spans="1:8" x14ac:dyDescent="0.25">
      <c r="A570" s="49"/>
      <c r="B570" s="48"/>
      <c r="C570" s="48"/>
      <c r="D570" s="48"/>
      <c r="E570" s="7"/>
      <c r="F570" s="8"/>
      <c r="G570" s="2"/>
      <c r="H570" s="2"/>
    </row>
    <row r="571" spans="1:8" x14ac:dyDescent="0.25">
      <c r="A571" s="49"/>
      <c r="B571" s="48"/>
      <c r="C571" s="48"/>
      <c r="D571" s="48"/>
      <c r="E571" s="7"/>
      <c r="F571" s="8"/>
      <c r="G571" s="2"/>
      <c r="H571" s="2"/>
    </row>
    <row r="572" spans="1:8" x14ac:dyDescent="0.25">
      <c r="A572" s="49"/>
      <c r="B572" s="48"/>
      <c r="C572" s="48"/>
      <c r="D572" s="48"/>
      <c r="E572" s="7"/>
      <c r="F572" s="8"/>
      <c r="G572" s="2"/>
      <c r="H572" s="2"/>
    </row>
    <row r="573" spans="1:8" x14ac:dyDescent="0.25">
      <c r="A573" s="49"/>
      <c r="B573" s="48"/>
      <c r="C573" s="48"/>
      <c r="D573" s="48"/>
      <c r="E573" s="7"/>
      <c r="F573" s="8"/>
      <c r="G573" s="2"/>
      <c r="H573" s="2"/>
    </row>
    <row r="574" spans="1:8" x14ac:dyDescent="0.25">
      <c r="A574" s="49"/>
      <c r="B574" s="48"/>
      <c r="C574" s="48"/>
      <c r="D574" s="48"/>
      <c r="E574" s="7"/>
      <c r="F574" s="8"/>
      <c r="G574" s="2"/>
      <c r="H574" s="2"/>
    </row>
    <row r="575" spans="1:8" x14ac:dyDescent="0.25">
      <c r="A575" s="49"/>
      <c r="B575" s="48"/>
      <c r="C575" s="48"/>
      <c r="D575" s="48"/>
      <c r="E575" s="7"/>
      <c r="F575" s="8"/>
      <c r="G575" s="2"/>
      <c r="H575" s="2"/>
    </row>
    <row r="576" spans="1:8" x14ac:dyDescent="0.25">
      <c r="A576" s="49"/>
      <c r="B576" s="48"/>
      <c r="C576" s="48"/>
      <c r="D576" s="48"/>
      <c r="E576" s="7"/>
      <c r="F576" s="8"/>
      <c r="G576" s="2"/>
      <c r="H576" s="2"/>
    </row>
    <row r="577" spans="1:8" x14ac:dyDescent="0.25">
      <c r="A577" s="49"/>
      <c r="B577" s="48"/>
      <c r="C577" s="48"/>
      <c r="D577" s="48"/>
      <c r="E577" s="7"/>
      <c r="F577" s="8"/>
      <c r="G577" s="2"/>
      <c r="H577" s="2"/>
    </row>
    <row r="578" spans="1:8" x14ac:dyDescent="0.25">
      <c r="A578" s="49"/>
      <c r="B578" s="48"/>
      <c r="C578" s="48"/>
      <c r="D578" s="48"/>
      <c r="E578" s="7"/>
      <c r="F578" s="8"/>
      <c r="G578" s="2"/>
      <c r="H578" s="2"/>
    </row>
    <row r="579" spans="1:8" x14ac:dyDescent="0.25">
      <c r="A579" s="49"/>
      <c r="B579" s="48"/>
      <c r="C579" s="48"/>
      <c r="D579" s="48"/>
      <c r="E579" s="7"/>
      <c r="F579" s="8"/>
      <c r="G579" s="2"/>
      <c r="H579" s="2"/>
    </row>
    <row r="580" spans="1:8" x14ac:dyDescent="0.25">
      <c r="A580" s="49"/>
      <c r="B580" s="48"/>
      <c r="C580" s="48"/>
      <c r="D580" s="48"/>
      <c r="E580" s="7"/>
      <c r="F580" s="8"/>
      <c r="G580" s="2"/>
      <c r="H580" s="2"/>
    </row>
    <row r="581" spans="1:8" x14ac:dyDescent="0.25">
      <c r="A581" s="49"/>
      <c r="B581" s="48"/>
      <c r="C581" s="48"/>
      <c r="D581" s="48"/>
      <c r="E581" s="7"/>
      <c r="F581" s="8"/>
      <c r="G581" s="2"/>
      <c r="H581" s="2"/>
    </row>
    <row r="582" spans="1:8" x14ac:dyDescent="0.25">
      <c r="A582" s="49"/>
      <c r="B582" s="48"/>
      <c r="C582" s="48"/>
      <c r="D582" s="48"/>
      <c r="E582" s="7"/>
      <c r="F582" s="8"/>
      <c r="G582" s="2"/>
      <c r="H582" s="2"/>
    </row>
    <row r="583" spans="1:8" x14ac:dyDescent="0.25">
      <c r="A583" s="49"/>
      <c r="B583" s="48"/>
      <c r="C583" s="48"/>
      <c r="D583" s="48"/>
      <c r="E583" s="7"/>
      <c r="F583" s="8"/>
      <c r="G583" s="2"/>
      <c r="H583" s="2"/>
    </row>
    <row r="584" spans="1:8" x14ac:dyDescent="0.25">
      <c r="A584" s="49"/>
      <c r="B584" s="48"/>
      <c r="C584" s="48"/>
      <c r="D584" s="48"/>
      <c r="E584" s="7"/>
      <c r="F584" s="8"/>
      <c r="G584" s="2"/>
      <c r="H584" s="2"/>
    </row>
    <row r="585" spans="1:8" x14ac:dyDescent="0.25">
      <c r="A585" s="49"/>
      <c r="B585" s="48"/>
      <c r="C585" s="48"/>
      <c r="D585" s="48"/>
      <c r="E585" s="7"/>
      <c r="F585" s="8"/>
      <c r="G585" s="2"/>
      <c r="H585" s="2"/>
    </row>
    <row r="586" spans="1:8" x14ac:dyDescent="0.25">
      <c r="A586" s="49"/>
      <c r="B586" s="48"/>
      <c r="C586" s="48"/>
      <c r="D586" s="48"/>
      <c r="E586" s="7"/>
      <c r="F586" s="8"/>
      <c r="G586" s="2"/>
      <c r="H586" s="2"/>
    </row>
    <row r="587" spans="1:8" x14ac:dyDescent="0.25">
      <c r="A587" s="49"/>
      <c r="B587" s="48"/>
      <c r="C587" s="48"/>
      <c r="D587" s="48"/>
      <c r="E587" s="7"/>
      <c r="F587" s="8"/>
      <c r="G587" s="2"/>
      <c r="H587" s="2"/>
    </row>
    <row r="588" spans="1:8" x14ac:dyDescent="0.25">
      <c r="A588" s="49"/>
      <c r="B588" s="48"/>
      <c r="C588" s="48"/>
      <c r="D588" s="48"/>
      <c r="E588" s="7"/>
      <c r="F588" s="8"/>
      <c r="G588" s="2"/>
      <c r="H588" s="2"/>
    </row>
    <row r="589" spans="1:8" x14ac:dyDescent="0.25">
      <c r="A589" s="49"/>
      <c r="B589" s="48"/>
      <c r="C589" s="48"/>
      <c r="D589" s="48"/>
      <c r="E589" s="7"/>
      <c r="F589" s="8"/>
      <c r="G589" s="2"/>
      <c r="H589" s="2"/>
    </row>
    <row r="590" spans="1:8" x14ac:dyDescent="0.25">
      <c r="A590" s="49"/>
      <c r="B590" s="48"/>
      <c r="C590" s="48"/>
      <c r="D590" s="48"/>
      <c r="E590" s="7"/>
      <c r="F590" s="8"/>
      <c r="G590" s="2"/>
      <c r="H590" s="2"/>
    </row>
    <row r="591" spans="1:8" x14ac:dyDescent="0.25">
      <c r="A591" s="49"/>
      <c r="B591" s="48"/>
      <c r="C591" s="48"/>
      <c r="D591" s="48"/>
      <c r="E591" s="7"/>
      <c r="F591" s="8"/>
      <c r="G591" s="2"/>
      <c r="H591" s="2"/>
    </row>
    <row r="592" spans="1:8" x14ac:dyDescent="0.25">
      <c r="A592" s="49"/>
      <c r="B592" s="48"/>
      <c r="C592" s="48"/>
      <c r="D592" s="48"/>
      <c r="E592" s="7"/>
      <c r="F592" s="8"/>
      <c r="G592" s="2"/>
      <c r="H592" s="2"/>
    </row>
    <row r="593" spans="1:8" x14ac:dyDescent="0.25">
      <c r="A593" s="49"/>
      <c r="B593" s="48"/>
      <c r="C593" s="48"/>
      <c r="D593" s="48"/>
      <c r="E593" s="7"/>
      <c r="F593" s="8"/>
      <c r="G593" s="2"/>
      <c r="H593" s="2"/>
    </row>
    <row r="594" spans="1:8" x14ac:dyDescent="0.25">
      <c r="A594" s="49"/>
      <c r="B594" s="48"/>
      <c r="C594" s="48"/>
      <c r="D594" s="48"/>
      <c r="E594" s="7"/>
      <c r="F594" s="8"/>
      <c r="G594" s="2"/>
      <c r="H594" s="2"/>
    </row>
    <row r="595" spans="1:8" x14ac:dyDescent="0.25">
      <c r="A595" s="49"/>
      <c r="B595" s="48"/>
      <c r="C595" s="48"/>
      <c r="D595" s="48"/>
      <c r="E595" s="7"/>
      <c r="F595" s="8"/>
      <c r="G595" s="2"/>
      <c r="H595" s="2"/>
    </row>
    <row r="596" spans="1:8" x14ac:dyDescent="0.25">
      <c r="A596" s="49"/>
      <c r="B596" s="48"/>
      <c r="C596" s="48"/>
      <c r="D596" s="48"/>
      <c r="E596" s="7"/>
      <c r="F596" s="8"/>
      <c r="G596" s="2"/>
      <c r="H596" s="2"/>
    </row>
    <row r="597" spans="1:8" x14ac:dyDescent="0.25">
      <c r="A597" s="49"/>
      <c r="B597" s="48"/>
      <c r="C597" s="48"/>
      <c r="D597" s="48"/>
      <c r="E597" s="7"/>
      <c r="F597" s="8"/>
      <c r="G597" s="2"/>
      <c r="H597" s="2"/>
    </row>
    <row r="598" spans="1:8" x14ac:dyDescent="0.25">
      <c r="A598" s="49"/>
      <c r="B598" s="48"/>
      <c r="C598" s="48"/>
      <c r="D598" s="48"/>
      <c r="E598" s="7"/>
      <c r="F598" s="8"/>
      <c r="G598" s="2"/>
      <c r="H598" s="2"/>
    </row>
    <row r="599" spans="1:8" x14ac:dyDescent="0.25">
      <c r="A599" s="49"/>
      <c r="B599" s="48"/>
      <c r="C599" s="48"/>
      <c r="D599" s="48"/>
      <c r="E599" s="7"/>
      <c r="F599" s="8"/>
      <c r="G599" s="2"/>
      <c r="H599" s="2"/>
    </row>
    <row r="600" spans="1:8" x14ac:dyDescent="0.25">
      <c r="A600" s="49"/>
      <c r="B600" s="48"/>
      <c r="C600" s="48"/>
      <c r="D600" s="48"/>
      <c r="E600" s="7"/>
      <c r="F600" s="8"/>
      <c r="G600" s="2"/>
      <c r="H600" s="2"/>
    </row>
    <row r="601" spans="1:8" x14ac:dyDescent="0.25">
      <c r="A601" s="49"/>
      <c r="B601" s="48"/>
      <c r="C601" s="48"/>
      <c r="D601" s="48"/>
      <c r="E601" s="7"/>
      <c r="F601" s="8"/>
      <c r="G601" s="2"/>
      <c r="H601" s="2"/>
    </row>
    <row r="602" spans="1:8" x14ac:dyDescent="0.25">
      <c r="A602" s="49"/>
      <c r="B602" s="48"/>
      <c r="C602" s="48"/>
      <c r="D602" s="48"/>
      <c r="E602" s="7"/>
      <c r="F602" s="8"/>
      <c r="G602" s="2"/>
      <c r="H602" s="2"/>
    </row>
    <row r="603" spans="1:8" x14ac:dyDescent="0.25">
      <c r="A603" s="49"/>
      <c r="B603" s="48"/>
      <c r="C603" s="48"/>
      <c r="D603" s="48"/>
      <c r="E603" s="7"/>
      <c r="F603" s="8"/>
      <c r="G603" s="2"/>
      <c r="H603" s="2"/>
    </row>
    <row r="604" spans="1:8" x14ac:dyDescent="0.25">
      <c r="A604" s="49"/>
      <c r="B604" s="48"/>
      <c r="C604" s="48"/>
      <c r="D604" s="48"/>
      <c r="E604" s="7"/>
      <c r="F604" s="8"/>
      <c r="G604" s="2"/>
      <c r="H604" s="2"/>
    </row>
    <row r="605" spans="1:8" x14ac:dyDescent="0.25">
      <c r="A605" s="49"/>
      <c r="B605" s="48"/>
      <c r="C605" s="48"/>
      <c r="D605" s="48"/>
      <c r="E605" s="7"/>
      <c r="F605" s="8"/>
      <c r="G605" s="2"/>
      <c r="H605" s="2"/>
    </row>
    <row r="606" spans="1:8" x14ac:dyDescent="0.25">
      <c r="A606" s="49"/>
      <c r="B606" s="48"/>
      <c r="C606" s="48"/>
      <c r="D606" s="48"/>
      <c r="E606" s="7"/>
      <c r="F606" s="8"/>
      <c r="G606" s="2"/>
      <c r="H606" s="2"/>
    </row>
    <row r="607" spans="1:8" x14ac:dyDescent="0.25">
      <c r="A607" s="49"/>
      <c r="B607" s="48"/>
      <c r="C607" s="48"/>
      <c r="D607" s="48"/>
      <c r="E607" s="7"/>
      <c r="F607" s="8"/>
      <c r="G607" s="2"/>
      <c r="H607" s="2"/>
    </row>
    <row r="608" spans="1:8" x14ac:dyDescent="0.25">
      <c r="A608" s="49"/>
      <c r="B608" s="48"/>
      <c r="C608" s="48"/>
      <c r="D608" s="48"/>
      <c r="E608" s="7"/>
      <c r="F608" s="8"/>
      <c r="G608" s="2"/>
      <c r="H608" s="2"/>
    </row>
    <row r="609" spans="1:8" x14ac:dyDescent="0.25">
      <c r="A609" s="49"/>
      <c r="B609" s="48"/>
      <c r="C609" s="48"/>
      <c r="D609" s="48"/>
      <c r="E609" s="7"/>
      <c r="F609" s="8"/>
      <c r="G609" s="2"/>
      <c r="H609" s="2"/>
    </row>
    <row r="610" spans="1:8" x14ac:dyDescent="0.25">
      <c r="A610" s="49"/>
      <c r="B610" s="48"/>
      <c r="C610" s="48"/>
      <c r="D610" s="48"/>
      <c r="E610" s="7"/>
      <c r="F610" s="8"/>
      <c r="G610" s="2"/>
      <c r="H610" s="2"/>
    </row>
    <row r="611" spans="1:8" x14ac:dyDescent="0.25">
      <c r="A611" s="49"/>
      <c r="B611" s="48"/>
      <c r="C611" s="48"/>
      <c r="D611" s="48"/>
      <c r="E611" s="7"/>
      <c r="F611" s="8"/>
      <c r="G611" s="2"/>
      <c r="H611" s="2"/>
    </row>
    <row r="612" spans="1:8" x14ac:dyDescent="0.25">
      <c r="A612" s="49"/>
      <c r="B612" s="48"/>
      <c r="C612" s="48"/>
      <c r="D612" s="48"/>
      <c r="E612" s="7"/>
      <c r="F612" s="8"/>
      <c r="G612" s="2"/>
      <c r="H612" s="2"/>
    </row>
    <row r="613" spans="1:8" x14ac:dyDescent="0.25">
      <c r="A613" s="49"/>
      <c r="B613" s="48"/>
      <c r="C613" s="48"/>
      <c r="D613" s="48"/>
      <c r="E613" s="7"/>
      <c r="F613" s="8"/>
      <c r="G613" s="2"/>
      <c r="H613" s="2"/>
    </row>
    <row r="614" spans="1:8" x14ac:dyDescent="0.25">
      <c r="A614" s="49"/>
      <c r="B614" s="48"/>
      <c r="C614" s="48"/>
      <c r="D614" s="48"/>
      <c r="E614" s="7"/>
      <c r="F614" s="8"/>
      <c r="G614" s="2"/>
      <c r="H614" s="2"/>
    </row>
    <row r="615" spans="1:8" x14ac:dyDescent="0.25">
      <c r="A615" s="49"/>
      <c r="B615" s="48"/>
      <c r="C615" s="48"/>
      <c r="D615" s="48"/>
      <c r="E615" s="7"/>
      <c r="F615" s="8"/>
      <c r="G615" s="2"/>
      <c r="H615" s="2"/>
    </row>
    <row r="616" spans="1:8" x14ac:dyDescent="0.25">
      <c r="A616" s="49"/>
      <c r="B616" s="48"/>
      <c r="C616" s="48"/>
      <c r="D616" s="48"/>
      <c r="E616" s="7"/>
      <c r="F616" s="8"/>
      <c r="G616" s="2"/>
      <c r="H616" s="2"/>
    </row>
    <row r="617" spans="1:8" x14ac:dyDescent="0.25">
      <c r="A617" s="49"/>
      <c r="B617" s="48"/>
      <c r="C617" s="48"/>
      <c r="D617" s="48"/>
      <c r="E617" s="7"/>
      <c r="F617" s="8"/>
      <c r="G617" s="2"/>
      <c r="H617" s="2"/>
    </row>
    <row r="618" spans="1:8" x14ac:dyDescent="0.25">
      <c r="A618" s="49"/>
      <c r="B618" s="48"/>
      <c r="C618" s="48"/>
      <c r="D618" s="48"/>
      <c r="E618" s="7"/>
      <c r="F618" s="8"/>
      <c r="G618" s="2"/>
      <c r="H618" s="2"/>
    </row>
    <row r="619" spans="1:8" x14ac:dyDescent="0.25">
      <c r="A619" s="49"/>
      <c r="B619" s="48"/>
      <c r="C619" s="48"/>
      <c r="D619" s="48"/>
      <c r="E619" s="7"/>
      <c r="F619" s="8"/>
      <c r="G619" s="2"/>
      <c r="H619" s="2"/>
    </row>
    <row r="620" spans="1:8" x14ac:dyDescent="0.25">
      <c r="A620" s="49"/>
      <c r="B620" s="48"/>
      <c r="C620" s="48"/>
      <c r="D620" s="48"/>
      <c r="E620" s="7"/>
      <c r="F620" s="8"/>
      <c r="G620" s="2"/>
      <c r="H620" s="2"/>
    </row>
    <row r="621" spans="1:8" x14ac:dyDescent="0.25">
      <c r="A621" s="49"/>
      <c r="B621" s="48"/>
      <c r="C621" s="48"/>
      <c r="D621" s="48"/>
      <c r="E621" s="7"/>
      <c r="F621" s="8"/>
      <c r="G621" s="2"/>
      <c r="H621" s="2"/>
    </row>
    <row r="622" spans="1:8" x14ac:dyDescent="0.25">
      <c r="A622" s="49"/>
      <c r="B622" s="48"/>
      <c r="C622" s="48"/>
      <c r="D622" s="48"/>
      <c r="E622" s="7"/>
      <c r="F622" s="8"/>
      <c r="G622" s="2"/>
      <c r="H622" s="2"/>
    </row>
    <row r="623" spans="1:8" x14ac:dyDescent="0.25">
      <c r="A623" s="49"/>
      <c r="B623" s="48"/>
      <c r="C623" s="48"/>
      <c r="D623" s="48"/>
      <c r="E623" s="7"/>
      <c r="F623" s="8"/>
      <c r="G623" s="2"/>
      <c r="H623" s="2"/>
    </row>
    <row r="624" spans="1:8" x14ac:dyDescent="0.25">
      <c r="A624" s="49"/>
      <c r="B624" s="48"/>
      <c r="C624" s="48"/>
      <c r="D624" s="48"/>
      <c r="E624" s="7"/>
      <c r="F624" s="8"/>
      <c r="G624" s="2"/>
      <c r="H624" s="2"/>
    </row>
    <row r="625" spans="1:8" x14ac:dyDescent="0.25">
      <c r="A625" s="49"/>
      <c r="B625" s="48"/>
      <c r="C625" s="48"/>
      <c r="D625" s="48"/>
      <c r="E625" s="7"/>
      <c r="F625" s="8"/>
      <c r="G625" s="2"/>
      <c r="H625" s="2"/>
    </row>
    <row r="626" spans="1:8" x14ac:dyDescent="0.25">
      <c r="A626" s="49"/>
      <c r="B626" s="48"/>
      <c r="C626" s="48"/>
      <c r="D626" s="48"/>
      <c r="E626" s="7"/>
      <c r="F626" s="8"/>
      <c r="G626" s="2"/>
      <c r="H626" s="2"/>
    </row>
    <row r="627" spans="1:8" x14ac:dyDescent="0.25">
      <c r="A627" s="49"/>
      <c r="B627" s="48"/>
      <c r="C627" s="48"/>
      <c r="D627" s="48"/>
      <c r="E627" s="7"/>
      <c r="F627" s="8"/>
      <c r="G627" s="2"/>
      <c r="H627" s="2"/>
    </row>
    <row r="628" spans="1:8" x14ac:dyDescent="0.25">
      <c r="A628" s="49"/>
      <c r="B628" s="48"/>
      <c r="C628" s="48"/>
      <c r="D628" s="48"/>
      <c r="E628" s="7"/>
      <c r="F628" s="8"/>
      <c r="G628" s="2"/>
      <c r="H628" s="2"/>
    </row>
    <row r="629" spans="1:8" x14ac:dyDescent="0.25">
      <c r="A629" s="49"/>
      <c r="B629" s="48"/>
      <c r="C629" s="48"/>
      <c r="D629" s="48"/>
      <c r="E629" s="7"/>
      <c r="F629" s="8"/>
      <c r="G629" s="2"/>
      <c r="H629" s="2"/>
    </row>
    <row r="630" spans="1:8" x14ac:dyDescent="0.25">
      <c r="A630" s="49"/>
      <c r="B630" s="48"/>
      <c r="C630" s="48"/>
      <c r="D630" s="48"/>
      <c r="E630" s="7"/>
      <c r="F630" s="8"/>
      <c r="G630" s="2"/>
      <c r="H630" s="2"/>
    </row>
    <row r="631" spans="1:8" x14ac:dyDescent="0.25">
      <c r="A631" s="49"/>
      <c r="B631" s="48"/>
      <c r="C631" s="48"/>
      <c r="D631" s="48"/>
      <c r="E631" s="7"/>
      <c r="F631" s="8"/>
      <c r="G631" s="2"/>
      <c r="H631" s="2"/>
    </row>
    <row r="632" spans="1:8" x14ac:dyDescent="0.25">
      <c r="A632" s="49"/>
      <c r="B632" s="48"/>
      <c r="C632" s="48"/>
      <c r="D632" s="48"/>
      <c r="E632" s="7"/>
      <c r="F632" s="8"/>
      <c r="G632" s="2"/>
      <c r="H632" s="2"/>
    </row>
    <row r="633" spans="1:8" x14ac:dyDescent="0.25">
      <c r="A633" s="49"/>
      <c r="B633" s="48"/>
      <c r="C633" s="48"/>
      <c r="D633" s="48"/>
      <c r="E633" s="7"/>
      <c r="F633" s="8"/>
      <c r="G633" s="2"/>
      <c r="H633" s="2"/>
    </row>
    <row r="634" spans="1:8" x14ac:dyDescent="0.25">
      <c r="A634" s="49"/>
      <c r="B634" s="48"/>
      <c r="C634" s="48"/>
      <c r="D634" s="48"/>
      <c r="E634" s="7"/>
      <c r="F634" s="8"/>
      <c r="G634" s="2"/>
      <c r="H634" s="2"/>
    </row>
    <row r="635" spans="1:8" x14ac:dyDescent="0.25">
      <c r="A635" s="49"/>
      <c r="B635" s="48"/>
      <c r="C635" s="48"/>
      <c r="D635" s="48"/>
      <c r="E635" s="7"/>
      <c r="F635" s="8"/>
      <c r="G635" s="2"/>
      <c r="H635" s="2"/>
    </row>
    <row r="636" spans="1:8" x14ac:dyDescent="0.25">
      <c r="A636" s="49"/>
      <c r="B636" s="48"/>
      <c r="C636" s="48"/>
      <c r="D636" s="48"/>
      <c r="E636" s="7"/>
      <c r="F636" s="8"/>
      <c r="G636" s="2"/>
      <c r="H636" s="2"/>
    </row>
    <row r="637" spans="1:8" x14ac:dyDescent="0.25">
      <c r="A637" s="49"/>
      <c r="B637" s="48"/>
      <c r="C637" s="48"/>
      <c r="D637" s="48"/>
      <c r="E637" s="7"/>
      <c r="F637" s="8"/>
      <c r="G637" s="2"/>
      <c r="H637" s="2"/>
    </row>
    <row r="638" spans="1:8" x14ac:dyDescent="0.25">
      <c r="A638" s="49"/>
      <c r="B638" s="48"/>
      <c r="C638" s="48"/>
      <c r="D638" s="48"/>
      <c r="E638" s="7"/>
      <c r="F638" s="8"/>
      <c r="G638" s="2"/>
      <c r="H638" s="2"/>
    </row>
    <row r="639" spans="1:8" x14ac:dyDescent="0.25">
      <c r="A639" s="49"/>
      <c r="B639" s="48"/>
      <c r="C639" s="48"/>
      <c r="D639" s="48"/>
      <c r="E639" s="7"/>
      <c r="F639" s="8"/>
      <c r="G639" s="2"/>
      <c r="H639" s="2"/>
    </row>
    <row r="640" spans="1:8" x14ac:dyDescent="0.25">
      <c r="A640" s="49"/>
      <c r="B640" s="48"/>
      <c r="C640" s="48"/>
      <c r="D640" s="48"/>
      <c r="E640" s="7"/>
      <c r="F640" s="8"/>
      <c r="G640" s="2"/>
      <c r="H640" s="2"/>
    </row>
    <row r="641" spans="1:8" x14ac:dyDescent="0.25">
      <c r="A641" s="49"/>
      <c r="B641" s="48"/>
      <c r="C641" s="48"/>
      <c r="D641" s="48"/>
      <c r="E641" s="7"/>
      <c r="F641" s="8"/>
      <c r="G641" s="2"/>
      <c r="H641" s="2"/>
    </row>
    <row r="642" spans="1:8" x14ac:dyDescent="0.25">
      <c r="A642" s="49"/>
      <c r="B642" s="48"/>
      <c r="C642" s="48"/>
      <c r="D642" s="48"/>
      <c r="E642" s="7"/>
      <c r="F642" s="8"/>
      <c r="G642" s="2"/>
      <c r="H642" s="2"/>
    </row>
    <row r="643" spans="1:8" x14ac:dyDescent="0.25">
      <c r="A643" s="49"/>
      <c r="B643" s="48"/>
      <c r="C643" s="48"/>
      <c r="D643" s="48"/>
      <c r="E643" s="7"/>
      <c r="F643" s="8"/>
      <c r="G643" s="2"/>
      <c r="H643" s="2"/>
    </row>
    <row r="644" spans="1:8" x14ac:dyDescent="0.25">
      <c r="A644" s="49"/>
      <c r="B644" s="48"/>
      <c r="C644" s="48"/>
      <c r="D644" s="48"/>
      <c r="E644" s="7"/>
      <c r="F644" s="8"/>
      <c r="G644" s="2"/>
      <c r="H644" s="2"/>
    </row>
    <row r="645" spans="1:8" x14ac:dyDescent="0.25">
      <c r="A645" s="49"/>
      <c r="B645" s="48"/>
      <c r="C645" s="48"/>
      <c r="D645" s="48"/>
      <c r="E645" s="7"/>
      <c r="F645" s="8"/>
      <c r="G645" s="2"/>
      <c r="H645" s="2"/>
    </row>
    <row r="646" spans="1:8" x14ac:dyDescent="0.25">
      <c r="A646" s="49"/>
      <c r="B646" s="48"/>
      <c r="C646" s="48"/>
      <c r="D646" s="48"/>
      <c r="E646" s="7"/>
      <c r="F646" s="8"/>
      <c r="G646" s="2"/>
      <c r="H646" s="2"/>
    </row>
    <row r="647" spans="1:8" x14ac:dyDescent="0.25">
      <c r="A647" s="49"/>
      <c r="B647" s="48"/>
      <c r="C647" s="48"/>
      <c r="D647" s="48"/>
      <c r="E647" s="7"/>
      <c r="F647" s="8"/>
      <c r="G647" s="2"/>
      <c r="H647" s="2"/>
    </row>
    <row r="648" spans="1:8" x14ac:dyDescent="0.25">
      <c r="A648" s="49"/>
      <c r="B648" s="48"/>
      <c r="C648" s="48"/>
      <c r="D648" s="48"/>
      <c r="E648" s="7"/>
      <c r="F648" s="8"/>
      <c r="G648" s="2"/>
      <c r="H648" s="2"/>
    </row>
    <row r="649" spans="1:8" x14ac:dyDescent="0.25">
      <c r="A649" s="49"/>
      <c r="B649" s="48"/>
      <c r="C649" s="48"/>
      <c r="D649" s="48"/>
      <c r="E649" s="7"/>
      <c r="F649" s="8"/>
      <c r="G649" s="2"/>
      <c r="H649" s="2"/>
    </row>
    <row r="650" spans="1:8" x14ac:dyDescent="0.25">
      <c r="A650" s="49"/>
      <c r="B650" s="48"/>
      <c r="C650" s="48"/>
      <c r="D650" s="48"/>
      <c r="E650" s="7"/>
      <c r="F650" s="8"/>
      <c r="G650" s="2"/>
      <c r="H650" s="2"/>
    </row>
    <row r="651" spans="1:8" x14ac:dyDescent="0.25">
      <c r="A651" s="49"/>
      <c r="B651" s="48"/>
      <c r="C651" s="48"/>
      <c r="D651" s="48"/>
      <c r="E651" s="7"/>
      <c r="F651" s="8"/>
      <c r="G651" s="2"/>
      <c r="H651" s="2"/>
    </row>
    <row r="652" spans="1:8" x14ac:dyDescent="0.25">
      <c r="A652" s="49"/>
      <c r="B652" s="48"/>
      <c r="C652" s="48"/>
      <c r="D652" s="48"/>
      <c r="E652" s="7"/>
      <c r="F652" s="8"/>
      <c r="G652" s="2"/>
      <c r="H652" s="2"/>
    </row>
    <row r="653" spans="1:8" x14ac:dyDescent="0.25">
      <c r="A653" s="49"/>
      <c r="B653" s="48"/>
      <c r="C653" s="48"/>
      <c r="D653" s="48"/>
      <c r="E653" s="7"/>
      <c r="F653" s="8"/>
      <c r="G653" s="2"/>
      <c r="H653" s="2"/>
    </row>
    <row r="654" spans="1:8" x14ac:dyDescent="0.25">
      <c r="A654" s="49"/>
      <c r="B654" s="48"/>
      <c r="C654" s="48"/>
      <c r="D654" s="48"/>
      <c r="E654" s="7"/>
      <c r="F654" s="8"/>
      <c r="G654" s="2"/>
      <c r="H654" s="2"/>
    </row>
    <row r="655" spans="1:8" x14ac:dyDescent="0.25">
      <c r="A655" s="49"/>
      <c r="B655" s="48"/>
      <c r="C655" s="48"/>
      <c r="D655" s="48"/>
      <c r="E655" s="7"/>
      <c r="F655" s="8"/>
      <c r="G655" s="2"/>
      <c r="H655" s="2"/>
    </row>
    <row r="656" spans="1:8" x14ac:dyDescent="0.25">
      <c r="A656" s="49"/>
      <c r="B656" s="48"/>
      <c r="C656" s="48"/>
      <c r="D656" s="48"/>
      <c r="E656" s="7"/>
      <c r="F656" s="8"/>
      <c r="G656" s="2"/>
      <c r="H656" s="2"/>
    </row>
    <row r="657" spans="1:8" x14ac:dyDescent="0.25">
      <c r="A657" s="49"/>
      <c r="B657" s="48"/>
      <c r="C657" s="48"/>
      <c r="D657" s="48"/>
      <c r="E657" s="7"/>
      <c r="F657" s="8"/>
      <c r="G657" s="2"/>
      <c r="H657" s="2"/>
    </row>
    <row r="658" spans="1:8" x14ac:dyDescent="0.25">
      <c r="A658" s="49"/>
      <c r="B658" s="48"/>
      <c r="C658" s="48"/>
      <c r="D658" s="48"/>
      <c r="E658" s="7"/>
      <c r="F658" s="8"/>
      <c r="G658" s="2"/>
      <c r="H658" s="2"/>
    </row>
    <row r="659" spans="1:8" x14ac:dyDescent="0.25">
      <c r="A659" s="49"/>
      <c r="B659" s="48"/>
      <c r="C659" s="48"/>
      <c r="D659" s="48"/>
      <c r="E659" s="7"/>
      <c r="F659" s="8"/>
      <c r="G659" s="2"/>
      <c r="H659" s="2"/>
    </row>
    <row r="660" spans="1:8" x14ac:dyDescent="0.25">
      <c r="A660" s="49"/>
      <c r="B660" s="48"/>
      <c r="C660" s="48"/>
      <c r="D660" s="48"/>
      <c r="E660" s="7"/>
      <c r="F660" s="8"/>
      <c r="G660" s="2"/>
      <c r="H660" s="2"/>
    </row>
    <row r="661" spans="1:8" x14ac:dyDescent="0.25">
      <c r="A661" s="49"/>
      <c r="B661" s="48"/>
      <c r="C661" s="48"/>
      <c r="D661" s="48"/>
      <c r="E661" s="7"/>
      <c r="F661" s="8"/>
      <c r="G661" s="2"/>
      <c r="H661" s="2"/>
    </row>
    <row r="662" spans="1:8" x14ac:dyDescent="0.25">
      <c r="A662" s="49"/>
      <c r="B662" s="48"/>
      <c r="C662" s="48"/>
      <c r="D662" s="48"/>
      <c r="E662" s="7"/>
      <c r="F662" s="8"/>
      <c r="G662" s="2"/>
      <c r="H662" s="2"/>
    </row>
    <row r="663" spans="1:8" x14ac:dyDescent="0.25">
      <c r="A663" s="49"/>
      <c r="B663" s="48"/>
      <c r="C663" s="48"/>
      <c r="D663" s="48"/>
      <c r="E663" s="7"/>
      <c r="F663" s="8"/>
      <c r="G663" s="2"/>
      <c r="H663" s="2"/>
    </row>
    <row r="664" spans="1:8" x14ac:dyDescent="0.25">
      <c r="A664" s="49"/>
      <c r="B664" s="48"/>
      <c r="C664" s="48"/>
      <c r="D664" s="48"/>
      <c r="E664" s="7"/>
      <c r="F664" s="8"/>
      <c r="G664" s="2"/>
      <c r="H664" s="2"/>
    </row>
    <row r="665" spans="1:8" x14ac:dyDescent="0.25">
      <c r="A665" s="49"/>
      <c r="B665" s="48"/>
      <c r="C665" s="48"/>
      <c r="D665" s="48"/>
      <c r="E665" s="2"/>
      <c r="F665" s="8"/>
      <c r="G665" s="2"/>
      <c r="H665" s="2"/>
    </row>
    <row r="666" spans="1:8" x14ac:dyDescent="0.25">
      <c r="A666" s="49"/>
      <c r="B666" s="48"/>
      <c r="C666" s="48"/>
      <c r="D666" s="48"/>
      <c r="E666" s="2"/>
      <c r="F666" s="8"/>
      <c r="G666" s="2"/>
      <c r="H666" s="2"/>
    </row>
    <row r="667" spans="1:8" x14ac:dyDescent="0.25">
      <c r="A667" s="49"/>
      <c r="B667" s="48"/>
      <c r="C667" s="48"/>
      <c r="D667" s="48"/>
      <c r="E667" s="2"/>
      <c r="F667" s="8"/>
      <c r="G667" s="2"/>
      <c r="H667" s="2"/>
    </row>
    <row r="668" spans="1:8" x14ac:dyDescent="0.25">
      <c r="A668" s="49"/>
      <c r="B668" s="48"/>
      <c r="C668" s="48"/>
      <c r="D668" s="48"/>
      <c r="E668" s="2"/>
      <c r="F668" s="8"/>
      <c r="G668" s="2"/>
      <c r="H668" s="2"/>
    </row>
    <row r="669" spans="1:8" x14ac:dyDescent="0.25">
      <c r="A669" s="49"/>
      <c r="B669" s="48"/>
      <c r="C669" s="48"/>
      <c r="D669" s="48"/>
      <c r="E669" s="2"/>
      <c r="F669" s="8"/>
      <c r="G669" s="2"/>
      <c r="H669" s="2"/>
    </row>
    <row r="670" spans="1:8" x14ac:dyDescent="0.25">
      <c r="A670" s="49"/>
      <c r="B670" s="48"/>
      <c r="C670" s="48"/>
      <c r="D670" s="48"/>
      <c r="E670" s="2"/>
      <c r="F670" s="8"/>
      <c r="G670" s="2"/>
      <c r="H670" s="2"/>
    </row>
    <row r="671" spans="1:8" x14ac:dyDescent="0.25">
      <c r="A671" s="49"/>
      <c r="B671" s="48"/>
      <c r="C671" s="48"/>
      <c r="D671" s="48"/>
      <c r="E671" s="2"/>
      <c r="F671" s="8"/>
      <c r="G671" s="2"/>
      <c r="H671" s="2"/>
    </row>
    <row r="672" spans="1:8" x14ac:dyDescent="0.25">
      <c r="A672" s="49"/>
      <c r="B672" s="48"/>
      <c r="C672" s="48"/>
      <c r="D672" s="48"/>
      <c r="E672" s="2"/>
      <c r="F672" s="8"/>
      <c r="G672" s="2"/>
      <c r="H672" s="2"/>
    </row>
    <row r="673" spans="1:8" x14ac:dyDescent="0.25">
      <c r="A673" s="49"/>
      <c r="B673" s="48"/>
      <c r="C673" s="48"/>
      <c r="D673" s="48"/>
      <c r="E673" s="2"/>
      <c r="F673" s="8"/>
      <c r="G673" s="2"/>
      <c r="H673" s="2"/>
    </row>
    <row r="674" spans="1:8" x14ac:dyDescent="0.25">
      <c r="A674" s="49"/>
      <c r="B674" s="48"/>
      <c r="C674" s="48"/>
      <c r="D674" s="48"/>
      <c r="E674" s="2"/>
      <c r="F674" s="8"/>
      <c r="G674" s="2"/>
      <c r="H674" s="2"/>
    </row>
    <row r="675" spans="1:8" x14ac:dyDescent="0.25">
      <c r="A675" s="49"/>
      <c r="B675" s="48"/>
      <c r="C675" s="48"/>
      <c r="D675" s="48"/>
      <c r="E675" s="2"/>
      <c r="F675" s="8"/>
      <c r="G675" s="2"/>
      <c r="H675" s="2"/>
    </row>
    <row r="676" spans="1:8" x14ac:dyDescent="0.25">
      <c r="A676" s="49"/>
      <c r="B676" s="48"/>
      <c r="C676" s="48"/>
      <c r="D676" s="48"/>
      <c r="E676" s="2"/>
      <c r="F676" s="8"/>
      <c r="G676" s="2"/>
      <c r="H676" s="2"/>
    </row>
    <row r="677" spans="1:8" x14ac:dyDescent="0.25">
      <c r="A677" s="49"/>
      <c r="B677" s="48"/>
      <c r="C677" s="48"/>
      <c r="D677" s="48"/>
      <c r="E677" s="2"/>
      <c r="F677" s="8"/>
      <c r="G677" s="2"/>
      <c r="H677" s="2"/>
    </row>
    <row r="678" spans="1:8" x14ac:dyDescent="0.25">
      <c r="A678" s="49"/>
      <c r="B678" s="48"/>
      <c r="C678" s="48"/>
      <c r="D678" s="48"/>
      <c r="E678" s="2"/>
      <c r="F678" s="8"/>
      <c r="G678" s="2"/>
      <c r="H678" s="2"/>
    </row>
    <row r="679" spans="1:8" x14ac:dyDescent="0.25">
      <c r="A679" s="49"/>
      <c r="B679" s="48"/>
      <c r="C679" s="48"/>
      <c r="D679" s="48"/>
      <c r="E679" s="2"/>
      <c r="F679" s="8"/>
      <c r="G679" s="2"/>
      <c r="H679" s="2"/>
    </row>
    <row r="680" spans="1:8" x14ac:dyDescent="0.25">
      <c r="A680" s="49"/>
      <c r="B680" s="48"/>
      <c r="C680" s="48"/>
      <c r="D680" s="48"/>
      <c r="E680" s="2"/>
      <c r="F680" s="8"/>
      <c r="G680" s="2"/>
      <c r="H680" s="2"/>
    </row>
    <row r="681" spans="1:8" x14ac:dyDescent="0.25">
      <c r="A681" s="49"/>
      <c r="B681" s="48"/>
      <c r="C681" s="48"/>
      <c r="D681" s="48"/>
      <c r="E681" s="2"/>
      <c r="F681" s="8"/>
      <c r="G681" s="2"/>
      <c r="H681" s="2"/>
    </row>
    <row r="682" spans="1:8" x14ac:dyDescent="0.25">
      <c r="A682" s="49"/>
      <c r="B682" s="48"/>
      <c r="C682" s="48"/>
      <c r="D682" s="48"/>
      <c r="E682" s="2"/>
      <c r="F682" s="8"/>
      <c r="G682" s="2"/>
      <c r="H682" s="2"/>
    </row>
    <row r="683" spans="1:8" x14ac:dyDescent="0.25">
      <c r="A683" s="49"/>
      <c r="B683" s="48"/>
      <c r="C683" s="48"/>
      <c r="D683" s="48"/>
      <c r="E683" s="2"/>
      <c r="F683" s="8"/>
      <c r="G683" s="2"/>
      <c r="H683" s="2"/>
    </row>
    <row r="684" spans="1:8" x14ac:dyDescent="0.25">
      <c r="A684" s="49"/>
      <c r="B684" s="48"/>
      <c r="C684" s="48"/>
      <c r="D684" s="48"/>
      <c r="E684" s="2"/>
      <c r="F684" s="8"/>
      <c r="G684" s="2"/>
      <c r="H684" s="2"/>
    </row>
    <row r="685" spans="1:8" x14ac:dyDescent="0.25">
      <c r="A685" s="49"/>
      <c r="B685" s="48"/>
      <c r="C685" s="48"/>
      <c r="D685" s="48"/>
      <c r="E685" s="2"/>
      <c r="F685" s="8"/>
      <c r="G685" s="2"/>
      <c r="H685" s="2"/>
    </row>
    <row r="686" spans="1:8" x14ac:dyDescent="0.25">
      <c r="A686" s="49"/>
      <c r="B686" s="48"/>
      <c r="C686" s="48"/>
      <c r="D686" s="48"/>
      <c r="E686" s="2"/>
      <c r="F686" s="8"/>
      <c r="G686" s="2"/>
      <c r="H686" s="2"/>
    </row>
    <row r="687" spans="1:8" x14ac:dyDescent="0.25">
      <c r="A687" s="49"/>
      <c r="B687" s="48"/>
      <c r="C687" s="48"/>
      <c r="D687" s="48"/>
      <c r="E687" s="2"/>
      <c r="F687" s="8"/>
      <c r="G687" s="2"/>
      <c r="H687" s="2"/>
    </row>
    <row r="688" spans="1:8" x14ac:dyDescent="0.25">
      <c r="A688" s="49"/>
      <c r="B688" s="48"/>
      <c r="C688" s="48"/>
      <c r="D688" s="48"/>
      <c r="E688" s="2"/>
      <c r="F688" s="8"/>
      <c r="G688" s="2"/>
      <c r="H688" s="2"/>
    </row>
    <row r="689" spans="1:8" x14ac:dyDescent="0.25">
      <c r="A689" s="49"/>
      <c r="B689" s="48"/>
      <c r="C689" s="48"/>
      <c r="D689" s="48"/>
      <c r="E689" s="2"/>
      <c r="F689" s="8"/>
      <c r="G689" s="2"/>
      <c r="H689" s="2"/>
    </row>
    <row r="690" spans="1:8" x14ac:dyDescent="0.25">
      <c r="A690" s="49"/>
      <c r="B690" s="48"/>
      <c r="C690" s="48"/>
      <c r="D690" s="48"/>
      <c r="E690" s="2"/>
      <c r="F690" s="8"/>
      <c r="G690" s="2"/>
      <c r="H690" s="2"/>
    </row>
    <row r="691" spans="1:8" x14ac:dyDescent="0.25">
      <c r="A691" s="49"/>
      <c r="B691" s="48"/>
      <c r="C691" s="48"/>
      <c r="D691" s="48"/>
      <c r="E691" s="2"/>
      <c r="F691" s="8"/>
      <c r="G691" s="2"/>
      <c r="H691" s="2"/>
    </row>
    <row r="692" spans="1:8" x14ac:dyDescent="0.25">
      <c r="A692" s="49"/>
      <c r="B692" s="48"/>
      <c r="C692" s="48"/>
      <c r="D692" s="48"/>
      <c r="E692" s="2"/>
      <c r="F692" s="8"/>
      <c r="G692" s="2"/>
      <c r="H692" s="2"/>
    </row>
    <row r="693" spans="1:8" x14ac:dyDescent="0.25">
      <c r="A693" s="49"/>
      <c r="B693" s="48"/>
      <c r="C693" s="48"/>
      <c r="D693" s="48"/>
      <c r="E693" s="2"/>
      <c r="F693" s="8"/>
      <c r="G693" s="2"/>
      <c r="H693" s="2"/>
    </row>
    <row r="694" spans="1:8" x14ac:dyDescent="0.25">
      <c r="A694" s="49"/>
      <c r="B694" s="48"/>
      <c r="C694" s="48"/>
      <c r="D694" s="48"/>
      <c r="E694" s="2"/>
      <c r="F694" s="8"/>
      <c r="G694" s="2"/>
      <c r="H694" s="2"/>
    </row>
    <row r="695" spans="1:8" x14ac:dyDescent="0.25">
      <c r="A695" s="49"/>
      <c r="B695" s="48"/>
      <c r="C695" s="48"/>
      <c r="D695" s="48"/>
      <c r="E695" s="2"/>
      <c r="F695" s="8"/>
      <c r="G695" s="2"/>
      <c r="H695" s="2"/>
    </row>
    <row r="696" spans="1:8" x14ac:dyDescent="0.25">
      <c r="A696" s="49"/>
      <c r="B696" s="48"/>
      <c r="C696" s="48"/>
      <c r="D696" s="48"/>
      <c r="E696" s="2"/>
      <c r="F696" s="8"/>
      <c r="G696" s="2"/>
      <c r="H696" s="2"/>
    </row>
    <row r="697" spans="1:8" x14ac:dyDescent="0.25">
      <c r="A697" s="49"/>
      <c r="B697" s="48"/>
      <c r="C697" s="48"/>
      <c r="D697" s="48"/>
      <c r="E697" s="2"/>
      <c r="F697" s="8"/>
      <c r="G697" s="2"/>
      <c r="H697" s="2"/>
    </row>
    <row r="698" spans="1:8" x14ac:dyDescent="0.25">
      <c r="A698" s="49"/>
      <c r="B698" s="48"/>
      <c r="C698" s="48"/>
      <c r="D698" s="48"/>
      <c r="E698" s="2"/>
      <c r="F698" s="8"/>
      <c r="G698" s="2"/>
      <c r="H698" s="2"/>
    </row>
    <row r="699" spans="1:8" x14ac:dyDescent="0.25">
      <c r="A699" s="49"/>
      <c r="B699" s="48"/>
      <c r="C699" s="48"/>
      <c r="D699" s="48"/>
      <c r="E699" s="2"/>
      <c r="F699" s="8"/>
      <c r="G699" s="2"/>
      <c r="H699" s="2"/>
    </row>
    <row r="700" spans="1:8" x14ac:dyDescent="0.25">
      <c r="A700" s="49"/>
      <c r="B700" s="48"/>
      <c r="C700" s="48"/>
      <c r="D700" s="48"/>
      <c r="E700" s="2"/>
      <c r="F700" s="8"/>
      <c r="G700" s="2"/>
      <c r="H700" s="2"/>
    </row>
    <row r="701" spans="1:8" x14ac:dyDescent="0.25">
      <c r="A701" s="49"/>
      <c r="B701" s="48"/>
      <c r="C701" s="48"/>
      <c r="D701" s="48"/>
      <c r="E701" s="2"/>
      <c r="F701" s="8"/>
      <c r="G701" s="2"/>
      <c r="H701" s="2"/>
    </row>
    <row r="702" spans="1:8" x14ac:dyDescent="0.25">
      <c r="A702" s="49"/>
      <c r="B702" s="48"/>
      <c r="C702" s="48"/>
      <c r="D702" s="48"/>
      <c r="E702" s="2"/>
      <c r="F702" s="8"/>
      <c r="G702" s="2"/>
      <c r="H702" s="2"/>
    </row>
    <row r="703" spans="1:8" x14ac:dyDescent="0.25">
      <c r="A703" s="49"/>
      <c r="B703" s="48"/>
      <c r="C703" s="48"/>
      <c r="D703" s="48"/>
      <c r="E703" s="2"/>
      <c r="F703" s="8"/>
      <c r="G703" s="2"/>
      <c r="H703" s="2"/>
    </row>
    <row r="704" spans="1:8" x14ac:dyDescent="0.25">
      <c r="A704" s="49"/>
      <c r="B704" s="48"/>
      <c r="C704" s="48"/>
      <c r="D704" s="48"/>
      <c r="E704" s="2"/>
      <c r="F704" s="8"/>
      <c r="G704" s="2"/>
      <c r="H704" s="2"/>
    </row>
    <row r="705" spans="1:8" x14ac:dyDescent="0.25">
      <c r="A705" s="49"/>
      <c r="B705" s="48"/>
      <c r="C705" s="48"/>
      <c r="D705" s="48"/>
      <c r="E705" s="2"/>
      <c r="F705" s="8"/>
      <c r="G705" s="2"/>
      <c r="H705" s="2"/>
    </row>
    <row r="706" spans="1:8" x14ac:dyDescent="0.25">
      <c r="A706" s="49"/>
      <c r="B706" s="48"/>
      <c r="C706" s="48"/>
      <c r="D706" s="48"/>
      <c r="E706" s="2"/>
      <c r="F706" s="8"/>
      <c r="G706" s="2"/>
      <c r="H706" s="2"/>
    </row>
    <row r="707" spans="1:8" x14ac:dyDescent="0.25">
      <c r="A707" s="49"/>
      <c r="B707" s="48"/>
      <c r="C707" s="48"/>
      <c r="D707" s="48"/>
      <c r="E707" s="2"/>
      <c r="F707" s="8"/>
      <c r="G707" s="2"/>
      <c r="H707" s="2"/>
    </row>
    <row r="708" spans="1:8" x14ac:dyDescent="0.25">
      <c r="A708" s="49"/>
      <c r="B708" s="48"/>
      <c r="C708" s="48"/>
      <c r="D708" s="48"/>
      <c r="E708" s="2"/>
      <c r="F708" s="8"/>
      <c r="G708" s="2"/>
      <c r="H708" s="2"/>
    </row>
    <row r="709" spans="1:8" x14ac:dyDescent="0.25">
      <c r="A709" s="49"/>
      <c r="B709" s="48"/>
      <c r="C709" s="48"/>
      <c r="D709" s="48"/>
      <c r="E709" s="2"/>
      <c r="F709" s="8"/>
      <c r="G709" s="2"/>
      <c r="H709" s="2"/>
    </row>
    <row r="710" spans="1:8" x14ac:dyDescent="0.25">
      <c r="A710" s="49"/>
      <c r="B710" s="48"/>
      <c r="C710" s="48"/>
      <c r="D710" s="48"/>
      <c r="E710" s="2"/>
      <c r="F710" s="8"/>
      <c r="G710" s="2"/>
      <c r="H710" s="2"/>
    </row>
    <row r="711" spans="1:8" x14ac:dyDescent="0.25">
      <c r="A711" s="49"/>
      <c r="B711" s="48"/>
      <c r="C711" s="48"/>
      <c r="D711" s="48"/>
      <c r="E711" s="2"/>
      <c r="F711" s="8"/>
      <c r="G711" s="2"/>
      <c r="H711" s="2"/>
    </row>
    <row r="712" spans="1:8" x14ac:dyDescent="0.25">
      <c r="A712" s="49"/>
      <c r="B712" s="48"/>
      <c r="C712" s="48"/>
      <c r="D712" s="48"/>
      <c r="E712" s="2"/>
      <c r="F712" s="8"/>
      <c r="G712" s="2"/>
      <c r="H712" s="2"/>
    </row>
    <row r="713" spans="1:8" x14ac:dyDescent="0.25">
      <c r="A713" s="49"/>
      <c r="B713" s="48"/>
      <c r="C713" s="48"/>
      <c r="D713" s="48"/>
      <c r="E713" s="2"/>
      <c r="F713" s="8"/>
      <c r="G713" s="2"/>
      <c r="H713" s="2"/>
    </row>
    <row r="714" spans="1:8" x14ac:dyDescent="0.25">
      <c r="A714" s="49"/>
      <c r="B714" s="48"/>
      <c r="C714" s="48"/>
      <c r="D714" s="48"/>
      <c r="E714" s="2"/>
      <c r="F714" s="8"/>
      <c r="G714" s="2"/>
      <c r="H714" s="2"/>
    </row>
    <row r="715" spans="1:8" x14ac:dyDescent="0.25">
      <c r="A715" s="49"/>
      <c r="B715" s="48"/>
      <c r="C715" s="48"/>
      <c r="D715" s="48"/>
      <c r="E715" s="2"/>
      <c r="F715" s="8"/>
      <c r="G715" s="2"/>
      <c r="H715" s="2"/>
    </row>
    <row r="716" spans="1:8" x14ac:dyDescent="0.25">
      <c r="A716" s="49"/>
      <c r="B716" s="48"/>
      <c r="C716" s="48"/>
      <c r="D716" s="48"/>
      <c r="E716" s="2"/>
      <c r="F716" s="8"/>
      <c r="G716" s="2"/>
      <c r="H716" s="2"/>
    </row>
    <row r="717" spans="1:8" x14ac:dyDescent="0.25">
      <c r="A717" s="49"/>
      <c r="B717" s="48"/>
      <c r="C717" s="48"/>
      <c r="D717" s="48"/>
      <c r="E717" s="2"/>
      <c r="F717" s="8"/>
      <c r="G717" s="2"/>
      <c r="H717" s="2"/>
    </row>
    <row r="718" spans="1:8" x14ac:dyDescent="0.25">
      <c r="A718" s="49"/>
      <c r="B718" s="48"/>
      <c r="C718" s="48"/>
      <c r="D718" s="48"/>
      <c r="E718" s="2"/>
      <c r="F718" s="8"/>
      <c r="G718" s="2"/>
      <c r="H718" s="2"/>
    </row>
    <row r="719" spans="1:8" x14ac:dyDescent="0.25">
      <c r="A719" s="49"/>
      <c r="B719" s="48"/>
      <c r="C719" s="48"/>
      <c r="D719" s="48"/>
      <c r="E719" s="2"/>
      <c r="F719" s="8"/>
      <c r="G719" s="2"/>
      <c r="H719" s="2"/>
    </row>
    <row r="720" spans="1:8" x14ac:dyDescent="0.25">
      <c r="A720" s="49"/>
      <c r="B720" s="48"/>
      <c r="C720" s="48"/>
      <c r="D720" s="48"/>
      <c r="E720" s="2"/>
      <c r="F720" s="8"/>
      <c r="G720" s="2"/>
      <c r="H720" s="2"/>
    </row>
    <row r="721" spans="1:8" x14ac:dyDescent="0.25">
      <c r="A721" s="49"/>
      <c r="B721" s="48"/>
      <c r="C721" s="48"/>
      <c r="D721" s="48"/>
      <c r="E721" s="2"/>
      <c r="F721" s="8"/>
      <c r="G721" s="2"/>
      <c r="H721" s="2"/>
    </row>
    <row r="722" spans="1:8" x14ac:dyDescent="0.25">
      <c r="A722" s="49"/>
      <c r="B722" s="48"/>
      <c r="C722" s="48"/>
      <c r="D722" s="48"/>
      <c r="E722" s="2"/>
      <c r="F722" s="8"/>
      <c r="G722" s="2"/>
      <c r="H722" s="2"/>
    </row>
    <row r="723" spans="1:8" x14ac:dyDescent="0.25">
      <c r="A723" s="49"/>
      <c r="B723" s="48"/>
      <c r="C723" s="48"/>
      <c r="D723" s="48"/>
      <c r="E723" s="2"/>
      <c r="F723" s="8"/>
      <c r="G723" s="2"/>
      <c r="H723" s="2"/>
    </row>
    <row r="724" spans="1:8" x14ac:dyDescent="0.25">
      <c r="A724" s="49"/>
      <c r="B724" s="48"/>
      <c r="C724" s="48"/>
      <c r="D724" s="48"/>
      <c r="E724" s="2"/>
      <c r="F724" s="8"/>
      <c r="G724" s="2"/>
      <c r="H724" s="2"/>
    </row>
    <row r="725" spans="1:8" x14ac:dyDescent="0.25">
      <c r="A725" s="49"/>
      <c r="B725" s="48"/>
      <c r="C725" s="48"/>
      <c r="D725" s="48"/>
      <c r="E725" s="2"/>
      <c r="F725" s="8"/>
      <c r="G725" s="2"/>
      <c r="H725" s="2"/>
    </row>
    <row r="726" spans="1:8" x14ac:dyDescent="0.25">
      <c r="A726" s="49"/>
      <c r="B726" s="48"/>
      <c r="C726" s="48"/>
      <c r="D726" s="48"/>
      <c r="E726" s="2"/>
      <c r="F726" s="8"/>
      <c r="G726" s="2"/>
      <c r="H726" s="2"/>
    </row>
    <row r="727" spans="1:8" x14ac:dyDescent="0.25">
      <c r="A727" s="49"/>
      <c r="B727" s="48"/>
      <c r="C727" s="48"/>
      <c r="D727" s="48"/>
      <c r="E727" s="2"/>
      <c r="F727" s="8"/>
      <c r="G727" s="2"/>
      <c r="H727" s="2"/>
    </row>
    <row r="728" spans="1:8" x14ac:dyDescent="0.25">
      <c r="A728" s="49"/>
      <c r="B728" s="48"/>
      <c r="C728" s="48"/>
      <c r="D728" s="48"/>
      <c r="E728" s="2"/>
      <c r="F728" s="8"/>
      <c r="G728" s="2"/>
      <c r="H728" s="2"/>
    </row>
    <row r="729" spans="1:8" x14ac:dyDescent="0.25">
      <c r="A729" s="49"/>
      <c r="B729" s="48"/>
      <c r="C729" s="48"/>
      <c r="D729" s="48"/>
      <c r="E729" s="2"/>
      <c r="F729" s="8"/>
      <c r="G729" s="2"/>
      <c r="H729" s="2"/>
    </row>
    <row r="730" spans="1:8" x14ac:dyDescent="0.25">
      <c r="A730" s="49"/>
      <c r="B730" s="48"/>
      <c r="C730" s="48"/>
      <c r="D730" s="48"/>
      <c r="E730" s="2"/>
      <c r="F730" s="8"/>
      <c r="G730" s="2"/>
      <c r="H730" s="2"/>
    </row>
    <row r="731" spans="1:8" x14ac:dyDescent="0.25">
      <c r="A731" s="49"/>
      <c r="B731" s="48"/>
      <c r="C731" s="48"/>
      <c r="D731" s="48"/>
      <c r="E731" s="2"/>
      <c r="F731" s="8"/>
      <c r="G731" s="2"/>
      <c r="H731" s="2"/>
    </row>
    <row r="732" spans="1:8" x14ac:dyDescent="0.25">
      <c r="A732" s="49"/>
      <c r="B732" s="48"/>
      <c r="C732" s="48"/>
      <c r="D732" s="48"/>
      <c r="E732" s="2"/>
      <c r="F732" s="8"/>
      <c r="G732" s="2"/>
      <c r="H732" s="2"/>
    </row>
    <row r="733" spans="1:8" x14ac:dyDescent="0.25">
      <c r="A733" s="49"/>
      <c r="B733" s="48"/>
      <c r="C733" s="48"/>
      <c r="D733" s="48"/>
      <c r="E733" s="2"/>
      <c r="F733" s="8"/>
      <c r="G733" s="2"/>
      <c r="H733" s="2"/>
    </row>
    <row r="734" spans="1:8" x14ac:dyDescent="0.25">
      <c r="A734" s="49"/>
      <c r="B734" s="48"/>
      <c r="C734" s="48"/>
      <c r="D734" s="48"/>
      <c r="E734" s="2"/>
      <c r="F734" s="8"/>
      <c r="G734" s="2"/>
      <c r="H734" s="2"/>
    </row>
    <row r="735" spans="1:8" x14ac:dyDescent="0.25">
      <c r="A735" s="49"/>
      <c r="B735" s="48"/>
      <c r="C735" s="48"/>
      <c r="D735" s="48"/>
      <c r="E735" s="2"/>
      <c r="F735" s="8"/>
      <c r="G735" s="2"/>
      <c r="H735" s="2"/>
    </row>
    <row r="736" spans="1:8" x14ac:dyDescent="0.25">
      <c r="A736" s="49"/>
      <c r="B736" s="48"/>
      <c r="C736" s="48"/>
      <c r="D736" s="48"/>
      <c r="E736" s="2"/>
      <c r="F736" s="8"/>
      <c r="G736" s="2"/>
      <c r="H736" s="2"/>
    </row>
    <row r="737" spans="1:8" x14ac:dyDescent="0.25">
      <c r="A737" s="49"/>
      <c r="B737" s="48"/>
      <c r="C737" s="48"/>
      <c r="D737" s="48"/>
      <c r="E737" s="2"/>
      <c r="F737" s="8"/>
      <c r="G737" s="2"/>
      <c r="H737" s="2"/>
    </row>
    <row r="738" spans="1:8" x14ac:dyDescent="0.25">
      <c r="A738" s="49"/>
      <c r="B738" s="48"/>
      <c r="C738" s="48"/>
      <c r="D738" s="48"/>
      <c r="E738" s="2"/>
      <c r="F738" s="8"/>
      <c r="G738" s="2"/>
      <c r="H738" s="2"/>
    </row>
    <row r="739" spans="1:8" x14ac:dyDescent="0.25">
      <c r="A739" s="49"/>
      <c r="B739" s="48"/>
      <c r="C739" s="48"/>
      <c r="D739" s="48"/>
      <c r="E739" s="2"/>
      <c r="F739" s="8"/>
      <c r="G739" s="2"/>
      <c r="H739" s="2"/>
    </row>
    <row r="740" spans="1:8" x14ac:dyDescent="0.25">
      <c r="A740" s="49"/>
      <c r="B740" s="48"/>
      <c r="C740" s="48"/>
      <c r="D740" s="48"/>
      <c r="E740" s="2"/>
      <c r="F740" s="8"/>
      <c r="G740" s="2"/>
      <c r="H740" s="2"/>
    </row>
    <row r="741" spans="1:8" x14ac:dyDescent="0.25">
      <c r="A741" s="49"/>
      <c r="B741" s="48"/>
      <c r="C741" s="48"/>
      <c r="D741" s="48"/>
      <c r="E741" s="2"/>
      <c r="F741" s="8"/>
      <c r="G741" s="2"/>
      <c r="H741" s="2"/>
    </row>
    <row r="742" spans="1:8" x14ac:dyDescent="0.25">
      <c r="A742" s="49"/>
      <c r="B742" s="48"/>
      <c r="C742" s="48"/>
      <c r="D742" s="48"/>
      <c r="E742" s="2"/>
      <c r="F742" s="8"/>
      <c r="G742" s="2"/>
      <c r="H742" s="2"/>
    </row>
    <row r="743" spans="1:8" x14ac:dyDescent="0.25">
      <c r="A743" s="49"/>
      <c r="B743" s="48"/>
      <c r="C743" s="48"/>
      <c r="D743" s="48"/>
      <c r="E743" s="2"/>
      <c r="F743" s="8"/>
      <c r="G743" s="2"/>
      <c r="H743" s="2"/>
    </row>
    <row r="744" spans="1:8" x14ac:dyDescent="0.25">
      <c r="A744" s="49"/>
      <c r="B744" s="48"/>
      <c r="C744" s="48"/>
      <c r="D744" s="48"/>
      <c r="E744" s="2"/>
      <c r="F744" s="8"/>
      <c r="G744" s="2"/>
      <c r="H744" s="2"/>
    </row>
    <row r="745" spans="1:8" x14ac:dyDescent="0.25">
      <c r="A745" s="49"/>
      <c r="B745" s="48"/>
      <c r="C745" s="48"/>
      <c r="D745" s="48"/>
      <c r="E745" s="2"/>
      <c r="F745" s="8"/>
      <c r="G745" s="2"/>
      <c r="H745" s="2"/>
    </row>
    <row r="746" spans="1:8" x14ac:dyDescent="0.25">
      <c r="A746" s="49"/>
      <c r="B746" s="48"/>
      <c r="C746" s="48"/>
      <c r="D746" s="48"/>
      <c r="E746" s="2"/>
      <c r="F746" s="8"/>
      <c r="G746" s="2"/>
      <c r="H746" s="2"/>
    </row>
    <row r="747" spans="1:8" x14ac:dyDescent="0.25">
      <c r="A747" s="49"/>
      <c r="B747" s="48"/>
      <c r="C747" s="48"/>
      <c r="D747" s="48"/>
      <c r="E747" s="2"/>
      <c r="F747" s="8"/>
      <c r="G747" s="2"/>
      <c r="H747" s="2"/>
    </row>
    <row r="748" spans="1:8" x14ac:dyDescent="0.25">
      <c r="A748" s="49"/>
      <c r="B748" s="48"/>
      <c r="C748" s="48"/>
      <c r="D748" s="48"/>
      <c r="E748" s="2"/>
      <c r="F748" s="8"/>
      <c r="G748" s="2"/>
      <c r="H748" s="2"/>
    </row>
    <row r="749" spans="1:8" x14ac:dyDescent="0.25">
      <c r="A749" s="49"/>
      <c r="B749" s="48"/>
      <c r="C749" s="48"/>
      <c r="D749" s="48"/>
      <c r="E749" s="2"/>
      <c r="F749" s="8"/>
      <c r="G749" s="2"/>
      <c r="H749" s="2"/>
    </row>
    <row r="750" spans="1:8" x14ac:dyDescent="0.25">
      <c r="A750" s="49"/>
      <c r="B750" s="48"/>
      <c r="C750" s="48"/>
      <c r="D750" s="48"/>
      <c r="E750" s="2"/>
      <c r="F750" s="8"/>
      <c r="G750" s="2"/>
      <c r="H750" s="2"/>
    </row>
    <row r="751" spans="1:8" x14ac:dyDescent="0.25">
      <c r="A751" s="49"/>
      <c r="B751" s="48"/>
      <c r="C751" s="48"/>
      <c r="D751" s="48"/>
      <c r="E751" s="2"/>
      <c r="F751" s="2"/>
      <c r="G751" s="2"/>
      <c r="H751" s="2"/>
    </row>
    <row r="752" spans="1:8" x14ac:dyDescent="0.25">
      <c r="A752" s="49"/>
      <c r="B752" s="48"/>
      <c r="C752" s="48"/>
      <c r="D752" s="48"/>
      <c r="E752" s="2"/>
      <c r="F752" s="2"/>
      <c r="G752" s="2"/>
      <c r="H752" s="2"/>
    </row>
    <row r="753" spans="1:8" x14ac:dyDescent="0.25">
      <c r="A753" s="49"/>
      <c r="B753" s="48"/>
      <c r="C753" s="48"/>
      <c r="D753" s="48"/>
      <c r="E753" s="2"/>
      <c r="F753" s="2"/>
      <c r="G753" s="2"/>
      <c r="H753" s="2"/>
    </row>
    <row r="754" spans="1:8" x14ac:dyDescent="0.25">
      <c r="A754" s="49"/>
      <c r="B754" s="48"/>
      <c r="C754" s="48"/>
      <c r="D754" s="48"/>
      <c r="E754" s="2"/>
      <c r="F754" s="2"/>
      <c r="G754" s="2"/>
      <c r="H754" s="2"/>
    </row>
    <row r="755" spans="1:8" x14ac:dyDescent="0.25">
      <c r="A755" s="49"/>
      <c r="B755" s="48"/>
      <c r="C755" s="48"/>
      <c r="D755" s="48"/>
      <c r="E755" s="2"/>
      <c r="F755" s="2"/>
      <c r="G755" s="2"/>
      <c r="H755" s="2"/>
    </row>
    <row r="756" spans="1:8" x14ac:dyDescent="0.25">
      <c r="A756" s="49"/>
      <c r="B756" s="48"/>
      <c r="C756" s="48"/>
      <c r="D756" s="48"/>
      <c r="E756" s="2"/>
      <c r="F756" s="2"/>
      <c r="G756" s="2"/>
      <c r="H756" s="2"/>
    </row>
    <row r="757" spans="1:8" x14ac:dyDescent="0.25">
      <c r="A757" s="49"/>
      <c r="B757" s="48"/>
      <c r="C757" s="48"/>
      <c r="D757" s="48"/>
      <c r="E757" s="2"/>
      <c r="F757" s="2"/>
      <c r="G757" s="2"/>
      <c r="H757" s="2"/>
    </row>
    <row r="758" spans="1:8" x14ac:dyDescent="0.25">
      <c r="A758" s="49"/>
      <c r="B758" s="48"/>
      <c r="C758" s="48"/>
      <c r="D758" s="48"/>
      <c r="E758" s="2"/>
      <c r="F758" s="2"/>
      <c r="G758" s="2"/>
      <c r="H758" s="2"/>
    </row>
    <row r="759" spans="1:8" x14ac:dyDescent="0.25">
      <c r="A759" s="49"/>
      <c r="B759" s="48"/>
      <c r="C759" s="48"/>
      <c r="D759" s="48"/>
      <c r="E759" s="2"/>
      <c r="F759" s="2"/>
      <c r="G759" s="2"/>
      <c r="H759" s="2"/>
    </row>
    <row r="760" spans="1:8" x14ac:dyDescent="0.25">
      <c r="A760" s="49"/>
      <c r="B760" s="48"/>
      <c r="C760" s="48"/>
      <c r="D760" s="48"/>
      <c r="E760" s="2"/>
      <c r="F760" s="2"/>
      <c r="G760" s="2"/>
      <c r="H760" s="2"/>
    </row>
    <row r="761" spans="1:8" x14ac:dyDescent="0.25">
      <c r="A761" s="49"/>
      <c r="B761" s="48"/>
      <c r="C761" s="48"/>
      <c r="D761" s="48"/>
      <c r="E761" s="2"/>
      <c r="F761" s="2"/>
      <c r="G761" s="2"/>
      <c r="H761" s="2"/>
    </row>
    <row r="762" spans="1:8" x14ac:dyDescent="0.25">
      <c r="A762" s="49"/>
      <c r="B762" s="48"/>
      <c r="C762" s="48"/>
      <c r="D762" s="48"/>
      <c r="E762" s="2"/>
      <c r="F762" s="2"/>
      <c r="G762" s="2"/>
      <c r="H762" s="2"/>
    </row>
    <row r="763" spans="1:8" x14ac:dyDescent="0.25">
      <c r="A763" s="49"/>
      <c r="B763" s="48"/>
      <c r="C763" s="48"/>
      <c r="D763" s="48"/>
      <c r="E763" s="2"/>
      <c r="F763" s="2"/>
      <c r="G763" s="2"/>
      <c r="H763" s="2"/>
    </row>
    <row r="764" spans="1:8" x14ac:dyDescent="0.25">
      <c r="A764" s="49"/>
      <c r="B764" s="48"/>
      <c r="C764" s="48"/>
      <c r="D764" s="48"/>
      <c r="E764" s="2"/>
      <c r="F764" s="2"/>
      <c r="G764" s="2"/>
      <c r="H764" s="2"/>
    </row>
    <row r="765" spans="1:8" x14ac:dyDescent="0.25">
      <c r="A765" s="49"/>
      <c r="B765" s="48"/>
      <c r="C765" s="48"/>
      <c r="D765" s="48"/>
      <c r="E765" s="2"/>
      <c r="F765" s="2"/>
      <c r="G765" s="2"/>
      <c r="H765" s="2"/>
    </row>
    <row r="766" spans="1:8" x14ac:dyDescent="0.25">
      <c r="A766" s="49"/>
      <c r="B766" s="48"/>
      <c r="C766" s="48"/>
      <c r="D766" s="48"/>
      <c r="E766" s="2"/>
      <c r="F766" s="2"/>
      <c r="G766" s="2"/>
      <c r="H766" s="2"/>
    </row>
    <row r="767" spans="1:8" x14ac:dyDescent="0.25">
      <c r="A767" s="49"/>
      <c r="B767" s="48"/>
      <c r="C767" s="48"/>
      <c r="D767" s="48"/>
      <c r="E767" s="2"/>
      <c r="F767" s="2"/>
      <c r="G767" s="2"/>
      <c r="H767" s="2"/>
    </row>
    <row r="768" spans="1:8" x14ac:dyDescent="0.25">
      <c r="A768" s="49"/>
      <c r="B768" s="48"/>
      <c r="C768" s="48"/>
      <c r="D768" s="48"/>
      <c r="E768" s="2"/>
      <c r="F768" s="2"/>
      <c r="G768" s="2"/>
      <c r="H768" s="2"/>
    </row>
    <row r="769" spans="1:8" x14ac:dyDescent="0.25">
      <c r="A769" s="49"/>
      <c r="B769" s="48"/>
      <c r="C769" s="48"/>
      <c r="D769" s="48"/>
      <c r="E769" s="2"/>
      <c r="F769" s="2"/>
      <c r="G769" s="2"/>
      <c r="H769" s="2"/>
    </row>
    <row r="770" spans="1:8" x14ac:dyDescent="0.25">
      <c r="A770" s="49"/>
      <c r="B770" s="48"/>
      <c r="C770" s="48"/>
      <c r="D770" s="48"/>
      <c r="E770" s="2"/>
      <c r="F770" s="2"/>
      <c r="G770" s="2"/>
      <c r="H770" s="2"/>
    </row>
    <row r="771" spans="1:8" x14ac:dyDescent="0.25">
      <c r="A771" s="49"/>
      <c r="B771" s="48"/>
      <c r="C771" s="48"/>
      <c r="D771" s="48"/>
      <c r="E771" s="2"/>
      <c r="F771" s="2"/>
      <c r="G771" s="2"/>
      <c r="H771" s="2"/>
    </row>
    <row r="772" spans="1:8" x14ac:dyDescent="0.25">
      <c r="A772" s="49"/>
      <c r="B772" s="48"/>
      <c r="C772" s="48"/>
      <c r="D772" s="48"/>
      <c r="E772" s="2"/>
      <c r="F772" s="2"/>
      <c r="G772" s="2"/>
      <c r="H772" s="2"/>
    </row>
    <row r="773" spans="1:8" x14ac:dyDescent="0.25">
      <c r="A773" s="49"/>
      <c r="B773" s="48"/>
      <c r="C773" s="48"/>
      <c r="D773" s="48"/>
      <c r="E773" s="2"/>
      <c r="F773" s="2"/>
      <c r="G773" s="2"/>
      <c r="H773" s="2"/>
    </row>
    <row r="774" spans="1:8" x14ac:dyDescent="0.25">
      <c r="A774" s="49"/>
      <c r="B774" s="48"/>
      <c r="C774" s="48"/>
      <c r="D774" s="48"/>
      <c r="E774" s="2"/>
      <c r="F774" s="2"/>
      <c r="G774" s="2"/>
      <c r="H774" s="2"/>
    </row>
    <row r="775" spans="1:8" x14ac:dyDescent="0.25">
      <c r="A775" s="49"/>
      <c r="B775" s="48"/>
      <c r="C775" s="48"/>
      <c r="D775" s="48"/>
      <c r="E775" s="2"/>
      <c r="F775" s="2"/>
      <c r="G775" s="2"/>
      <c r="H775" s="2"/>
    </row>
    <row r="776" spans="1:8" x14ac:dyDescent="0.25">
      <c r="A776" s="49"/>
      <c r="B776" s="48"/>
      <c r="C776" s="48"/>
      <c r="D776" s="48"/>
      <c r="E776" s="2"/>
      <c r="F776" s="2"/>
      <c r="G776" s="2"/>
      <c r="H776" s="2"/>
    </row>
    <row r="777" spans="1:8" x14ac:dyDescent="0.25">
      <c r="A777" s="49"/>
      <c r="B777" s="48"/>
      <c r="C777" s="48"/>
      <c r="D777" s="48"/>
      <c r="E777" s="2"/>
      <c r="F777" s="2"/>
      <c r="G777" s="2"/>
      <c r="H777" s="2"/>
    </row>
    <row r="778" spans="1:8" x14ac:dyDescent="0.25">
      <c r="A778" s="49"/>
      <c r="B778" s="48"/>
      <c r="C778" s="48"/>
      <c r="D778" s="48"/>
      <c r="E778" s="2"/>
      <c r="F778" s="2"/>
      <c r="G778" s="2"/>
      <c r="H778" s="2"/>
    </row>
    <row r="779" spans="1:8" x14ac:dyDescent="0.25">
      <c r="A779" s="49"/>
      <c r="B779" s="48"/>
      <c r="C779" s="48"/>
      <c r="D779" s="48"/>
      <c r="E779" s="2"/>
      <c r="F779" s="2"/>
      <c r="G779" s="2"/>
      <c r="H779" s="2"/>
    </row>
    <row r="780" spans="1:8" x14ac:dyDescent="0.25">
      <c r="A780" s="49"/>
      <c r="B780" s="48"/>
      <c r="C780" s="48"/>
      <c r="D780" s="48"/>
      <c r="E780" s="2"/>
      <c r="F780" s="2"/>
      <c r="G780" s="2"/>
      <c r="H780" s="2"/>
    </row>
    <row r="781" spans="1:8" x14ac:dyDescent="0.25">
      <c r="A781" s="49"/>
      <c r="B781" s="48"/>
      <c r="C781" s="48"/>
      <c r="D781" s="48"/>
      <c r="E781" s="2"/>
      <c r="F781" s="2"/>
      <c r="G781" s="2"/>
      <c r="H781" s="2"/>
    </row>
    <row r="782" spans="1:8" x14ac:dyDescent="0.25">
      <c r="A782" s="49"/>
      <c r="B782" s="48"/>
      <c r="C782" s="48"/>
      <c r="D782" s="48"/>
      <c r="E782" s="2"/>
      <c r="F782" s="2"/>
      <c r="G782" s="2"/>
      <c r="H782" s="2"/>
    </row>
    <row r="783" spans="1:8" x14ac:dyDescent="0.25">
      <c r="A783" s="49"/>
      <c r="B783" s="48"/>
      <c r="C783" s="48"/>
      <c r="D783" s="48"/>
      <c r="E783" s="2"/>
      <c r="F783" s="2"/>
      <c r="G783" s="2"/>
      <c r="H783" s="2"/>
    </row>
    <row r="784" spans="1:8" x14ac:dyDescent="0.25">
      <c r="A784" s="49"/>
      <c r="B784" s="48"/>
      <c r="C784" s="48"/>
      <c r="D784" s="48"/>
      <c r="E784" s="2"/>
      <c r="F784" s="2"/>
      <c r="G784" s="2"/>
      <c r="H784" s="2"/>
    </row>
    <row r="785" spans="1:8" x14ac:dyDescent="0.25">
      <c r="A785" s="49"/>
      <c r="B785" s="48"/>
      <c r="C785" s="48"/>
      <c r="D785" s="48"/>
      <c r="E785" s="2"/>
      <c r="F785" s="2"/>
      <c r="G785" s="2"/>
      <c r="H785" s="2"/>
    </row>
    <row r="786" spans="1:8" x14ac:dyDescent="0.25">
      <c r="A786" s="49"/>
      <c r="B786" s="48"/>
      <c r="C786" s="48"/>
      <c r="D786" s="48"/>
      <c r="E786" s="2"/>
      <c r="F786" s="2"/>
      <c r="G786" s="2"/>
      <c r="H786" s="2"/>
    </row>
    <row r="787" spans="1:8" x14ac:dyDescent="0.25">
      <c r="A787" s="49"/>
      <c r="B787" s="48"/>
      <c r="C787" s="48"/>
      <c r="D787" s="48"/>
      <c r="E787" s="2"/>
      <c r="F787" s="2"/>
      <c r="G787" s="2"/>
      <c r="H787" s="2"/>
    </row>
    <row r="788" spans="1:8" x14ac:dyDescent="0.25">
      <c r="A788" s="49"/>
      <c r="B788" s="48"/>
      <c r="C788" s="48"/>
      <c r="D788" s="48"/>
      <c r="E788" s="2"/>
      <c r="F788" s="2"/>
      <c r="G788" s="2"/>
      <c r="H788" s="2"/>
    </row>
    <row r="789" spans="1:8" x14ac:dyDescent="0.25">
      <c r="A789" s="49"/>
      <c r="B789" s="48"/>
      <c r="C789" s="48"/>
      <c r="D789" s="48"/>
      <c r="E789" s="2"/>
      <c r="F789" s="2"/>
      <c r="G789" s="2"/>
      <c r="H789" s="2"/>
    </row>
    <row r="790" spans="1:8" x14ac:dyDescent="0.25">
      <c r="A790" s="49"/>
      <c r="B790" s="48"/>
      <c r="C790" s="48"/>
      <c r="D790" s="48"/>
      <c r="E790" s="2"/>
      <c r="F790" s="2"/>
      <c r="G790" s="2"/>
      <c r="H790" s="2"/>
    </row>
    <row r="791" spans="1:8" x14ac:dyDescent="0.25">
      <c r="A791" s="49"/>
      <c r="B791" s="48"/>
      <c r="C791" s="48"/>
      <c r="D791" s="48"/>
      <c r="E791" s="2"/>
      <c r="F791" s="2"/>
      <c r="G791" s="2"/>
      <c r="H791" s="2"/>
    </row>
    <row r="792" spans="1:8" x14ac:dyDescent="0.25">
      <c r="A792" s="49"/>
      <c r="B792" s="48"/>
      <c r="C792" s="48"/>
      <c r="D792" s="48"/>
      <c r="E792" s="2"/>
      <c r="F792" s="2"/>
      <c r="G792" s="2"/>
      <c r="H792" s="2"/>
    </row>
    <row r="793" spans="1:8" x14ac:dyDescent="0.25">
      <c r="A793" s="49"/>
      <c r="B793" s="48"/>
      <c r="C793" s="48"/>
      <c r="D793" s="48"/>
      <c r="E793" s="2"/>
      <c r="F793" s="2"/>
      <c r="G793" s="2"/>
      <c r="H793" s="2"/>
    </row>
    <row r="794" spans="1:8" x14ac:dyDescent="0.25">
      <c r="A794" s="49"/>
      <c r="B794" s="48"/>
      <c r="C794" s="48"/>
      <c r="D794" s="48"/>
      <c r="E794" s="2"/>
      <c r="F794" s="2"/>
      <c r="G794" s="2"/>
      <c r="H794" s="2"/>
    </row>
    <row r="795" spans="1:8" x14ac:dyDescent="0.25">
      <c r="A795" s="49"/>
      <c r="B795" s="48"/>
      <c r="C795" s="48"/>
      <c r="D795" s="48"/>
      <c r="E795" s="2"/>
      <c r="F795" s="2"/>
      <c r="G795" s="2"/>
      <c r="H795" s="2"/>
    </row>
    <row r="796" spans="1:8" x14ac:dyDescent="0.25">
      <c r="A796" s="49"/>
      <c r="B796" s="48"/>
      <c r="C796" s="48"/>
      <c r="D796" s="48"/>
      <c r="E796" s="2"/>
      <c r="F796" s="2"/>
      <c r="G796" s="2"/>
      <c r="H796" s="2"/>
    </row>
    <row r="797" spans="1:8" x14ac:dyDescent="0.25">
      <c r="A797" s="49"/>
      <c r="B797" s="48"/>
      <c r="C797" s="48"/>
      <c r="D797" s="48"/>
      <c r="E797" s="2"/>
      <c r="F797" s="2"/>
      <c r="G797" s="2"/>
      <c r="H797" s="2"/>
    </row>
    <row r="798" spans="1:8" x14ac:dyDescent="0.25">
      <c r="A798" s="49"/>
      <c r="B798" s="48"/>
      <c r="C798" s="48"/>
      <c r="D798" s="48"/>
      <c r="E798" s="2"/>
      <c r="F798" s="2"/>
      <c r="G798" s="2"/>
      <c r="H798" s="2"/>
    </row>
    <row r="799" spans="1:8" x14ac:dyDescent="0.25">
      <c r="A799" s="49"/>
      <c r="B799" s="48"/>
      <c r="C799" s="48"/>
      <c r="D799" s="48"/>
      <c r="E799" s="2"/>
      <c r="F799" s="2"/>
      <c r="G799" s="2"/>
      <c r="H799" s="2"/>
    </row>
    <row r="800" spans="1:8" x14ac:dyDescent="0.25">
      <c r="A800" s="49"/>
      <c r="B800" s="48"/>
      <c r="C800" s="48"/>
      <c r="D800" s="48"/>
      <c r="E800" s="2"/>
      <c r="F800" s="2"/>
      <c r="G800" s="2"/>
      <c r="H800" s="2"/>
    </row>
    <row r="801" spans="1:8" x14ac:dyDescent="0.25">
      <c r="A801" s="49"/>
      <c r="B801" s="48"/>
      <c r="C801" s="48"/>
      <c r="D801" s="48"/>
      <c r="E801" s="2"/>
      <c r="F801" s="2"/>
      <c r="G801" s="2"/>
      <c r="H801" s="2"/>
    </row>
    <row r="802" spans="1:8" x14ac:dyDescent="0.25">
      <c r="A802" s="49"/>
      <c r="B802" s="48"/>
      <c r="C802" s="48"/>
      <c r="D802" s="48"/>
      <c r="E802" s="2"/>
      <c r="F802" s="2"/>
      <c r="G802" s="2"/>
      <c r="H802" s="2"/>
    </row>
    <row r="803" spans="1:8" x14ac:dyDescent="0.25">
      <c r="A803" s="49"/>
      <c r="B803" s="48"/>
      <c r="C803" s="48"/>
      <c r="D803" s="48"/>
      <c r="E803" s="2"/>
      <c r="F803" s="2"/>
      <c r="G803" s="2"/>
      <c r="H803" s="2"/>
    </row>
    <row r="804" spans="1:8" x14ac:dyDescent="0.25">
      <c r="A804" s="49"/>
      <c r="B804" s="48"/>
      <c r="C804" s="48"/>
      <c r="D804" s="48"/>
      <c r="E804" s="2"/>
      <c r="F804" s="2"/>
      <c r="G804" s="2"/>
      <c r="H804" s="2"/>
    </row>
    <row r="805" spans="1:8" x14ac:dyDescent="0.25">
      <c r="A805" s="49"/>
      <c r="B805" s="48"/>
      <c r="C805" s="48"/>
      <c r="D805" s="48"/>
      <c r="E805" s="2"/>
      <c r="F805" s="2"/>
      <c r="G805" s="2"/>
      <c r="H805" s="2"/>
    </row>
    <row r="806" spans="1:8" x14ac:dyDescent="0.25">
      <c r="A806" s="49"/>
      <c r="B806" s="48"/>
      <c r="C806" s="48"/>
      <c r="D806" s="48"/>
      <c r="E806" s="2"/>
      <c r="F806" s="2"/>
      <c r="G806" s="2"/>
      <c r="H806" s="2"/>
    </row>
    <row r="807" spans="1:8" x14ac:dyDescent="0.25">
      <c r="A807" s="49"/>
      <c r="B807" s="48"/>
      <c r="C807" s="48"/>
      <c r="D807" s="48"/>
      <c r="E807" s="2"/>
      <c r="F807" s="2"/>
      <c r="G807" s="2"/>
      <c r="H807" s="2"/>
    </row>
    <row r="808" spans="1:8" x14ac:dyDescent="0.25">
      <c r="A808" s="49"/>
      <c r="B808" s="48"/>
      <c r="C808" s="48"/>
      <c r="D808" s="48"/>
      <c r="E808" s="2"/>
      <c r="F808" s="2"/>
      <c r="G808" s="2"/>
      <c r="H808" s="2"/>
    </row>
    <row r="809" spans="1:8" x14ac:dyDescent="0.25">
      <c r="A809" s="49"/>
      <c r="B809" s="48"/>
      <c r="C809" s="48"/>
      <c r="D809" s="48"/>
      <c r="E809" s="2"/>
      <c r="F809" s="2"/>
      <c r="G809" s="2"/>
      <c r="H809" s="2"/>
    </row>
    <row r="810" spans="1:8" x14ac:dyDescent="0.25">
      <c r="A810" s="49"/>
      <c r="B810" s="48"/>
      <c r="C810" s="48"/>
      <c r="D810" s="48"/>
      <c r="E810" s="2"/>
      <c r="F810" s="2"/>
      <c r="G810" s="2"/>
      <c r="H810" s="2"/>
    </row>
    <row r="811" spans="1:8" x14ac:dyDescent="0.25">
      <c r="A811" s="49"/>
      <c r="B811" s="48"/>
      <c r="C811" s="48"/>
      <c r="D811" s="48"/>
      <c r="E811" s="2"/>
      <c r="F811" s="2"/>
      <c r="G811" s="2"/>
      <c r="H811" s="2"/>
    </row>
    <row r="812" spans="1:8" x14ac:dyDescent="0.25">
      <c r="A812" s="49"/>
      <c r="B812" s="48"/>
      <c r="C812" s="48"/>
      <c r="D812" s="48"/>
      <c r="E812" s="2"/>
      <c r="F812" s="2"/>
      <c r="G812" s="2"/>
      <c r="H812" s="2"/>
    </row>
    <row r="813" spans="1:8" x14ac:dyDescent="0.25">
      <c r="A813" s="49"/>
      <c r="B813" s="48"/>
      <c r="C813" s="48"/>
      <c r="D813" s="48"/>
      <c r="E813" s="2"/>
      <c r="F813" s="2"/>
      <c r="G813" s="2"/>
      <c r="H813" s="2"/>
    </row>
    <row r="814" spans="1:8" x14ac:dyDescent="0.25">
      <c r="A814" s="49"/>
      <c r="B814" s="48"/>
      <c r="C814" s="48"/>
      <c r="D814" s="48"/>
      <c r="E814" s="2"/>
      <c r="F814" s="2"/>
      <c r="G814" s="2"/>
      <c r="H814" s="2"/>
    </row>
    <row r="815" spans="1:8" x14ac:dyDescent="0.25">
      <c r="A815" s="49"/>
      <c r="B815" s="48"/>
      <c r="C815" s="48"/>
      <c r="D815" s="48"/>
      <c r="E815" s="2"/>
      <c r="F815" s="2"/>
      <c r="G815" s="2"/>
      <c r="H815" s="2"/>
    </row>
    <row r="816" spans="1:8" x14ac:dyDescent="0.25">
      <c r="A816" s="49"/>
      <c r="B816" s="48"/>
      <c r="C816" s="48"/>
      <c r="D816" s="48"/>
      <c r="E816" s="2"/>
      <c r="F816" s="2"/>
      <c r="G816" s="2"/>
      <c r="H816" s="2"/>
    </row>
    <row r="817" spans="1:8" x14ac:dyDescent="0.25">
      <c r="A817" s="49"/>
      <c r="B817" s="48"/>
      <c r="C817" s="48"/>
      <c r="D817" s="48"/>
      <c r="E817" s="2"/>
      <c r="F817" s="2"/>
      <c r="G817" s="2"/>
      <c r="H817" s="2"/>
    </row>
    <row r="818" spans="1:8" x14ac:dyDescent="0.25">
      <c r="A818" s="49"/>
      <c r="B818" s="48"/>
      <c r="C818" s="48"/>
      <c r="D818" s="48"/>
      <c r="E818" s="2"/>
      <c r="F818" s="2"/>
      <c r="G818" s="2"/>
      <c r="H818" s="2"/>
    </row>
    <row r="819" spans="1:8" x14ac:dyDescent="0.25">
      <c r="A819" s="49"/>
      <c r="B819" s="48"/>
      <c r="C819" s="48"/>
      <c r="D819" s="48"/>
      <c r="E819" s="2"/>
      <c r="F819" s="2"/>
      <c r="G819" s="2"/>
      <c r="H819" s="2"/>
    </row>
    <row r="820" spans="1:8" x14ac:dyDescent="0.25">
      <c r="A820" s="49"/>
      <c r="B820" s="48"/>
      <c r="C820" s="48"/>
      <c r="D820" s="48"/>
      <c r="E820" s="2"/>
      <c r="F820" s="2"/>
      <c r="G820" s="2"/>
      <c r="H820" s="2"/>
    </row>
    <row r="821" spans="1:8" x14ac:dyDescent="0.25">
      <c r="A821" s="49"/>
      <c r="B821" s="48"/>
      <c r="C821" s="48"/>
      <c r="D821" s="48"/>
      <c r="E821" s="2"/>
      <c r="F821" s="2"/>
      <c r="G821" s="2"/>
      <c r="H821" s="2"/>
    </row>
    <row r="822" spans="1:8" x14ac:dyDescent="0.25">
      <c r="A822" s="49"/>
      <c r="B822" s="48"/>
      <c r="C822" s="48"/>
      <c r="D822" s="48"/>
      <c r="E822" s="2"/>
      <c r="F822" s="2"/>
      <c r="G822" s="2"/>
      <c r="H822" s="2"/>
    </row>
    <row r="823" spans="1:8" x14ac:dyDescent="0.25">
      <c r="A823" s="49"/>
      <c r="B823" s="48"/>
      <c r="C823" s="48"/>
      <c r="D823" s="48"/>
      <c r="E823" s="2"/>
      <c r="F823" s="2"/>
      <c r="G823" s="2"/>
      <c r="H823" s="2"/>
    </row>
    <row r="824" spans="1:8" x14ac:dyDescent="0.25">
      <c r="A824" s="49"/>
      <c r="B824" s="48"/>
      <c r="C824" s="48"/>
      <c r="D824" s="48"/>
      <c r="E824" s="2"/>
      <c r="F824" s="2"/>
      <c r="G824" s="2"/>
      <c r="H824" s="2"/>
    </row>
    <row r="825" spans="1:8" x14ac:dyDescent="0.25">
      <c r="A825" s="49"/>
      <c r="B825" s="48"/>
      <c r="C825" s="48"/>
      <c r="D825" s="48"/>
      <c r="E825" s="2"/>
      <c r="F825" s="2"/>
      <c r="G825" s="2"/>
      <c r="H825" s="2"/>
    </row>
    <row r="826" spans="1:8" x14ac:dyDescent="0.25">
      <c r="A826" s="49"/>
      <c r="B826" s="48"/>
      <c r="C826" s="48"/>
      <c r="D826" s="48"/>
      <c r="E826" s="2"/>
      <c r="F826" s="2"/>
      <c r="G826" s="2"/>
      <c r="H826" s="2"/>
    </row>
    <row r="827" spans="1:8" x14ac:dyDescent="0.25">
      <c r="A827" s="49"/>
      <c r="B827" s="48"/>
      <c r="C827" s="48"/>
      <c r="D827" s="48"/>
      <c r="E827" s="2"/>
      <c r="F827" s="2"/>
      <c r="G827" s="2"/>
      <c r="H827" s="2"/>
    </row>
    <row r="828" spans="1:8" x14ac:dyDescent="0.25">
      <c r="A828" s="49"/>
      <c r="B828" s="48"/>
      <c r="C828" s="48"/>
      <c r="D828" s="48"/>
      <c r="E828" s="2"/>
      <c r="F828" s="2"/>
      <c r="G828" s="2"/>
      <c r="H828" s="2"/>
    </row>
    <row r="829" spans="1:8" x14ac:dyDescent="0.25">
      <c r="A829" s="49"/>
      <c r="B829" s="48"/>
      <c r="C829" s="48"/>
      <c r="D829" s="48"/>
      <c r="E829" s="2"/>
      <c r="F829" s="2"/>
      <c r="G829" s="2"/>
      <c r="H829" s="2"/>
    </row>
    <row r="830" spans="1:8" x14ac:dyDescent="0.25">
      <c r="A830" s="49"/>
      <c r="B830" s="48"/>
      <c r="C830" s="48"/>
      <c r="D830" s="48"/>
      <c r="E830" s="2"/>
      <c r="F830" s="2"/>
      <c r="G830" s="2"/>
      <c r="H830" s="2"/>
    </row>
    <row r="831" spans="1:8" x14ac:dyDescent="0.25">
      <c r="A831" s="49"/>
      <c r="B831" s="48"/>
      <c r="C831" s="48"/>
      <c r="D831" s="48"/>
      <c r="E831" s="2"/>
      <c r="F831" s="2"/>
      <c r="G831" s="2"/>
      <c r="H831" s="2"/>
    </row>
    <row r="832" spans="1:8" x14ac:dyDescent="0.25">
      <c r="A832" s="49"/>
      <c r="B832" s="48"/>
      <c r="C832" s="48"/>
      <c r="D832" s="48"/>
      <c r="E832" s="2"/>
      <c r="F832" s="2"/>
      <c r="G832" s="2"/>
      <c r="H832" s="2"/>
    </row>
    <row r="833" spans="1:8" x14ac:dyDescent="0.25">
      <c r="A833" s="49"/>
      <c r="B833" s="48"/>
      <c r="C833" s="48"/>
      <c r="D833" s="48"/>
      <c r="E833" s="2"/>
      <c r="F833" s="2"/>
      <c r="G833" s="2"/>
      <c r="H833" s="2"/>
    </row>
    <row r="834" spans="1:8" x14ac:dyDescent="0.25">
      <c r="A834" s="49"/>
      <c r="B834" s="48"/>
      <c r="C834" s="48"/>
      <c r="D834" s="48"/>
      <c r="E834" s="2"/>
      <c r="F834" s="2"/>
      <c r="G834" s="2"/>
      <c r="H834" s="2"/>
    </row>
    <row r="835" spans="1:8" x14ac:dyDescent="0.25">
      <c r="A835" s="49"/>
      <c r="B835" s="48"/>
      <c r="C835" s="48"/>
      <c r="D835" s="48"/>
      <c r="E835" s="2"/>
      <c r="F835" s="2"/>
      <c r="G835" s="2"/>
      <c r="H835" s="2"/>
    </row>
    <row r="836" spans="1:8" x14ac:dyDescent="0.25">
      <c r="A836" s="49"/>
      <c r="B836" s="48"/>
      <c r="C836" s="48"/>
      <c r="D836" s="48"/>
      <c r="E836" s="2"/>
      <c r="F836" s="2"/>
      <c r="G836" s="2"/>
      <c r="H836" s="2"/>
    </row>
    <row r="837" spans="1:8" x14ac:dyDescent="0.25">
      <c r="A837" s="49"/>
      <c r="B837" s="48"/>
      <c r="C837" s="48"/>
      <c r="D837" s="48"/>
      <c r="E837" s="2"/>
      <c r="F837" s="2"/>
      <c r="G837" s="2"/>
      <c r="H837" s="2"/>
    </row>
    <row r="838" spans="1:8" x14ac:dyDescent="0.25">
      <c r="A838" s="49"/>
      <c r="B838" s="48"/>
      <c r="C838" s="48"/>
      <c r="D838" s="48"/>
      <c r="E838" s="2"/>
      <c r="F838" s="2"/>
      <c r="G838" s="2"/>
      <c r="H838" s="2"/>
    </row>
    <row r="839" spans="1:8" x14ac:dyDescent="0.25">
      <c r="A839" s="49"/>
      <c r="B839" s="48"/>
      <c r="C839" s="48"/>
      <c r="D839" s="48"/>
      <c r="E839" s="2"/>
      <c r="F839" s="2"/>
      <c r="G839" s="2"/>
      <c r="H839" s="2"/>
    </row>
    <row r="840" spans="1:8" x14ac:dyDescent="0.25">
      <c r="A840" s="49"/>
      <c r="B840" s="48"/>
      <c r="C840" s="48"/>
      <c r="D840" s="48"/>
      <c r="E840" s="2"/>
      <c r="F840" s="2"/>
      <c r="G840" s="2"/>
      <c r="H840" s="2"/>
    </row>
    <row r="841" spans="1:8" x14ac:dyDescent="0.25">
      <c r="A841" s="49"/>
      <c r="B841" s="48"/>
      <c r="C841" s="48"/>
      <c r="D841" s="48"/>
      <c r="E841" s="2"/>
      <c r="F841" s="2"/>
      <c r="G841" s="2"/>
      <c r="H841" s="2"/>
    </row>
    <row r="842" spans="1:8" x14ac:dyDescent="0.25">
      <c r="A842" s="49"/>
      <c r="B842" s="48"/>
      <c r="C842" s="48"/>
      <c r="D842" s="48"/>
      <c r="E842" s="2"/>
      <c r="F842" s="2"/>
      <c r="G842" s="2"/>
      <c r="H842" s="2"/>
    </row>
    <row r="843" spans="1:8" x14ac:dyDescent="0.25">
      <c r="A843" s="49"/>
      <c r="B843" s="48"/>
      <c r="C843" s="48"/>
      <c r="D843" s="48"/>
      <c r="E843" s="2"/>
      <c r="F843" s="2"/>
      <c r="G843" s="2"/>
      <c r="H843" s="2"/>
    </row>
    <row r="844" spans="1:8" x14ac:dyDescent="0.25">
      <c r="A844" s="49"/>
      <c r="B844" s="48"/>
      <c r="C844" s="48"/>
      <c r="D844" s="48"/>
      <c r="E844" s="2"/>
      <c r="F844" s="2"/>
      <c r="G844" s="2"/>
      <c r="H844" s="2"/>
    </row>
    <row r="845" spans="1:8" x14ac:dyDescent="0.25">
      <c r="A845" s="49"/>
      <c r="B845" s="48"/>
      <c r="C845" s="48"/>
      <c r="D845" s="48"/>
      <c r="E845" s="2"/>
      <c r="F845" s="2"/>
      <c r="G845" s="2"/>
      <c r="H845" s="2"/>
    </row>
    <row r="846" spans="1:8" x14ac:dyDescent="0.25">
      <c r="A846" s="49"/>
      <c r="B846" s="48"/>
      <c r="C846" s="48"/>
      <c r="D846" s="48"/>
      <c r="E846" s="2"/>
      <c r="F846" s="2"/>
      <c r="G846" s="2"/>
      <c r="H846" s="2"/>
    </row>
    <row r="847" spans="1:8" x14ac:dyDescent="0.25">
      <c r="A847" s="49"/>
      <c r="B847" s="48"/>
      <c r="C847" s="48"/>
      <c r="D847" s="48"/>
      <c r="E847" s="2"/>
      <c r="F847" s="2"/>
      <c r="G847" s="2"/>
      <c r="H847" s="2"/>
    </row>
    <row r="848" spans="1:8" x14ac:dyDescent="0.25">
      <c r="A848" s="49"/>
      <c r="B848" s="48"/>
      <c r="C848" s="48"/>
      <c r="D848" s="48"/>
      <c r="E848" s="2"/>
      <c r="F848" s="2"/>
      <c r="G848" s="2"/>
      <c r="H848" s="2"/>
    </row>
    <row r="849" spans="1:8" x14ac:dyDescent="0.25">
      <c r="A849" s="49"/>
      <c r="B849" s="48"/>
      <c r="C849" s="48"/>
      <c r="D849" s="48"/>
      <c r="E849" s="2"/>
      <c r="F849" s="2"/>
      <c r="G849" s="2"/>
      <c r="H849" s="2"/>
    </row>
    <row r="850" spans="1:8" x14ac:dyDescent="0.25">
      <c r="A850" s="49"/>
      <c r="B850" s="48"/>
      <c r="C850" s="48"/>
      <c r="D850" s="48"/>
      <c r="E850" s="2"/>
      <c r="F850" s="2"/>
      <c r="G850" s="2"/>
      <c r="H850" s="2"/>
    </row>
    <row r="851" spans="1:8" x14ac:dyDescent="0.25">
      <c r="A851" s="49"/>
      <c r="B851" s="48"/>
      <c r="C851" s="48"/>
      <c r="D851" s="48"/>
      <c r="E851" s="2"/>
      <c r="F851" s="2"/>
      <c r="G851" s="2"/>
      <c r="H851" s="2"/>
    </row>
    <row r="852" spans="1:8" x14ac:dyDescent="0.25">
      <c r="A852" s="49"/>
      <c r="B852" s="48"/>
      <c r="C852" s="48"/>
      <c r="D852" s="48"/>
      <c r="E852" s="2"/>
      <c r="F852" s="2"/>
      <c r="G852" s="2"/>
      <c r="H852" s="2"/>
    </row>
    <row r="853" spans="1:8" x14ac:dyDescent="0.25">
      <c r="A853" s="49"/>
      <c r="B853" s="48"/>
      <c r="C853" s="48"/>
      <c r="D853" s="48"/>
      <c r="E853" s="2"/>
      <c r="F853" s="2"/>
      <c r="G853" s="2"/>
      <c r="H853" s="2"/>
    </row>
    <row r="854" spans="1:8" x14ac:dyDescent="0.25">
      <c r="A854" s="49"/>
      <c r="B854" s="48"/>
      <c r="C854" s="48"/>
      <c r="D854" s="48"/>
      <c r="E854" s="2"/>
      <c r="F854" s="2"/>
      <c r="G854" s="2"/>
      <c r="H854" s="2"/>
    </row>
    <row r="855" spans="1:8" x14ac:dyDescent="0.25">
      <c r="A855" s="49"/>
      <c r="B855" s="48"/>
      <c r="C855" s="48"/>
      <c r="D855" s="48"/>
      <c r="E855" s="2"/>
      <c r="F855" s="2"/>
      <c r="G855" s="2"/>
      <c r="H855" s="2"/>
    </row>
    <row r="856" spans="1:8" x14ac:dyDescent="0.25">
      <c r="A856" s="49"/>
      <c r="B856" s="48"/>
      <c r="C856" s="48"/>
      <c r="D856" s="48"/>
      <c r="E856" s="2"/>
      <c r="F856" s="2"/>
      <c r="G856" s="2"/>
      <c r="H856" s="2"/>
    </row>
    <row r="857" spans="1:8" x14ac:dyDescent="0.25">
      <c r="A857" s="49"/>
      <c r="B857" s="48"/>
      <c r="C857" s="48"/>
      <c r="D857" s="48"/>
      <c r="E857" s="2"/>
      <c r="F857" s="2"/>
      <c r="G857" s="2"/>
      <c r="H857" s="2"/>
    </row>
    <row r="858" spans="1:8" x14ac:dyDescent="0.25">
      <c r="A858" s="49"/>
      <c r="B858" s="48"/>
      <c r="C858" s="48"/>
      <c r="D858" s="48"/>
      <c r="E858" s="2"/>
      <c r="F858" s="2"/>
      <c r="G858" s="2"/>
      <c r="H858" s="2"/>
    </row>
    <row r="859" spans="1:8" x14ac:dyDescent="0.25">
      <c r="A859" s="49"/>
      <c r="B859" s="48"/>
      <c r="C859" s="48"/>
      <c r="D859" s="48"/>
      <c r="E859" s="2"/>
      <c r="F859" s="2"/>
      <c r="G859" s="2"/>
      <c r="H859" s="2"/>
    </row>
    <row r="860" spans="1:8" x14ac:dyDescent="0.25">
      <c r="A860" s="49"/>
      <c r="B860" s="48"/>
      <c r="C860" s="48"/>
      <c r="D860" s="48"/>
      <c r="E860" s="2"/>
      <c r="F860" s="2"/>
      <c r="G860" s="2"/>
      <c r="H860" s="2"/>
    </row>
    <row r="861" spans="1:8" x14ac:dyDescent="0.25">
      <c r="A861" s="49"/>
      <c r="B861" s="48"/>
      <c r="C861" s="48"/>
      <c r="D861" s="48"/>
      <c r="E861" s="2"/>
      <c r="F861" s="2"/>
      <c r="G861" s="2"/>
      <c r="H861" s="2"/>
    </row>
    <row r="862" spans="1:8" x14ac:dyDescent="0.25">
      <c r="A862" s="49"/>
      <c r="B862" s="48"/>
      <c r="C862" s="48"/>
      <c r="D862" s="48"/>
      <c r="E862" s="2"/>
      <c r="F862" s="2"/>
      <c r="G862" s="2"/>
      <c r="H862" s="2"/>
    </row>
    <row r="863" spans="1:8" x14ac:dyDescent="0.25">
      <c r="A863" s="49"/>
      <c r="B863" s="48"/>
      <c r="C863" s="48"/>
      <c r="D863" s="48"/>
      <c r="E863" s="2"/>
      <c r="F863" s="2"/>
      <c r="G863" s="2"/>
      <c r="H863" s="2"/>
    </row>
    <row r="864" spans="1:8" x14ac:dyDescent="0.25">
      <c r="A864" s="49"/>
      <c r="B864" s="48"/>
      <c r="C864" s="48"/>
      <c r="D864" s="48"/>
      <c r="E864" s="2"/>
      <c r="F864" s="2"/>
      <c r="G864" s="2"/>
      <c r="H864" s="2"/>
    </row>
    <row r="865" spans="1:8" x14ac:dyDescent="0.25">
      <c r="A865" s="49"/>
      <c r="B865" s="48"/>
      <c r="C865" s="48"/>
      <c r="D865" s="48"/>
      <c r="E865" s="2"/>
      <c r="F865" s="2"/>
      <c r="G865" s="2"/>
      <c r="H865" s="2"/>
    </row>
    <row r="866" spans="1:8" x14ac:dyDescent="0.25">
      <c r="A866" s="49"/>
      <c r="B866" s="48"/>
      <c r="C866" s="48"/>
      <c r="D866" s="48"/>
      <c r="E866" s="2"/>
      <c r="F866" s="2"/>
      <c r="G866" s="2"/>
      <c r="H866" s="2"/>
    </row>
    <row r="867" spans="1:8" x14ac:dyDescent="0.25">
      <c r="A867" s="49"/>
      <c r="B867" s="48"/>
      <c r="C867" s="48"/>
      <c r="D867" s="48"/>
      <c r="E867" s="2"/>
      <c r="F867" s="2"/>
      <c r="G867" s="2"/>
      <c r="H867" s="2"/>
    </row>
    <row r="868" spans="1:8" x14ac:dyDescent="0.25">
      <c r="A868" s="49"/>
      <c r="B868" s="48"/>
      <c r="C868" s="48"/>
      <c r="D868" s="48"/>
      <c r="E868" s="2"/>
      <c r="F868" s="2"/>
      <c r="G868" s="2"/>
      <c r="H868" s="2"/>
    </row>
    <row r="869" spans="1:8" x14ac:dyDescent="0.25">
      <c r="A869" s="49"/>
      <c r="B869" s="48"/>
      <c r="C869" s="48"/>
      <c r="D869" s="48"/>
      <c r="E869" s="2"/>
      <c r="F869" s="2"/>
      <c r="G869" s="2"/>
      <c r="H869" s="2"/>
    </row>
    <row r="870" spans="1:8" x14ac:dyDescent="0.25">
      <c r="A870" s="49"/>
      <c r="B870" s="48"/>
      <c r="C870" s="48"/>
      <c r="D870" s="48"/>
      <c r="E870" s="2"/>
      <c r="F870" s="2"/>
      <c r="G870" s="2"/>
      <c r="H870" s="2"/>
    </row>
    <row r="871" spans="1:8" x14ac:dyDescent="0.25">
      <c r="A871" s="49"/>
      <c r="B871" s="48"/>
      <c r="C871" s="48"/>
      <c r="D871" s="48"/>
      <c r="E871" s="2"/>
      <c r="F871" s="2"/>
      <c r="G871" s="2"/>
      <c r="H871" s="2"/>
    </row>
    <row r="872" spans="1:8" x14ac:dyDescent="0.25">
      <c r="A872" s="49"/>
      <c r="B872" s="48"/>
      <c r="C872" s="48"/>
      <c r="D872" s="48"/>
      <c r="E872" s="2"/>
      <c r="F872" s="2"/>
      <c r="G872" s="2"/>
      <c r="H872" s="2"/>
    </row>
    <row r="873" spans="1:8" x14ac:dyDescent="0.25">
      <c r="A873" s="49"/>
      <c r="B873" s="48"/>
      <c r="C873" s="48"/>
      <c r="D873" s="48"/>
      <c r="E873" s="2"/>
      <c r="F873" s="2"/>
      <c r="G873" s="2"/>
      <c r="H873" s="2"/>
    </row>
    <row r="874" spans="1:8" x14ac:dyDescent="0.25">
      <c r="A874" s="49"/>
      <c r="B874" s="48"/>
      <c r="C874" s="48"/>
      <c r="D874" s="48"/>
      <c r="E874" s="2"/>
      <c r="F874" s="2"/>
      <c r="G874" s="2"/>
      <c r="H874" s="2"/>
    </row>
    <row r="875" spans="1:8" x14ac:dyDescent="0.25">
      <c r="A875" s="49"/>
      <c r="B875" s="48"/>
      <c r="C875" s="48"/>
      <c r="D875" s="48"/>
      <c r="E875" s="2"/>
      <c r="F875" s="2"/>
      <c r="G875" s="2"/>
      <c r="H875" s="2"/>
    </row>
    <row r="876" spans="1:8" x14ac:dyDescent="0.25">
      <c r="A876" s="49"/>
      <c r="B876" s="48"/>
      <c r="C876" s="48"/>
      <c r="D876" s="48"/>
      <c r="E876" s="2"/>
      <c r="F876" s="2"/>
      <c r="G876" s="2"/>
      <c r="H876" s="2"/>
    </row>
    <row r="877" spans="1:8" x14ac:dyDescent="0.25">
      <c r="A877" s="49"/>
      <c r="B877" s="48"/>
      <c r="C877" s="48"/>
      <c r="D877" s="48"/>
      <c r="E877" s="2"/>
      <c r="F877" s="2"/>
      <c r="G877" s="2"/>
      <c r="H877" s="2"/>
    </row>
    <row r="878" spans="1:8" x14ac:dyDescent="0.25">
      <c r="A878" s="49"/>
      <c r="B878" s="48"/>
      <c r="C878" s="48"/>
      <c r="D878" s="48"/>
      <c r="E878" s="2"/>
      <c r="F878" s="2"/>
      <c r="G878" s="2"/>
      <c r="H878" s="2"/>
    </row>
    <row r="879" spans="1:8" x14ac:dyDescent="0.25">
      <c r="A879" s="49"/>
      <c r="B879" s="48"/>
      <c r="C879" s="48"/>
      <c r="D879" s="48"/>
      <c r="E879" s="2"/>
      <c r="F879" s="2"/>
      <c r="G879" s="2"/>
      <c r="H879" s="2"/>
    </row>
    <row r="880" spans="1:8" x14ac:dyDescent="0.25">
      <c r="A880" s="49"/>
      <c r="B880" s="48"/>
      <c r="C880" s="48"/>
      <c r="D880" s="48"/>
      <c r="E880" s="2"/>
      <c r="F880" s="2"/>
      <c r="G880" s="2"/>
      <c r="H880" s="2"/>
    </row>
    <row r="881" spans="1:8" x14ac:dyDescent="0.25">
      <c r="A881" s="49"/>
      <c r="B881" s="48"/>
      <c r="C881" s="48"/>
      <c r="D881" s="48"/>
      <c r="E881" s="2"/>
      <c r="F881" s="2"/>
      <c r="G881" s="2"/>
      <c r="H881" s="2"/>
    </row>
    <row r="882" spans="1:8" x14ac:dyDescent="0.25">
      <c r="A882" s="49"/>
      <c r="B882" s="48"/>
      <c r="C882" s="48"/>
      <c r="D882" s="48"/>
      <c r="E882" s="2"/>
      <c r="F882" s="2"/>
      <c r="G882" s="2"/>
      <c r="H882" s="2"/>
    </row>
    <row r="883" spans="1:8" x14ac:dyDescent="0.25">
      <c r="A883" s="49"/>
      <c r="B883" s="48"/>
      <c r="C883" s="48"/>
      <c r="D883" s="48"/>
      <c r="E883" s="2"/>
      <c r="F883" s="2"/>
      <c r="G883" s="2"/>
      <c r="H883" s="2"/>
    </row>
    <row r="884" spans="1:8" x14ac:dyDescent="0.25">
      <c r="A884" s="49"/>
      <c r="B884" s="48"/>
      <c r="C884" s="48"/>
      <c r="D884" s="48"/>
      <c r="E884" s="2"/>
      <c r="F884" s="2"/>
      <c r="G884" s="2"/>
      <c r="H884" s="2"/>
    </row>
    <row r="885" spans="1:8" x14ac:dyDescent="0.25">
      <c r="A885" s="49"/>
      <c r="B885" s="48"/>
      <c r="C885" s="48"/>
      <c r="D885" s="48"/>
      <c r="E885" s="2"/>
      <c r="F885" s="2"/>
      <c r="G885" s="2"/>
      <c r="H885" s="2"/>
    </row>
    <row r="886" spans="1:8" x14ac:dyDescent="0.25">
      <c r="A886" s="49"/>
      <c r="B886" s="48"/>
      <c r="C886" s="48"/>
      <c r="D886" s="48"/>
      <c r="E886" s="2"/>
      <c r="F886" s="2"/>
      <c r="G886" s="2"/>
      <c r="H886" s="2"/>
    </row>
    <row r="887" spans="1:8" x14ac:dyDescent="0.25">
      <c r="A887" s="49"/>
      <c r="B887" s="48"/>
      <c r="C887" s="48"/>
      <c r="D887" s="48"/>
      <c r="E887" s="2"/>
      <c r="F887" s="2"/>
      <c r="G887" s="2"/>
      <c r="H887" s="2"/>
    </row>
    <row r="888" spans="1:8" x14ac:dyDescent="0.25">
      <c r="A888" s="49"/>
      <c r="B888" s="48"/>
      <c r="C888" s="48"/>
      <c r="D888" s="48"/>
      <c r="E888" s="2"/>
      <c r="F888" s="2"/>
      <c r="G888" s="2"/>
      <c r="H888" s="2"/>
    </row>
    <row r="889" spans="1:8" x14ac:dyDescent="0.25">
      <c r="A889" s="49"/>
      <c r="B889" s="48"/>
      <c r="C889" s="48"/>
      <c r="D889" s="48"/>
      <c r="E889" s="2"/>
      <c r="F889" s="2"/>
      <c r="G889" s="2"/>
      <c r="H889" s="2"/>
    </row>
    <row r="890" spans="1:8" x14ac:dyDescent="0.25">
      <c r="A890" s="49"/>
      <c r="B890" s="48"/>
      <c r="C890" s="48"/>
      <c r="D890" s="48"/>
      <c r="E890" s="2"/>
      <c r="F890" s="2"/>
      <c r="G890" s="2"/>
      <c r="H890" s="2"/>
    </row>
    <row r="891" spans="1:8" x14ac:dyDescent="0.25">
      <c r="A891" s="49"/>
      <c r="B891" s="48"/>
      <c r="C891" s="48"/>
      <c r="D891" s="48"/>
      <c r="E891" s="2"/>
      <c r="F891" s="2"/>
      <c r="G891" s="2"/>
      <c r="H891" s="2"/>
    </row>
    <row r="892" spans="1:8" x14ac:dyDescent="0.25">
      <c r="A892" s="49"/>
      <c r="B892" s="48"/>
      <c r="C892" s="48"/>
      <c r="D892" s="48"/>
      <c r="E892" s="2"/>
      <c r="F892" s="2"/>
      <c r="G892" s="2"/>
      <c r="H892" s="2"/>
    </row>
    <row r="893" spans="1:8" x14ac:dyDescent="0.25">
      <c r="A893" s="49"/>
      <c r="B893" s="48"/>
      <c r="C893" s="48"/>
      <c r="D893" s="48"/>
      <c r="E893" s="2"/>
      <c r="F893" s="2"/>
      <c r="G893" s="2"/>
      <c r="H893" s="2"/>
    </row>
    <row r="894" spans="1:8" x14ac:dyDescent="0.25">
      <c r="A894" s="49"/>
      <c r="B894" s="48"/>
      <c r="C894" s="48"/>
      <c r="D894" s="48"/>
      <c r="E894" s="2"/>
      <c r="F894" s="2"/>
      <c r="G894" s="2"/>
      <c r="H894" s="2"/>
    </row>
    <row r="895" spans="1:8" x14ac:dyDescent="0.25">
      <c r="A895" s="49"/>
      <c r="B895" s="48"/>
      <c r="C895" s="48"/>
      <c r="D895" s="48"/>
      <c r="E895" s="2"/>
      <c r="F895" s="2"/>
      <c r="G895" s="2"/>
      <c r="H895" s="2"/>
    </row>
    <row r="896" spans="1:8" x14ac:dyDescent="0.25">
      <c r="A896" s="49"/>
      <c r="B896" s="48"/>
      <c r="C896" s="48"/>
      <c r="D896" s="48"/>
      <c r="E896" s="2"/>
      <c r="F896" s="2"/>
      <c r="G896" s="2"/>
      <c r="H896" s="2"/>
    </row>
    <row r="897" spans="1:8" x14ac:dyDescent="0.25">
      <c r="A897" s="49"/>
      <c r="B897" s="48"/>
      <c r="C897" s="48"/>
      <c r="D897" s="48"/>
      <c r="E897" s="2"/>
      <c r="F897" s="2"/>
      <c r="G897" s="2"/>
      <c r="H897" s="2"/>
    </row>
    <row r="898" spans="1:8" x14ac:dyDescent="0.25">
      <c r="A898" s="49"/>
      <c r="B898" s="48"/>
      <c r="C898" s="48"/>
      <c r="D898" s="48"/>
      <c r="E898" s="2"/>
      <c r="F898" s="2"/>
      <c r="G898" s="2"/>
      <c r="H898" s="2"/>
    </row>
    <row r="899" spans="1:8" x14ac:dyDescent="0.25">
      <c r="A899" s="49"/>
      <c r="B899" s="48"/>
      <c r="C899" s="48"/>
      <c r="D899" s="48"/>
      <c r="E899" s="2"/>
      <c r="F899" s="2"/>
      <c r="G899" s="2"/>
      <c r="H899" s="2"/>
    </row>
    <row r="900" spans="1:8" x14ac:dyDescent="0.25">
      <c r="A900" s="49"/>
      <c r="B900" s="48"/>
      <c r="C900" s="48"/>
      <c r="D900" s="48"/>
      <c r="E900" s="2"/>
      <c r="F900" s="2"/>
      <c r="G900" s="2"/>
      <c r="H900" s="2"/>
    </row>
    <row r="901" spans="1:8" x14ac:dyDescent="0.25">
      <c r="A901" s="49"/>
      <c r="B901" s="48"/>
      <c r="C901" s="48"/>
      <c r="D901" s="48"/>
      <c r="E901" s="2"/>
      <c r="F901" s="2"/>
      <c r="G901" s="2"/>
      <c r="H901" s="2"/>
    </row>
    <row r="902" spans="1:8" x14ac:dyDescent="0.25">
      <c r="A902" s="49"/>
      <c r="B902" s="48"/>
      <c r="C902" s="48"/>
      <c r="D902" s="48"/>
      <c r="E902" s="2"/>
      <c r="F902" s="2"/>
      <c r="G902" s="2"/>
      <c r="H902" s="2"/>
    </row>
    <row r="903" spans="1:8" x14ac:dyDescent="0.25">
      <c r="A903" s="49"/>
      <c r="B903" s="48"/>
      <c r="C903" s="48"/>
      <c r="D903" s="48"/>
      <c r="E903" s="2"/>
      <c r="F903" s="2"/>
      <c r="G903" s="2"/>
      <c r="H903" s="2"/>
    </row>
    <row r="904" spans="1:8" x14ac:dyDescent="0.25">
      <c r="A904" s="49"/>
      <c r="B904" s="48"/>
      <c r="C904" s="48"/>
      <c r="D904" s="48"/>
      <c r="E904" s="2"/>
      <c r="F904" s="2"/>
      <c r="G904" s="2"/>
      <c r="H904" s="2"/>
    </row>
    <row r="905" spans="1:8" x14ac:dyDescent="0.25">
      <c r="A905" s="49"/>
      <c r="B905" s="48"/>
      <c r="C905" s="48"/>
      <c r="D905" s="48"/>
      <c r="E905" s="2"/>
      <c r="F905" s="2"/>
      <c r="G905" s="2"/>
      <c r="H905" s="2"/>
    </row>
    <row r="906" spans="1:8" x14ac:dyDescent="0.25">
      <c r="A906" s="49"/>
      <c r="B906" s="48"/>
      <c r="C906" s="48"/>
      <c r="D906" s="48"/>
      <c r="E906" s="2"/>
      <c r="F906" s="2"/>
      <c r="G906" s="2"/>
      <c r="H906" s="2"/>
    </row>
    <row r="907" spans="1:8" x14ac:dyDescent="0.25">
      <c r="A907" s="49"/>
      <c r="B907" s="48"/>
      <c r="C907" s="48"/>
      <c r="D907" s="48"/>
      <c r="E907" s="2"/>
      <c r="F907" s="2"/>
      <c r="G907" s="2"/>
      <c r="H907" s="2"/>
    </row>
    <row r="908" spans="1:8" x14ac:dyDescent="0.25">
      <c r="A908" s="49"/>
      <c r="B908" s="48"/>
      <c r="C908" s="48"/>
      <c r="D908" s="48"/>
      <c r="E908" s="2"/>
      <c r="F908" s="2"/>
      <c r="G908" s="2"/>
      <c r="H908" s="2"/>
    </row>
    <row r="909" spans="1:8" x14ac:dyDescent="0.25">
      <c r="A909" s="49"/>
      <c r="B909" s="48"/>
      <c r="C909" s="48"/>
      <c r="D909" s="48"/>
      <c r="E909" s="2"/>
      <c r="F909" s="2"/>
      <c r="G909" s="2"/>
      <c r="H909" s="2"/>
    </row>
    <row r="910" spans="1:8" x14ac:dyDescent="0.25">
      <c r="A910" s="49"/>
      <c r="B910" s="48"/>
      <c r="C910" s="48"/>
      <c r="D910" s="48"/>
      <c r="E910" s="2"/>
      <c r="F910" s="2"/>
      <c r="G910" s="2"/>
      <c r="H910" s="2"/>
    </row>
    <row r="911" spans="1:8" x14ac:dyDescent="0.25">
      <c r="A911" s="49"/>
      <c r="B911" s="48"/>
      <c r="C911" s="48"/>
      <c r="D911" s="48"/>
      <c r="E911" s="2"/>
      <c r="F911" s="2"/>
      <c r="G911" s="2"/>
      <c r="H911" s="2"/>
    </row>
    <row r="912" spans="1:8" x14ac:dyDescent="0.25">
      <c r="A912" s="49"/>
      <c r="B912" s="48"/>
      <c r="C912" s="48"/>
      <c r="D912" s="48"/>
      <c r="E912" s="2"/>
      <c r="F912" s="2"/>
      <c r="G912" s="2"/>
      <c r="H912" s="2"/>
    </row>
    <row r="913" spans="1:8" x14ac:dyDescent="0.25">
      <c r="A913" s="49"/>
      <c r="B913" s="48"/>
      <c r="C913" s="48"/>
      <c r="D913" s="48"/>
      <c r="E913" s="2"/>
      <c r="F913" s="2"/>
      <c r="G913" s="2"/>
      <c r="H913" s="2"/>
    </row>
    <row r="914" spans="1:8" x14ac:dyDescent="0.25">
      <c r="A914" s="49"/>
      <c r="B914" s="48"/>
      <c r="C914" s="48"/>
      <c r="D914" s="48"/>
      <c r="E914" s="2"/>
      <c r="F914" s="2"/>
      <c r="G914" s="2"/>
      <c r="H914" s="2"/>
    </row>
    <row r="915" spans="1:8" x14ac:dyDescent="0.25">
      <c r="A915" s="49"/>
      <c r="B915" s="48"/>
      <c r="C915" s="48"/>
      <c r="D915" s="48"/>
      <c r="E915" s="2"/>
      <c r="F915" s="2"/>
      <c r="G915" s="2"/>
      <c r="H915" s="2"/>
    </row>
    <row r="916" spans="1:8" x14ac:dyDescent="0.25">
      <c r="A916" s="49"/>
      <c r="B916" s="48"/>
      <c r="C916" s="48"/>
      <c r="D916" s="48"/>
      <c r="E916" s="2"/>
      <c r="F916" s="2"/>
      <c r="G916" s="2"/>
      <c r="H916" s="2"/>
    </row>
    <row r="917" spans="1:8" x14ac:dyDescent="0.25">
      <c r="A917" s="49"/>
      <c r="B917" s="48"/>
      <c r="C917" s="48"/>
      <c r="D917" s="48"/>
      <c r="E917" s="2"/>
      <c r="F917" s="2"/>
      <c r="G917" s="2"/>
      <c r="H917" s="2"/>
    </row>
    <row r="918" spans="1:8" x14ac:dyDescent="0.25">
      <c r="A918" s="49"/>
      <c r="B918" s="48"/>
      <c r="C918" s="48"/>
      <c r="D918" s="48"/>
      <c r="E918" s="2"/>
      <c r="F918" s="2"/>
      <c r="G918" s="2"/>
      <c r="H918" s="2"/>
    </row>
    <row r="919" spans="1:8" x14ac:dyDescent="0.25">
      <c r="A919" s="49"/>
      <c r="B919" s="48"/>
      <c r="C919" s="48"/>
      <c r="D919" s="48"/>
      <c r="E919" s="2"/>
      <c r="F919" s="2"/>
      <c r="G919" s="2"/>
      <c r="H919" s="2"/>
    </row>
    <row r="920" spans="1:8" x14ac:dyDescent="0.25">
      <c r="A920" s="49"/>
      <c r="B920" s="48"/>
      <c r="C920" s="48"/>
      <c r="D920" s="48"/>
      <c r="E920" s="2"/>
      <c r="F920" s="2"/>
      <c r="G920" s="2"/>
      <c r="H920" s="2"/>
    </row>
    <row r="921" spans="1:8" x14ac:dyDescent="0.25">
      <c r="A921" s="49"/>
      <c r="B921" s="48"/>
      <c r="C921" s="48"/>
      <c r="D921" s="48"/>
      <c r="E921" s="2"/>
      <c r="F921" s="2"/>
      <c r="G921" s="2"/>
      <c r="H921" s="2"/>
    </row>
    <row r="922" spans="1:8" x14ac:dyDescent="0.25">
      <c r="A922" s="49"/>
      <c r="B922" s="48"/>
      <c r="C922" s="48"/>
      <c r="D922" s="48"/>
      <c r="E922" s="2"/>
      <c r="F922" s="2"/>
      <c r="G922" s="2"/>
      <c r="H922" s="2"/>
    </row>
    <row r="923" spans="1:8" x14ac:dyDescent="0.25">
      <c r="A923" s="49"/>
      <c r="B923" s="48"/>
      <c r="C923" s="48"/>
      <c r="D923" s="48"/>
      <c r="E923" s="2"/>
      <c r="F923" s="2"/>
      <c r="G923" s="2"/>
      <c r="H923" s="2"/>
    </row>
    <row r="924" spans="1:8" x14ac:dyDescent="0.25">
      <c r="A924" s="49"/>
      <c r="B924" s="48"/>
      <c r="C924" s="48"/>
      <c r="D924" s="48"/>
      <c r="E924" s="2"/>
      <c r="F924" s="2"/>
      <c r="G924" s="2"/>
      <c r="H924" s="2"/>
    </row>
    <row r="925" spans="1:8" x14ac:dyDescent="0.25">
      <c r="A925" s="49"/>
      <c r="B925" s="48"/>
      <c r="C925" s="48"/>
      <c r="D925" s="48"/>
      <c r="E925" s="2"/>
      <c r="F925" s="2"/>
      <c r="G925" s="2"/>
      <c r="H925" s="2"/>
    </row>
    <row r="926" spans="1:8" x14ac:dyDescent="0.25">
      <c r="A926" s="49"/>
      <c r="B926" s="48"/>
      <c r="C926" s="48"/>
      <c r="D926" s="48"/>
      <c r="E926" s="2"/>
      <c r="F926" s="2"/>
      <c r="G926" s="2"/>
      <c r="H926" s="2"/>
    </row>
    <row r="927" spans="1:8" x14ac:dyDescent="0.25">
      <c r="A927" s="49"/>
      <c r="B927" s="48"/>
      <c r="C927" s="48"/>
      <c r="D927" s="48"/>
      <c r="E927" s="2"/>
      <c r="F927" s="2"/>
      <c r="G927" s="2"/>
      <c r="H927" s="2"/>
    </row>
    <row r="928" spans="1:8" x14ac:dyDescent="0.25">
      <c r="A928" s="49"/>
      <c r="B928" s="48"/>
      <c r="C928" s="48"/>
      <c r="D928" s="48"/>
      <c r="E928" s="2"/>
      <c r="F928" s="2"/>
      <c r="G928" s="2"/>
      <c r="H928" s="2"/>
    </row>
    <row r="929" spans="1:8" x14ac:dyDescent="0.25">
      <c r="A929" s="49"/>
      <c r="B929" s="48"/>
      <c r="C929" s="48"/>
      <c r="D929" s="48"/>
      <c r="E929" s="2"/>
      <c r="F929" s="2"/>
      <c r="G929" s="2"/>
      <c r="H929" s="2"/>
    </row>
    <row r="930" spans="1:8" x14ac:dyDescent="0.25">
      <c r="A930" s="49"/>
      <c r="B930" s="48"/>
      <c r="C930" s="48"/>
      <c r="D930" s="48"/>
      <c r="E930" s="2"/>
      <c r="F930" s="2"/>
      <c r="G930" s="2"/>
      <c r="H930" s="2"/>
    </row>
    <row r="931" spans="1:8" x14ac:dyDescent="0.25">
      <c r="A931" s="49"/>
      <c r="B931" s="48"/>
      <c r="C931" s="48"/>
      <c r="D931" s="48"/>
      <c r="E931" s="2"/>
      <c r="F931" s="2"/>
      <c r="G931" s="2"/>
      <c r="H931" s="2"/>
    </row>
    <row r="932" spans="1:8" x14ac:dyDescent="0.25">
      <c r="A932" s="49"/>
      <c r="B932" s="48"/>
      <c r="C932" s="48"/>
      <c r="D932" s="48"/>
      <c r="E932" s="2"/>
      <c r="F932" s="2"/>
      <c r="G932" s="2"/>
      <c r="H932" s="2"/>
    </row>
    <row r="933" spans="1:8" x14ac:dyDescent="0.25">
      <c r="A933" s="49"/>
      <c r="B933" s="48"/>
      <c r="C933" s="48"/>
      <c r="D933" s="48"/>
      <c r="E933" s="2"/>
      <c r="F933" s="2"/>
      <c r="G933" s="2"/>
      <c r="H933" s="2"/>
    </row>
    <row r="934" spans="1:8" x14ac:dyDescent="0.25">
      <c r="A934" s="49"/>
      <c r="B934" s="48"/>
      <c r="C934" s="48"/>
      <c r="D934" s="48"/>
      <c r="E934" s="2"/>
      <c r="F934" s="2"/>
      <c r="G934" s="2"/>
      <c r="H934" s="2"/>
    </row>
    <row r="935" spans="1:8" x14ac:dyDescent="0.25">
      <c r="A935" s="49"/>
      <c r="B935" s="48"/>
      <c r="C935" s="48"/>
      <c r="D935" s="48"/>
      <c r="E935" s="2"/>
      <c r="F935" s="2"/>
      <c r="G935" s="2"/>
      <c r="H935" s="2"/>
    </row>
    <row r="936" spans="1:8" x14ac:dyDescent="0.25">
      <c r="A936" s="49"/>
      <c r="B936" s="48"/>
      <c r="C936" s="48"/>
      <c r="D936" s="48"/>
      <c r="E936" s="2"/>
      <c r="F936" s="2"/>
      <c r="G936" s="2"/>
      <c r="H936" s="2"/>
    </row>
    <row r="937" spans="1:8" x14ac:dyDescent="0.25">
      <c r="A937" s="49"/>
      <c r="B937" s="48"/>
      <c r="C937" s="48"/>
      <c r="D937" s="48"/>
      <c r="E937" s="2"/>
      <c r="F937" s="2"/>
      <c r="G937" s="2"/>
      <c r="H937" s="2"/>
    </row>
    <row r="938" spans="1:8" x14ac:dyDescent="0.25">
      <c r="A938" s="49"/>
      <c r="B938" s="48"/>
      <c r="C938" s="48"/>
      <c r="D938" s="48"/>
      <c r="E938" s="2"/>
      <c r="F938" s="2"/>
      <c r="G938" s="2"/>
      <c r="H938" s="2"/>
    </row>
    <row r="939" spans="1:8" x14ac:dyDescent="0.25">
      <c r="A939" s="49"/>
      <c r="B939" s="48"/>
      <c r="C939" s="48"/>
      <c r="D939" s="48"/>
      <c r="E939" s="2"/>
      <c r="F939" s="2"/>
      <c r="G939" s="2"/>
      <c r="H939" s="2"/>
    </row>
    <row r="940" spans="1:8" x14ac:dyDescent="0.25">
      <c r="A940" s="49"/>
      <c r="B940" s="48"/>
      <c r="C940" s="48"/>
      <c r="D940" s="48"/>
      <c r="E940" s="2"/>
      <c r="F940" s="2"/>
      <c r="G940" s="2"/>
      <c r="H940" s="2"/>
    </row>
    <row r="941" spans="1:8" x14ac:dyDescent="0.25">
      <c r="A941" s="49"/>
      <c r="B941" s="48"/>
      <c r="C941" s="48"/>
      <c r="D941" s="48"/>
      <c r="E941" s="2"/>
      <c r="F941" s="2"/>
      <c r="G941" s="2"/>
      <c r="H941" s="2"/>
    </row>
    <row r="942" spans="1:8" x14ac:dyDescent="0.25">
      <c r="A942" s="49"/>
      <c r="B942" s="48"/>
      <c r="C942" s="48"/>
      <c r="D942" s="48"/>
      <c r="E942" s="2"/>
      <c r="F942" s="2"/>
      <c r="G942" s="2"/>
      <c r="H942" s="2"/>
    </row>
    <row r="943" spans="1:8" x14ac:dyDescent="0.25">
      <c r="A943" s="49"/>
      <c r="B943" s="48"/>
      <c r="C943" s="48"/>
      <c r="D943" s="48"/>
      <c r="E943" s="2"/>
      <c r="F943" s="2"/>
      <c r="G943" s="2"/>
      <c r="H943" s="2"/>
    </row>
    <row r="944" spans="1:8" x14ac:dyDescent="0.25">
      <c r="A944" s="49"/>
      <c r="B944" s="48"/>
      <c r="C944" s="48"/>
      <c r="D944" s="48"/>
      <c r="E944" s="2"/>
      <c r="F944" s="2"/>
      <c r="G944" s="2"/>
      <c r="H944" s="2"/>
    </row>
    <row r="945" spans="1:8" x14ac:dyDescent="0.25">
      <c r="A945" s="49"/>
      <c r="B945" s="48"/>
      <c r="C945" s="48"/>
      <c r="D945" s="48"/>
      <c r="E945" s="2"/>
      <c r="F945" s="2"/>
      <c r="G945" s="2"/>
      <c r="H945" s="2"/>
    </row>
    <row r="946" spans="1:8" x14ac:dyDescent="0.25">
      <c r="A946" s="49"/>
      <c r="B946" s="48"/>
      <c r="C946" s="48"/>
      <c r="D946" s="48"/>
      <c r="E946" s="2"/>
      <c r="F946" s="2"/>
      <c r="G946" s="2"/>
      <c r="H946" s="2"/>
    </row>
    <row r="947" spans="1:8" x14ac:dyDescent="0.25">
      <c r="A947" s="49"/>
      <c r="B947" s="48"/>
      <c r="C947" s="48"/>
      <c r="D947" s="48"/>
      <c r="E947" s="2"/>
      <c r="F947" s="2"/>
      <c r="G947" s="2"/>
      <c r="H947" s="2"/>
    </row>
    <row r="948" spans="1:8" x14ac:dyDescent="0.25">
      <c r="A948" s="49"/>
      <c r="B948" s="48"/>
      <c r="C948" s="48"/>
      <c r="D948" s="48"/>
      <c r="E948" s="2"/>
      <c r="F948" s="2"/>
      <c r="G948" s="2"/>
      <c r="H948" s="2"/>
    </row>
    <row r="949" spans="1:8" x14ac:dyDescent="0.25">
      <c r="A949" s="49"/>
      <c r="B949" s="48"/>
      <c r="C949" s="48"/>
      <c r="D949" s="48"/>
      <c r="E949" s="2"/>
      <c r="F949" s="2"/>
      <c r="G949" s="2"/>
      <c r="H949" s="2"/>
    </row>
    <row r="950" spans="1:8" x14ac:dyDescent="0.25">
      <c r="A950" s="49"/>
      <c r="B950" s="48"/>
      <c r="C950" s="48"/>
      <c r="D950" s="48"/>
      <c r="E950" s="2"/>
      <c r="F950" s="2"/>
      <c r="G950" s="2"/>
      <c r="H950" s="2"/>
    </row>
    <row r="951" spans="1:8" x14ac:dyDescent="0.25">
      <c r="A951" s="49"/>
      <c r="B951" s="48"/>
      <c r="C951" s="48"/>
      <c r="D951" s="48"/>
      <c r="E951" s="2"/>
      <c r="F951" s="2"/>
      <c r="G951" s="2"/>
      <c r="H951" s="2"/>
    </row>
    <row r="952" spans="1:8" x14ac:dyDescent="0.25">
      <c r="A952" s="49"/>
      <c r="B952" s="48"/>
      <c r="C952" s="48"/>
      <c r="D952" s="48"/>
      <c r="E952" s="2"/>
      <c r="F952" s="2"/>
      <c r="G952" s="2"/>
      <c r="H952" s="2"/>
    </row>
    <row r="953" spans="1:8" x14ac:dyDescent="0.25">
      <c r="A953" s="49"/>
      <c r="B953" s="48"/>
      <c r="C953" s="48"/>
      <c r="D953" s="48"/>
      <c r="E953" s="2"/>
      <c r="F953" s="2"/>
      <c r="G953" s="2"/>
      <c r="H953" s="2"/>
    </row>
    <row r="954" spans="1:8" x14ac:dyDescent="0.25">
      <c r="A954" s="49"/>
      <c r="B954" s="48"/>
      <c r="C954" s="48"/>
      <c r="D954" s="48"/>
      <c r="E954" s="2"/>
      <c r="F954" s="2"/>
      <c r="G954" s="2"/>
      <c r="H954" s="2"/>
    </row>
    <row r="955" spans="1:8" x14ac:dyDescent="0.25">
      <c r="A955" s="49"/>
      <c r="B955" s="48"/>
      <c r="C955" s="48"/>
      <c r="D955" s="48"/>
      <c r="E955" s="2"/>
      <c r="F955" s="2"/>
      <c r="G955" s="2"/>
      <c r="H955" s="2"/>
    </row>
    <row r="956" spans="1:8" x14ac:dyDescent="0.25">
      <c r="A956" s="49"/>
      <c r="B956" s="48"/>
      <c r="C956" s="48"/>
      <c r="D956" s="48"/>
      <c r="E956" s="2"/>
      <c r="F956" s="2"/>
      <c r="G956" s="2"/>
      <c r="H956" s="2"/>
    </row>
    <row r="957" spans="1:8" x14ac:dyDescent="0.25">
      <c r="A957" s="49"/>
      <c r="B957" s="48"/>
      <c r="C957" s="48"/>
      <c r="D957" s="48"/>
      <c r="E957" s="2"/>
      <c r="F957" s="2"/>
      <c r="G957" s="2"/>
      <c r="H957" s="2"/>
    </row>
    <row r="958" spans="1:8" x14ac:dyDescent="0.25">
      <c r="A958" s="49"/>
      <c r="B958" s="48"/>
      <c r="C958" s="48"/>
      <c r="D958" s="48"/>
      <c r="E958" s="2"/>
      <c r="F958" s="2"/>
      <c r="G958" s="2"/>
      <c r="H958" s="2"/>
    </row>
    <row r="959" spans="1:8" x14ac:dyDescent="0.25">
      <c r="A959" s="49"/>
      <c r="B959" s="48"/>
      <c r="C959" s="48"/>
      <c r="D959" s="48"/>
      <c r="E959" s="2"/>
      <c r="F959" s="2"/>
      <c r="G959" s="2"/>
      <c r="H959" s="2"/>
    </row>
    <row r="960" spans="1:8" x14ac:dyDescent="0.25">
      <c r="A960" s="49"/>
      <c r="B960" s="48"/>
      <c r="C960" s="48"/>
      <c r="D960" s="48"/>
      <c r="E960" s="2"/>
      <c r="F960" s="2"/>
      <c r="G960" s="2"/>
      <c r="H960" s="2"/>
    </row>
    <row r="961" spans="1:8" x14ac:dyDescent="0.25">
      <c r="A961" s="49"/>
      <c r="B961" s="48"/>
      <c r="C961" s="48"/>
      <c r="D961" s="48"/>
      <c r="E961" s="2"/>
      <c r="F961" s="2"/>
      <c r="G961" s="2"/>
      <c r="H961" s="2"/>
    </row>
    <row r="962" spans="1:8" x14ac:dyDescent="0.25">
      <c r="A962" s="49"/>
      <c r="B962" s="48"/>
      <c r="C962" s="48"/>
      <c r="D962" s="48"/>
      <c r="E962" s="2"/>
      <c r="F962" s="2"/>
      <c r="G962" s="2"/>
      <c r="H962" s="2"/>
    </row>
    <row r="963" spans="1:8" x14ac:dyDescent="0.25">
      <c r="A963" s="49"/>
      <c r="B963" s="48"/>
      <c r="C963" s="48"/>
      <c r="D963" s="48"/>
      <c r="E963" s="2"/>
      <c r="F963" s="2"/>
      <c r="G963" s="2"/>
      <c r="H963" s="2"/>
    </row>
    <row r="964" spans="1:8" x14ac:dyDescent="0.25">
      <c r="A964" s="49"/>
      <c r="B964" s="48"/>
      <c r="C964" s="48"/>
      <c r="D964" s="48"/>
      <c r="E964" s="2"/>
      <c r="F964" s="2"/>
      <c r="G964" s="2"/>
      <c r="H964" s="2"/>
    </row>
    <row r="965" spans="1:8" x14ac:dyDescent="0.25">
      <c r="A965" s="49"/>
      <c r="B965" s="48"/>
      <c r="C965" s="48"/>
      <c r="D965" s="48"/>
      <c r="E965" s="2"/>
      <c r="F965" s="2"/>
      <c r="G965" s="2"/>
      <c r="H965" s="2"/>
    </row>
    <row r="966" spans="1:8" x14ac:dyDescent="0.25">
      <c r="A966" s="49"/>
      <c r="B966" s="48"/>
      <c r="C966" s="48"/>
      <c r="D966" s="48"/>
      <c r="E966" s="2"/>
      <c r="F966" s="2"/>
      <c r="G966" s="2"/>
      <c r="H966" s="2"/>
    </row>
    <row r="967" spans="1:8" x14ac:dyDescent="0.25">
      <c r="A967" s="49"/>
      <c r="B967" s="48"/>
      <c r="C967" s="48"/>
      <c r="D967" s="48"/>
      <c r="E967" s="2"/>
      <c r="F967" s="2"/>
      <c r="G967" s="2"/>
      <c r="H967" s="2"/>
    </row>
    <row r="968" spans="1:8" x14ac:dyDescent="0.25">
      <c r="A968" s="49"/>
      <c r="B968" s="48"/>
      <c r="C968" s="48"/>
      <c r="D968" s="48"/>
      <c r="E968" s="2"/>
      <c r="F968" s="2"/>
      <c r="G968" s="2"/>
      <c r="H968" s="2"/>
    </row>
    <row r="969" spans="1:8" x14ac:dyDescent="0.25">
      <c r="A969" s="49"/>
      <c r="B969" s="48"/>
      <c r="C969" s="48"/>
      <c r="D969" s="48"/>
      <c r="E969" s="2"/>
      <c r="F969" s="2"/>
      <c r="G969" s="2"/>
      <c r="H969" s="2"/>
    </row>
    <row r="970" spans="1:8" x14ac:dyDescent="0.25">
      <c r="A970" s="49"/>
      <c r="B970" s="48"/>
      <c r="C970" s="48"/>
      <c r="D970" s="48"/>
      <c r="E970" s="2"/>
      <c r="F970" s="2"/>
      <c r="G970" s="2"/>
      <c r="H970" s="2"/>
    </row>
    <row r="971" spans="1:8" x14ac:dyDescent="0.25">
      <c r="A971" s="49"/>
      <c r="B971" s="48"/>
      <c r="C971" s="48"/>
      <c r="D971" s="48"/>
      <c r="E971" s="2"/>
      <c r="F971" s="2"/>
      <c r="G971" s="2"/>
      <c r="H971" s="2"/>
    </row>
    <row r="972" spans="1:8" x14ac:dyDescent="0.25">
      <c r="A972" s="49"/>
      <c r="B972" s="48"/>
      <c r="C972" s="48"/>
      <c r="D972" s="48"/>
      <c r="E972" s="2"/>
      <c r="F972" s="2"/>
      <c r="G972" s="2"/>
      <c r="H972" s="2"/>
    </row>
    <row r="973" spans="1:8" x14ac:dyDescent="0.25">
      <c r="A973" s="49"/>
      <c r="B973" s="48"/>
      <c r="C973" s="48"/>
      <c r="D973" s="48"/>
      <c r="E973" s="2"/>
      <c r="F973" s="2"/>
      <c r="G973" s="2"/>
      <c r="H973" s="2"/>
    </row>
    <row r="974" spans="1:8" x14ac:dyDescent="0.25">
      <c r="A974" s="49"/>
      <c r="B974" s="48"/>
      <c r="C974" s="48"/>
      <c r="D974" s="48"/>
      <c r="E974" s="2"/>
      <c r="F974" s="2"/>
      <c r="G974" s="2"/>
      <c r="H974" s="2"/>
    </row>
    <row r="975" spans="1:8" x14ac:dyDescent="0.25">
      <c r="A975" s="49"/>
      <c r="B975" s="48"/>
      <c r="C975" s="48"/>
      <c r="D975" s="48"/>
      <c r="E975" s="2"/>
      <c r="F975" s="2"/>
      <c r="G975" s="2"/>
      <c r="H975" s="2"/>
    </row>
    <row r="976" spans="1:8" x14ac:dyDescent="0.25">
      <c r="A976" s="49"/>
      <c r="B976" s="48"/>
      <c r="C976" s="48"/>
      <c r="D976" s="48"/>
      <c r="E976" s="2"/>
      <c r="F976" s="2"/>
      <c r="G976" s="2"/>
      <c r="H976" s="2"/>
    </row>
    <row r="977" spans="1:8" x14ac:dyDescent="0.25">
      <c r="A977" s="49"/>
      <c r="B977" s="48"/>
      <c r="C977" s="48"/>
      <c r="D977" s="48"/>
      <c r="E977" s="2"/>
      <c r="F977" s="2"/>
      <c r="G977" s="2"/>
      <c r="H977" s="2"/>
    </row>
    <row r="978" spans="1:8" x14ac:dyDescent="0.25">
      <c r="A978" s="49"/>
      <c r="B978" s="48"/>
      <c r="C978" s="48"/>
      <c r="D978" s="48"/>
      <c r="E978" s="2"/>
      <c r="F978" s="2"/>
      <c r="G978" s="2"/>
      <c r="H978" s="2"/>
    </row>
    <row r="979" spans="1:8" x14ac:dyDescent="0.25">
      <c r="A979" s="49"/>
      <c r="B979" s="48"/>
      <c r="C979" s="48"/>
      <c r="D979" s="48"/>
      <c r="E979" s="2"/>
      <c r="F979" s="2"/>
      <c r="G979" s="2"/>
      <c r="H979" s="2"/>
    </row>
    <row r="980" spans="1:8" x14ac:dyDescent="0.25">
      <c r="A980" s="49"/>
      <c r="B980" s="48"/>
      <c r="C980" s="48"/>
      <c r="D980" s="48"/>
      <c r="E980" s="2"/>
      <c r="F980" s="2"/>
      <c r="G980" s="2"/>
      <c r="H980" s="2"/>
    </row>
    <row r="981" spans="1:8" x14ac:dyDescent="0.25">
      <c r="A981" s="49"/>
      <c r="B981" s="48"/>
      <c r="C981" s="48"/>
      <c r="D981" s="48"/>
      <c r="E981" s="2"/>
      <c r="F981" s="2"/>
      <c r="G981" s="2"/>
      <c r="H981" s="2"/>
    </row>
    <row r="982" spans="1:8" x14ac:dyDescent="0.25">
      <c r="A982" s="49"/>
      <c r="B982" s="48"/>
      <c r="C982" s="48"/>
      <c r="D982" s="48"/>
      <c r="E982" s="2"/>
      <c r="F982" s="2"/>
      <c r="G982" s="2"/>
      <c r="H982" s="2"/>
    </row>
    <row r="983" spans="1:8" x14ac:dyDescent="0.25">
      <c r="A983" s="49"/>
      <c r="B983" s="48"/>
      <c r="C983" s="48"/>
      <c r="D983" s="48"/>
      <c r="E983" s="2"/>
      <c r="F983" s="2"/>
      <c r="G983" s="2"/>
      <c r="H983" s="2"/>
    </row>
    <row r="984" spans="1:8" x14ac:dyDescent="0.25">
      <c r="A984" s="49"/>
      <c r="B984" s="48"/>
      <c r="C984" s="48"/>
      <c r="D984" s="48"/>
      <c r="E984" s="2"/>
      <c r="F984" s="2"/>
      <c r="G984" s="2"/>
      <c r="H984" s="2"/>
    </row>
    <row r="985" spans="1:8" x14ac:dyDescent="0.25">
      <c r="A985" s="49"/>
      <c r="B985" s="48"/>
      <c r="C985" s="48"/>
      <c r="D985" s="48"/>
      <c r="E985" s="2"/>
      <c r="F985" s="2"/>
      <c r="G985" s="2"/>
      <c r="H985" s="2"/>
    </row>
    <row r="986" spans="1:8" x14ac:dyDescent="0.25">
      <c r="A986" s="49"/>
      <c r="B986" s="48"/>
      <c r="C986" s="48"/>
      <c r="D986" s="48"/>
      <c r="E986" s="2"/>
      <c r="F986" s="2"/>
      <c r="G986" s="2"/>
      <c r="H986" s="2"/>
    </row>
    <row r="987" spans="1:8" x14ac:dyDescent="0.25">
      <c r="A987" s="49"/>
      <c r="B987" s="48"/>
      <c r="C987" s="48"/>
      <c r="D987" s="48"/>
      <c r="E987" s="2"/>
      <c r="F987" s="2"/>
      <c r="G987" s="2"/>
      <c r="H987" s="2"/>
    </row>
    <row r="988" spans="1:8" x14ac:dyDescent="0.25">
      <c r="A988" s="49"/>
      <c r="B988" s="48"/>
      <c r="C988" s="48"/>
      <c r="D988" s="48"/>
      <c r="E988" s="2"/>
      <c r="F988" s="2"/>
      <c r="G988" s="2"/>
      <c r="H988" s="2"/>
    </row>
    <row r="989" spans="1:8" x14ac:dyDescent="0.25">
      <c r="A989" s="49"/>
      <c r="B989" s="48"/>
      <c r="C989" s="48"/>
      <c r="D989" s="48"/>
      <c r="E989" s="2"/>
      <c r="F989" s="2"/>
      <c r="G989" s="2"/>
      <c r="H989" s="2"/>
    </row>
    <row r="990" spans="1:8" x14ac:dyDescent="0.25">
      <c r="A990" s="49"/>
      <c r="B990" s="48"/>
      <c r="C990" s="48"/>
      <c r="D990" s="48"/>
      <c r="E990" s="2"/>
      <c r="F990" s="2"/>
      <c r="G990" s="2"/>
      <c r="H990" s="2"/>
    </row>
    <row r="991" spans="1:8" x14ac:dyDescent="0.25">
      <c r="A991" s="49"/>
      <c r="B991" s="48"/>
      <c r="C991" s="48"/>
      <c r="D991" s="48"/>
      <c r="E991" s="2"/>
      <c r="F991" s="2"/>
      <c r="G991" s="2"/>
      <c r="H991" s="2"/>
    </row>
    <row r="992" spans="1:8" x14ac:dyDescent="0.25">
      <c r="A992" s="49"/>
      <c r="B992" s="48"/>
      <c r="C992" s="48"/>
      <c r="D992" s="48"/>
      <c r="E992" s="2"/>
      <c r="F992" s="2"/>
      <c r="G992" s="2"/>
      <c r="H992" s="2"/>
    </row>
    <row r="993" spans="1:8" x14ac:dyDescent="0.25">
      <c r="A993" s="49"/>
      <c r="B993" s="48"/>
      <c r="C993" s="48"/>
      <c r="D993" s="48"/>
      <c r="E993" s="2"/>
      <c r="F993" s="2"/>
      <c r="G993" s="2"/>
      <c r="H993" s="2"/>
    </row>
    <row r="994" spans="1:8" x14ac:dyDescent="0.25">
      <c r="A994" s="49"/>
      <c r="B994" s="48"/>
      <c r="C994" s="48"/>
      <c r="D994" s="48"/>
      <c r="E994" s="2"/>
      <c r="F994" s="2"/>
      <c r="G994" s="2"/>
      <c r="H994" s="2"/>
    </row>
    <row r="995" spans="1:8" x14ac:dyDescent="0.25">
      <c r="A995" s="49"/>
      <c r="B995" s="48"/>
      <c r="C995" s="48"/>
      <c r="D995" s="48"/>
      <c r="E995" s="2"/>
      <c r="F995" s="2"/>
      <c r="G995" s="2"/>
      <c r="H995" s="2"/>
    </row>
    <row r="996" spans="1:8" x14ac:dyDescent="0.25">
      <c r="A996" s="49"/>
      <c r="B996" s="48"/>
      <c r="C996" s="48"/>
      <c r="D996" s="48"/>
      <c r="E996" s="2"/>
      <c r="F996" s="2"/>
      <c r="G996" s="2"/>
      <c r="H996" s="2"/>
    </row>
    <row r="997" spans="1:8" x14ac:dyDescent="0.25">
      <c r="A997" s="49"/>
      <c r="B997" s="48"/>
      <c r="C997" s="48"/>
      <c r="D997" s="48"/>
      <c r="E997" s="2"/>
      <c r="F997" s="2"/>
      <c r="G997" s="2"/>
      <c r="H997" s="2"/>
    </row>
    <row r="998" spans="1:8" x14ac:dyDescent="0.25">
      <c r="A998" s="49"/>
      <c r="B998" s="48"/>
      <c r="C998" s="48"/>
      <c r="D998" s="48"/>
      <c r="E998" s="2"/>
      <c r="F998" s="2"/>
      <c r="G998" s="2"/>
      <c r="H998" s="2"/>
    </row>
    <row r="999" spans="1:8" x14ac:dyDescent="0.25">
      <c r="A999" s="49"/>
      <c r="B999" s="48"/>
      <c r="C999" s="48"/>
      <c r="D999" s="48"/>
      <c r="E999" s="2"/>
      <c r="F999" s="2"/>
      <c r="G999" s="2"/>
      <c r="H999" s="2"/>
    </row>
    <row r="1000" spans="1:8" x14ac:dyDescent="0.25">
      <c r="A1000" s="49"/>
      <c r="B1000" s="48"/>
      <c r="C1000" s="48"/>
      <c r="D1000" s="48"/>
      <c r="E1000" s="2"/>
      <c r="F1000" s="2"/>
      <c r="G1000" s="2"/>
      <c r="H1000" s="2"/>
    </row>
    <row r="1001" spans="1:8" x14ac:dyDescent="0.25">
      <c r="A1001" s="49"/>
      <c r="B1001" s="48"/>
      <c r="C1001" s="48"/>
      <c r="D1001" s="48"/>
      <c r="E1001" s="2"/>
      <c r="F1001" s="2"/>
      <c r="G1001" s="2"/>
      <c r="H1001" s="2"/>
    </row>
    <row r="1002" spans="1:8" x14ac:dyDescent="0.25">
      <c r="A1002" s="49"/>
      <c r="B1002" s="48"/>
      <c r="C1002" s="48"/>
      <c r="D1002" s="48"/>
      <c r="E1002" s="2"/>
      <c r="F1002" s="2"/>
      <c r="G1002" s="2"/>
      <c r="H1002" s="2"/>
    </row>
    <row r="1003" spans="1:8" x14ac:dyDescent="0.25">
      <c r="A1003" s="49"/>
      <c r="B1003" s="48"/>
      <c r="C1003" s="48"/>
      <c r="D1003" s="48"/>
      <c r="E1003" s="2"/>
      <c r="F1003" s="2"/>
      <c r="G1003" s="2"/>
      <c r="H1003" s="2"/>
    </row>
    <row r="1004" spans="1:8" x14ac:dyDescent="0.25">
      <c r="A1004" s="49"/>
      <c r="B1004" s="48"/>
      <c r="C1004" s="48"/>
      <c r="D1004" s="48"/>
      <c r="E1004" s="2"/>
      <c r="F1004" s="2"/>
      <c r="G1004" s="2"/>
      <c r="H1004" s="2"/>
    </row>
    <row r="1005" spans="1:8" x14ac:dyDescent="0.25">
      <c r="A1005" s="49"/>
      <c r="B1005" s="48"/>
      <c r="C1005" s="48"/>
      <c r="D1005" s="48"/>
      <c r="E1005" s="2"/>
      <c r="F1005" s="2"/>
      <c r="G1005" s="2"/>
      <c r="H1005" s="2"/>
    </row>
    <row r="1006" spans="1:8" x14ac:dyDescent="0.25">
      <c r="A1006" s="49"/>
      <c r="B1006" s="48"/>
      <c r="C1006" s="48"/>
      <c r="D1006" s="48"/>
      <c r="E1006" s="2"/>
      <c r="F1006" s="2"/>
      <c r="G1006" s="2"/>
      <c r="H1006" s="2"/>
    </row>
    <row r="1007" spans="1:8" x14ac:dyDescent="0.25">
      <c r="A1007" s="49"/>
      <c r="B1007" s="48"/>
      <c r="C1007" s="48"/>
      <c r="D1007" s="48"/>
      <c r="E1007" s="2"/>
      <c r="F1007" s="2"/>
      <c r="G1007" s="2"/>
      <c r="H1007" s="2"/>
    </row>
    <row r="1008" spans="1:8" x14ac:dyDescent="0.25">
      <c r="A1008" s="49"/>
      <c r="B1008" s="48"/>
      <c r="C1008" s="48"/>
      <c r="D1008" s="48"/>
      <c r="E1008" s="2"/>
      <c r="F1008" s="2"/>
      <c r="G1008" s="2"/>
      <c r="H1008" s="2"/>
    </row>
    <row r="1009" spans="1:8" x14ac:dyDescent="0.25">
      <c r="A1009" s="49"/>
      <c r="B1009" s="48"/>
      <c r="C1009" s="48"/>
      <c r="D1009" s="48"/>
      <c r="E1009" s="2"/>
      <c r="F1009" s="2"/>
      <c r="G1009" s="2"/>
      <c r="H1009" s="2"/>
    </row>
    <row r="1010" spans="1:8" x14ac:dyDescent="0.25">
      <c r="A1010" s="49"/>
      <c r="B1010" s="48"/>
      <c r="C1010" s="48"/>
      <c r="D1010" s="48"/>
      <c r="E1010" s="2"/>
      <c r="F1010" s="2"/>
      <c r="G1010" s="2"/>
      <c r="H1010" s="2"/>
    </row>
    <row r="1011" spans="1:8" x14ac:dyDescent="0.25">
      <c r="A1011" s="49"/>
      <c r="B1011" s="48"/>
      <c r="C1011" s="48"/>
      <c r="D1011" s="48"/>
      <c r="E1011" s="2"/>
      <c r="F1011" s="2"/>
      <c r="G1011" s="2"/>
      <c r="H1011" s="2"/>
    </row>
    <row r="1012" spans="1:8" x14ac:dyDescent="0.25">
      <c r="A1012" s="49"/>
      <c r="B1012" s="48"/>
      <c r="C1012" s="48"/>
      <c r="D1012" s="48"/>
      <c r="E1012" s="2"/>
      <c r="F1012" s="2"/>
      <c r="G1012" s="2"/>
      <c r="H1012" s="2"/>
    </row>
    <row r="1013" spans="1:8" x14ac:dyDescent="0.25">
      <c r="A1013" s="49"/>
      <c r="B1013" s="48"/>
      <c r="C1013" s="48"/>
      <c r="D1013" s="48"/>
      <c r="E1013" s="2"/>
      <c r="F1013" s="2"/>
      <c r="G1013" s="2"/>
      <c r="H1013" s="2"/>
    </row>
    <row r="1014" spans="1:8" x14ac:dyDescent="0.25">
      <c r="A1014" s="49"/>
      <c r="B1014" s="48"/>
      <c r="C1014" s="48"/>
      <c r="D1014" s="48"/>
      <c r="E1014" s="2"/>
      <c r="F1014" s="2"/>
      <c r="G1014" s="2"/>
      <c r="H1014" s="2"/>
    </row>
    <row r="1015" spans="1:8" x14ac:dyDescent="0.25">
      <c r="A1015" s="49"/>
      <c r="B1015" s="48"/>
      <c r="C1015" s="48"/>
      <c r="D1015" s="48"/>
      <c r="E1015" s="2"/>
      <c r="F1015" s="2"/>
      <c r="G1015" s="2"/>
      <c r="H1015" s="2"/>
    </row>
    <row r="1016" spans="1:8" x14ac:dyDescent="0.25">
      <c r="A1016" s="49"/>
      <c r="B1016" s="48"/>
      <c r="C1016" s="48"/>
      <c r="D1016" s="48"/>
      <c r="E1016" s="2"/>
      <c r="F1016" s="2"/>
      <c r="G1016" s="2"/>
      <c r="H1016" s="2"/>
    </row>
    <row r="1017" spans="1:8" x14ac:dyDescent="0.25">
      <c r="A1017" s="49"/>
      <c r="B1017" s="48"/>
      <c r="C1017" s="48"/>
      <c r="D1017" s="48"/>
      <c r="E1017" s="2"/>
      <c r="F1017" s="2"/>
      <c r="G1017" s="2"/>
      <c r="H1017" s="2"/>
    </row>
    <row r="1018" spans="1:8" x14ac:dyDescent="0.25">
      <c r="A1018" s="49"/>
      <c r="B1018" s="48"/>
      <c r="C1018" s="48"/>
      <c r="D1018" s="48"/>
      <c r="E1018" s="2"/>
      <c r="F1018" s="2"/>
      <c r="G1018" s="2"/>
      <c r="H1018" s="2"/>
    </row>
    <row r="1019" spans="1:8" x14ac:dyDescent="0.25">
      <c r="A1019" s="49"/>
      <c r="B1019" s="48"/>
      <c r="C1019" s="48"/>
      <c r="D1019" s="48"/>
      <c r="E1019" s="2"/>
      <c r="F1019" s="2"/>
      <c r="G1019" s="2"/>
      <c r="H1019" s="2"/>
    </row>
    <row r="1020" spans="1:8" x14ac:dyDescent="0.25">
      <c r="A1020" s="49"/>
      <c r="B1020" s="48"/>
      <c r="C1020" s="48"/>
      <c r="D1020" s="48"/>
      <c r="E1020" s="2"/>
      <c r="F1020" s="2"/>
      <c r="G1020" s="2"/>
      <c r="H1020" s="2"/>
    </row>
    <row r="1021" spans="1:8" x14ac:dyDescent="0.25">
      <c r="A1021" s="49"/>
      <c r="B1021" s="48"/>
      <c r="C1021" s="48"/>
      <c r="D1021" s="48"/>
      <c r="E1021" s="2"/>
      <c r="F1021" s="2"/>
      <c r="G1021" s="2"/>
      <c r="H1021" s="2"/>
    </row>
    <row r="1022" spans="1:8" x14ac:dyDescent="0.25">
      <c r="A1022" s="49"/>
      <c r="B1022" s="48"/>
      <c r="C1022" s="48"/>
      <c r="D1022" s="48"/>
      <c r="E1022" s="2"/>
      <c r="F1022" s="2"/>
      <c r="G1022" s="2"/>
      <c r="H1022" s="2"/>
    </row>
    <row r="1023" spans="1:8" x14ac:dyDescent="0.25">
      <c r="A1023" s="49"/>
      <c r="B1023" s="48"/>
      <c r="C1023" s="48"/>
      <c r="D1023" s="48"/>
      <c r="E1023" s="2"/>
      <c r="F1023" s="2"/>
      <c r="G1023" s="2"/>
      <c r="H1023" s="2"/>
    </row>
    <row r="1024" spans="1:8" x14ac:dyDescent="0.25">
      <c r="A1024" s="49"/>
      <c r="B1024" s="48"/>
      <c r="C1024" s="48"/>
      <c r="D1024" s="48"/>
      <c r="E1024" s="2"/>
      <c r="F1024" s="2"/>
      <c r="G1024" s="2"/>
      <c r="H1024" s="2"/>
    </row>
    <row r="1025" spans="1:8" x14ac:dyDescent="0.25">
      <c r="A1025" s="49"/>
      <c r="B1025" s="48"/>
      <c r="C1025" s="48"/>
      <c r="D1025" s="48"/>
      <c r="E1025" s="2"/>
      <c r="F1025" s="2"/>
      <c r="G1025" s="2"/>
      <c r="H1025" s="2"/>
    </row>
    <row r="1026" spans="1:8" x14ac:dyDescent="0.25">
      <c r="A1026" s="49"/>
      <c r="B1026" s="48"/>
      <c r="C1026" s="48"/>
      <c r="D1026" s="48"/>
      <c r="E1026" s="2"/>
      <c r="F1026" s="2"/>
      <c r="G1026" s="2"/>
      <c r="H1026" s="2"/>
    </row>
    <row r="1027" spans="1:8" x14ac:dyDescent="0.25">
      <c r="A1027" s="49"/>
      <c r="B1027" s="48"/>
      <c r="C1027" s="48"/>
      <c r="D1027" s="48"/>
      <c r="E1027" s="2"/>
      <c r="F1027" s="2"/>
      <c r="G1027" s="2"/>
      <c r="H1027" s="2"/>
    </row>
    <row r="1028" spans="1:8" x14ac:dyDescent="0.25">
      <c r="A1028" s="49"/>
      <c r="B1028" s="48"/>
      <c r="C1028" s="48"/>
      <c r="D1028" s="48"/>
      <c r="E1028" s="2"/>
      <c r="F1028" s="2"/>
      <c r="G1028" s="2"/>
      <c r="H1028" s="2"/>
    </row>
    <row r="1029" spans="1:8" x14ac:dyDescent="0.25">
      <c r="A1029" s="49"/>
      <c r="B1029" s="48"/>
      <c r="C1029" s="48"/>
      <c r="D1029" s="48"/>
      <c r="E1029" s="2"/>
      <c r="F1029" s="2"/>
      <c r="G1029" s="2"/>
      <c r="H1029" s="2"/>
    </row>
    <row r="1030" spans="1:8" x14ac:dyDescent="0.25">
      <c r="A1030" s="49"/>
      <c r="B1030" s="48"/>
      <c r="C1030" s="48"/>
      <c r="D1030" s="48"/>
      <c r="E1030" s="2"/>
      <c r="F1030" s="2"/>
      <c r="G1030" s="2"/>
      <c r="H1030" s="2"/>
    </row>
    <row r="1031" spans="1:8" x14ac:dyDescent="0.25">
      <c r="A1031" s="49"/>
      <c r="B1031" s="48"/>
      <c r="C1031" s="48"/>
      <c r="D1031" s="48"/>
      <c r="E1031" s="2"/>
      <c r="F1031" s="2"/>
      <c r="G1031" s="2"/>
      <c r="H1031" s="2"/>
    </row>
    <row r="1032" spans="1:8" x14ac:dyDescent="0.25">
      <c r="A1032" s="49"/>
      <c r="B1032" s="48"/>
      <c r="C1032" s="48"/>
      <c r="D1032" s="48"/>
      <c r="E1032" s="2"/>
      <c r="F1032" s="2"/>
      <c r="G1032" s="2"/>
      <c r="H1032" s="2"/>
    </row>
    <row r="1033" spans="1:8" x14ac:dyDescent="0.25">
      <c r="A1033" s="49"/>
      <c r="B1033" s="48"/>
      <c r="C1033" s="48"/>
      <c r="D1033" s="48"/>
      <c r="E1033" s="2"/>
      <c r="F1033" s="2"/>
      <c r="G1033" s="2"/>
      <c r="H1033" s="2"/>
    </row>
    <row r="1034" spans="1:8" x14ac:dyDescent="0.25">
      <c r="A1034" s="49"/>
      <c r="B1034" s="48"/>
      <c r="C1034" s="48"/>
      <c r="D1034" s="48"/>
      <c r="E1034" s="2"/>
      <c r="F1034" s="2"/>
      <c r="G1034" s="2"/>
      <c r="H1034" s="2"/>
    </row>
    <row r="1035" spans="1:8" x14ac:dyDescent="0.25">
      <c r="A1035" s="49"/>
      <c r="B1035" s="48"/>
      <c r="C1035" s="48"/>
      <c r="D1035" s="48"/>
      <c r="E1035" s="2"/>
      <c r="F1035" s="2"/>
      <c r="G1035" s="2"/>
      <c r="H1035" s="2"/>
    </row>
    <row r="1036" spans="1:8" x14ac:dyDescent="0.25">
      <c r="A1036" s="49"/>
      <c r="B1036" s="48"/>
      <c r="C1036" s="48"/>
      <c r="D1036" s="48"/>
      <c r="E1036" s="2"/>
      <c r="F1036" s="2"/>
      <c r="G1036" s="2"/>
      <c r="H1036" s="2"/>
    </row>
    <row r="1037" spans="1:8" x14ac:dyDescent="0.25">
      <c r="A1037" s="49"/>
      <c r="B1037" s="48"/>
      <c r="C1037" s="48"/>
      <c r="D1037" s="48"/>
      <c r="E1037" s="2"/>
      <c r="F1037" s="2"/>
      <c r="G1037" s="2"/>
      <c r="H1037" s="2"/>
    </row>
    <row r="1038" spans="1:8" x14ac:dyDescent="0.25">
      <c r="A1038" s="49"/>
      <c r="B1038" s="48"/>
      <c r="C1038" s="48"/>
      <c r="D1038" s="48"/>
      <c r="E1038" s="2"/>
      <c r="F1038" s="2"/>
      <c r="G1038" s="2"/>
      <c r="H1038" s="2"/>
    </row>
    <row r="1039" spans="1:8" x14ac:dyDescent="0.25">
      <c r="A1039" s="49"/>
      <c r="B1039" s="48"/>
      <c r="C1039" s="48"/>
      <c r="D1039" s="48"/>
      <c r="E1039" s="2"/>
      <c r="F1039" s="2"/>
      <c r="G1039" s="2"/>
      <c r="H1039" s="2"/>
    </row>
    <row r="1040" spans="1:8" x14ac:dyDescent="0.25">
      <c r="A1040" s="49"/>
      <c r="B1040" s="48"/>
      <c r="C1040" s="48"/>
      <c r="D1040" s="48"/>
      <c r="E1040" s="2"/>
      <c r="F1040" s="2"/>
      <c r="G1040" s="2"/>
      <c r="H1040" s="2"/>
    </row>
    <row r="1041" spans="1:8" x14ac:dyDescent="0.25">
      <c r="A1041" s="49"/>
      <c r="B1041" s="48"/>
      <c r="C1041" s="48"/>
      <c r="D1041" s="48"/>
      <c r="E1041" s="2"/>
      <c r="F1041" s="2"/>
      <c r="G1041" s="2"/>
      <c r="H1041" s="2"/>
    </row>
    <row r="1042" spans="1:8" x14ac:dyDescent="0.25">
      <c r="A1042" s="49"/>
      <c r="B1042" s="48"/>
      <c r="C1042" s="48"/>
      <c r="D1042" s="48"/>
      <c r="E1042" s="2"/>
      <c r="F1042" s="2"/>
      <c r="G1042" s="2"/>
      <c r="H1042" s="2"/>
    </row>
    <row r="1043" spans="1:8" x14ac:dyDescent="0.25">
      <c r="A1043" s="49"/>
      <c r="B1043" s="48"/>
      <c r="C1043" s="48"/>
      <c r="D1043" s="48"/>
      <c r="E1043" s="2"/>
      <c r="F1043" s="2"/>
      <c r="G1043" s="2"/>
      <c r="H1043" s="2"/>
    </row>
    <row r="1044" spans="1:8" x14ac:dyDescent="0.25">
      <c r="A1044" s="49"/>
      <c r="B1044" s="48"/>
      <c r="C1044" s="48"/>
      <c r="D1044" s="48"/>
      <c r="E1044" s="2"/>
      <c r="F1044" s="2"/>
      <c r="G1044" s="2"/>
      <c r="H1044" s="2"/>
    </row>
    <row r="1045" spans="1:8" x14ac:dyDescent="0.25">
      <c r="A1045" s="49"/>
      <c r="B1045" s="48"/>
      <c r="C1045" s="48"/>
      <c r="D1045" s="48"/>
      <c r="E1045" s="2"/>
      <c r="F1045" s="2"/>
      <c r="G1045" s="2"/>
      <c r="H1045" s="2"/>
    </row>
    <row r="1046" spans="1:8" x14ac:dyDescent="0.25">
      <c r="A1046" s="49"/>
      <c r="B1046" s="48"/>
      <c r="C1046" s="48"/>
      <c r="D1046" s="48"/>
      <c r="E1046" s="2"/>
      <c r="F1046" s="2"/>
      <c r="G1046" s="2"/>
      <c r="H1046" s="2"/>
    </row>
    <row r="1047" spans="1:8" x14ac:dyDescent="0.25">
      <c r="A1047" s="49"/>
      <c r="B1047" s="48"/>
      <c r="C1047" s="48"/>
      <c r="D1047" s="48"/>
      <c r="E1047" s="2"/>
      <c r="F1047" s="2"/>
      <c r="G1047" s="2"/>
      <c r="H1047" s="2"/>
    </row>
    <row r="1048" spans="1:8" x14ac:dyDescent="0.25">
      <c r="A1048" s="49"/>
      <c r="B1048" s="48"/>
      <c r="C1048" s="48"/>
      <c r="D1048" s="48"/>
      <c r="E1048" s="2"/>
      <c r="F1048" s="2"/>
      <c r="G1048" s="2"/>
      <c r="H1048" s="2"/>
    </row>
    <row r="1049" spans="1:8" x14ac:dyDescent="0.25">
      <c r="A1049" s="49"/>
      <c r="B1049" s="48"/>
      <c r="C1049" s="48"/>
      <c r="D1049" s="48"/>
      <c r="E1049" s="2"/>
      <c r="F1049" s="2"/>
      <c r="G1049" s="2"/>
      <c r="H1049" s="2"/>
    </row>
    <row r="1050" spans="1:8" x14ac:dyDescent="0.25">
      <c r="A1050" s="49"/>
      <c r="B1050" s="48"/>
      <c r="C1050" s="48"/>
      <c r="D1050" s="48"/>
      <c r="E1050" s="2"/>
      <c r="F1050" s="2"/>
      <c r="G1050" s="2"/>
      <c r="H1050" s="2"/>
    </row>
    <row r="1051" spans="1:8" x14ac:dyDescent="0.25">
      <c r="A1051" s="49"/>
      <c r="B1051" s="48"/>
      <c r="C1051" s="48"/>
      <c r="D1051" s="48"/>
      <c r="E1051" s="2"/>
      <c r="F1051" s="2"/>
      <c r="G1051" s="2"/>
      <c r="H1051" s="2"/>
    </row>
    <row r="1052" spans="1:8" x14ac:dyDescent="0.25">
      <c r="A1052" s="49"/>
      <c r="B1052" s="48"/>
      <c r="C1052" s="48"/>
      <c r="D1052" s="48"/>
      <c r="E1052" s="2"/>
      <c r="F1052" s="2"/>
      <c r="G1052" s="2"/>
      <c r="H1052" s="2"/>
    </row>
    <row r="1053" spans="1:8" x14ac:dyDescent="0.25">
      <c r="A1053" s="49"/>
      <c r="B1053" s="48"/>
      <c r="C1053" s="48"/>
      <c r="D1053" s="48"/>
      <c r="E1053" s="2"/>
      <c r="F1053" s="2"/>
      <c r="G1053" s="2"/>
      <c r="H1053" s="2"/>
    </row>
    <row r="1054" spans="1:8" x14ac:dyDescent="0.25">
      <c r="A1054" s="49"/>
      <c r="B1054" s="48"/>
      <c r="C1054" s="48"/>
      <c r="D1054" s="48"/>
      <c r="E1054" s="2"/>
      <c r="F1054" s="2"/>
      <c r="G1054" s="2"/>
      <c r="H1054" s="2"/>
    </row>
    <row r="1055" spans="1:8" x14ac:dyDescent="0.25">
      <c r="A1055" s="49"/>
      <c r="B1055" s="48"/>
      <c r="C1055" s="48"/>
      <c r="D1055" s="48"/>
      <c r="E1055" s="2"/>
      <c r="F1055" s="2"/>
      <c r="G1055" s="2"/>
      <c r="H1055" s="2"/>
    </row>
    <row r="1056" spans="1:8" x14ac:dyDescent="0.25">
      <c r="A1056" s="49"/>
      <c r="B1056" s="48"/>
      <c r="C1056" s="48"/>
      <c r="D1056" s="48"/>
      <c r="E1056" s="2"/>
      <c r="F1056" s="2"/>
      <c r="G1056" s="2"/>
      <c r="H1056" s="2"/>
    </row>
    <row r="1057" spans="1:8" x14ac:dyDescent="0.25">
      <c r="A1057" s="49"/>
      <c r="B1057" s="48"/>
      <c r="C1057" s="48"/>
      <c r="D1057" s="48"/>
      <c r="E1057" s="2"/>
      <c r="F1057" s="2"/>
      <c r="G1057" s="2"/>
      <c r="H1057" s="2"/>
    </row>
    <row r="1058" spans="1:8" x14ac:dyDescent="0.25">
      <c r="A1058" s="49"/>
      <c r="B1058" s="48"/>
      <c r="C1058" s="48"/>
      <c r="D1058" s="48"/>
      <c r="E1058" s="2"/>
      <c r="F1058" s="2"/>
      <c r="G1058" s="2"/>
      <c r="H1058" s="2"/>
    </row>
    <row r="1059" spans="1:8" x14ac:dyDescent="0.25">
      <c r="A1059" s="49"/>
      <c r="B1059" s="48"/>
      <c r="C1059" s="48"/>
      <c r="D1059" s="48"/>
      <c r="E1059" s="2"/>
      <c r="F1059" s="2"/>
      <c r="G1059" s="2"/>
      <c r="H1059" s="2"/>
    </row>
    <row r="1060" spans="1:8" x14ac:dyDescent="0.25">
      <c r="A1060" s="49"/>
      <c r="B1060" s="48"/>
      <c r="C1060" s="48"/>
      <c r="D1060" s="48"/>
      <c r="E1060" s="2"/>
      <c r="F1060" s="2"/>
      <c r="G1060" s="2"/>
      <c r="H1060" s="2"/>
    </row>
    <row r="1061" spans="1:8" x14ac:dyDescent="0.25">
      <c r="A1061" s="49"/>
      <c r="B1061" s="48"/>
      <c r="C1061" s="48"/>
      <c r="D1061" s="48"/>
      <c r="E1061" s="2"/>
      <c r="F1061" s="2"/>
      <c r="G1061" s="2"/>
      <c r="H1061" s="2"/>
    </row>
    <row r="1062" spans="1:8" x14ac:dyDescent="0.25">
      <c r="A1062" s="49"/>
      <c r="B1062" s="48"/>
      <c r="C1062" s="48"/>
      <c r="D1062" s="48"/>
      <c r="E1062" s="2"/>
      <c r="F1062" s="2"/>
      <c r="G1062" s="2"/>
      <c r="H1062" s="2"/>
    </row>
    <row r="1063" spans="1:8" x14ac:dyDescent="0.25">
      <c r="A1063" s="49"/>
      <c r="B1063" s="48"/>
      <c r="C1063" s="48"/>
      <c r="D1063" s="48"/>
      <c r="E1063" s="2"/>
      <c r="F1063" s="2"/>
      <c r="G1063" s="2"/>
      <c r="H1063" s="2"/>
    </row>
    <row r="1064" spans="1:8" x14ac:dyDescent="0.25">
      <c r="A1064" s="49"/>
      <c r="B1064" s="48"/>
      <c r="C1064" s="48"/>
      <c r="D1064" s="48"/>
      <c r="E1064" s="2"/>
      <c r="F1064" s="2"/>
      <c r="G1064" s="2"/>
      <c r="H1064" s="2"/>
    </row>
    <row r="1065" spans="1:8" x14ac:dyDescent="0.25">
      <c r="A1065" s="49"/>
      <c r="B1065" s="48"/>
      <c r="C1065" s="48"/>
      <c r="D1065" s="48"/>
      <c r="E1065" s="2"/>
      <c r="F1065" s="2"/>
      <c r="G1065" s="2"/>
      <c r="H1065" s="2"/>
    </row>
    <row r="1066" spans="1:8" x14ac:dyDescent="0.25">
      <c r="A1066" s="49"/>
      <c r="B1066" s="48"/>
      <c r="C1066" s="48"/>
      <c r="D1066" s="48"/>
      <c r="E1066" s="2"/>
      <c r="F1066" s="2"/>
      <c r="G1066" s="2"/>
      <c r="H1066" s="2"/>
    </row>
    <row r="1067" spans="1:8" x14ac:dyDescent="0.25">
      <c r="A1067" s="49"/>
      <c r="B1067" s="48"/>
      <c r="C1067" s="48"/>
      <c r="D1067" s="48"/>
      <c r="E1067" s="2"/>
      <c r="F1067" s="2"/>
      <c r="G1067" s="2"/>
      <c r="H1067" s="2"/>
    </row>
    <row r="1068" spans="1:8" x14ac:dyDescent="0.25">
      <c r="A1068" s="49"/>
      <c r="B1068" s="48"/>
      <c r="C1068" s="48"/>
      <c r="D1068" s="48"/>
      <c r="E1068" s="2"/>
      <c r="F1068" s="2"/>
      <c r="G1068" s="2"/>
      <c r="H1068" s="2"/>
    </row>
    <row r="1069" spans="1:8" x14ac:dyDescent="0.25">
      <c r="A1069" s="49"/>
      <c r="B1069" s="48"/>
      <c r="C1069" s="48"/>
      <c r="D1069" s="48"/>
      <c r="E1069" s="2"/>
      <c r="F1069" s="2"/>
      <c r="G1069" s="2"/>
      <c r="H1069" s="2"/>
    </row>
    <row r="1070" spans="1:8" x14ac:dyDescent="0.25">
      <c r="A1070" s="49"/>
      <c r="B1070" s="48"/>
      <c r="C1070" s="48"/>
      <c r="D1070" s="48"/>
      <c r="E1070" s="2"/>
      <c r="F1070" s="2"/>
      <c r="G1070" s="2"/>
      <c r="H1070" s="2"/>
    </row>
    <row r="1071" spans="1:8" x14ac:dyDescent="0.25">
      <c r="A1071" s="49"/>
      <c r="B1071" s="48"/>
      <c r="C1071" s="48"/>
      <c r="D1071" s="48"/>
      <c r="E1071" s="2"/>
      <c r="F1071" s="2"/>
      <c r="G1071" s="2"/>
      <c r="H1071" s="2"/>
    </row>
    <row r="1072" spans="1:8" x14ac:dyDescent="0.25">
      <c r="A1072" s="49"/>
      <c r="B1072" s="48"/>
      <c r="C1072" s="48"/>
      <c r="D1072" s="48"/>
      <c r="E1072" s="2"/>
      <c r="F1072" s="2"/>
      <c r="G1072" s="2"/>
      <c r="H1072" s="2"/>
    </row>
    <row r="1073" spans="1:8" x14ac:dyDescent="0.25">
      <c r="A1073" s="49"/>
      <c r="B1073" s="48"/>
      <c r="C1073" s="48"/>
      <c r="D1073" s="48"/>
      <c r="E1073" s="2"/>
      <c r="F1073" s="2"/>
      <c r="G1073" s="2"/>
      <c r="H1073" s="2"/>
    </row>
    <row r="1074" spans="1:8" x14ac:dyDescent="0.25">
      <c r="A1074" s="49"/>
      <c r="B1074" s="48"/>
      <c r="C1074" s="48"/>
      <c r="D1074" s="48"/>
      <c r="E1074" s="2"/>
      <c r="F1074" s="2"/>
      <c r="G1074" s="2"/>
      <c r="H1074" s="2"/>
    </row>
    <row r="1075" spans="1:8" x14ac:dyDescent="0.25">
      <c r="A1075" s="49"/>
      <c r="B1075" s="48"/>
      <c r="C1075" s="48"/>
      <c r="D1075" s="48"/>
      <c r="E1075" s="2"/>
      <c r="F1075" s="2"/>
      <c r="G1075" s="2"/>
      <c r="H1075" s="2"/>
    </row>
    <row r="1076" spans="1:8" x14ac:dyDescent="0.25">
      <c r="A1076" s="49"/>
      <c r="B1076" s="48"/>
      <c r="C1076" s="48"/>
      <c r="D1076" s="48"/>
      <c r="E1076" s="2"/>
      <c r="F1076" s="2"/>
      <c r="G1076" s="2"/>
      <c r="H1076" s="2"/>
    </row>
    <row r="1077" spans="1:8" x14ac:dyDescent="0.25">
      <c r="A1077" s="49"/>
      <c r="B1077" s="48"/>
      <c r="C1077" s="48"/>
      <c r="D1077" s="48"/>
      <c r="E1077" s="2"/>
      <c r="F1077" s="2"/>
      <c r="G1077" s="2"/>
      <c r="H1077" s="2"/>
    </row>
    <row r="1078" spans="1:8" x14ac:dyDescent="0.25">
      <c r="A1078" s="49"/>
      <c r="B1078" s="48"/>
      <c r="C1078" s="48"/>
      <c r="D1078" s="48"/>
      <c r="E1078" s="2"/>
      <c r="F1078" s="2"/>
      <c r="G1078" s="2"/>
      <c r="H1078" s="2"/>
    </row>
    <row r="1079" spans="1:8" x14ac:dyDescent="0.25">
      <c r="A1079" s="49"/>
      <c r="B1079" s="48"/>
      <c r="C1079" s="48"/>
      <c r="D1079" s="48"/>
      <c r="E1079" s="2"/>
      <c r="F1079" s="2"/>
      <c r="G1079" s="2"/>
      <c r="H1079" s="2"/>
    </row>
    <row r="1080" spans="1:8" x14ac:dyDescent="0.25">
      <c r="A1080" s="49"/>
      <c r="B1080" s="48"/>
      <c r="C1080" s="48"/>
      <c r="D1080" s="48"/>
      <c r="E1080" s="2"/>
      <c r="F1080" s="2"/>
      <c r="G1080" s="2"/>
      <c r="H1080" s="2"/>
    </row>
    <row r="1081" spans="1:8" x14ac:dyDescent="0.25">
      <c r="A1081" s="49"/>
      <c r="B1081" s="48"/>
      <c r="C1081" s="48"/>
      <c r="D1081" s="48"/>
      <c r="E1081" s="2"/>
      <c r="F1081" s="2"/>
      <c r="G1081" s="2"/>
      <c r="H1081" s="2"/>
    </row>
    <row r="1082" spans="1:8" x14ac:dyDescent="0.25">
      <c r="A1082" s="49"/>
      <c r="B1082" s="48"/>
      <c r="C1082" s="48"/>
      <c r="D1082" s="48"/>
      <c r="E1082" s="2"/>
      <c r="F1082" s="2"/>
      <c r="G1082" s="2"/>
      <c r="H1082" s="2"/>
    </row>
    <row r="1083" spans="1:8" x14ac:dyDescent="0.25">
      <c r="A1083" s="49"/>
      <c r="B1083" s="48"/>
      <c r="C1083" s="48"/>
      <c r="D1083" s="48"/>
      <c r="E1083" s="2"/>
      <c r="F1083" s="2"/>
      <c r="G1083" s="2"/>
      <c r="H1083" s="2"/>
    </row>
    <row r="1084" spans="1:8" x14ac:dyDescent="0.25">
      <c r="A1084" s="49"/>
      <c r="B1084" s="48"/>
      <c r="C1084" s="48"/>
      <c r="D1084" s="48"/>
      <c r="E1084" s="2"/>
      <c r="F1084" s="2"/>
      <c r="G1084" s="2"/>
      <c r="H1084" s="2"/>
    </row>
    <row r="1085" spans="1:8" x14ac:dyDescent="0.25">
      <c r="A1085" s="49"/>
      <c r="B1085" s="48"/>
      <c r="C1085" s="48"/>
      <c r="D1085" s="48"/>
      <c r="E1085" s="2"/>
      <c r="F1085" s="2"/>
      <c r="G1085" s="2"/>
      <c r="H1085" s="2"/>
    </row>
    <row r="1086" spans="1:8" x14ac:dyDescent="0.25">
      <c r="A1086" s="49"/>
      <c r="B1086" s="48"/>
      <c r="C1086" s="48"/>
      <c r="D1086" s="48"/>
      <c r="E1086" s="2"/>
      <c r="F1086" s="2"/>
      <c r="G1086" s="2"/>
      <c r="H1086" s="2"/>
    </row>
    <row r="1087" spans="1:8" x14ac:dyDescent="0.25">
      <c r="A1087" s="49"/>
      <c r="B1087" s="48"/>
      <c r="C1087" s="48"/>
      <c r="D1087" s="48"/>
      <c r="E1087" s="2"/>
      <c r="F1087" s="2"/>
      <c r="G1087" s="2"/>
      <c r="H1087" s="2"/>
    </row>
    <row r="1088" spans="1:8" x14ac:dyDescent="0.25">
      <c r="A1088" s="49"/>
      <c r="B1088" s="48"/>
      <c r="C1088" s="48"/>
      <c r="D1088" s="48"/>
      <c r="E1088" s="2"/>
      <c r="F1088" s="2"/>
      <c r="G1088" s="2"/>
      <c r="H1088" s="2"/>
    </row>
    <row r="1089" spans="1:8" x14ac:dyDescent="0.25">
      <c r="A1089" s="49"/>
      <c r="B1089" s="48"/>
      <c r="C1089" s="48"/>
      <c r="D1089" s="48"/>
      <c r="E1089" s="2"/>
      <c r="F1089" s="2"/>
      <c r="G1089" s="2"/>
      <c r="H1089" s="2"/>
    </row>
    <row r="1090" spans="1:8" x14ac:dyDescent="0.25">
      <c r="A1090" s="49"/>
      <c r="B1090" s="48"/>
      <c r="C1090" s="48"/>
      <c r="D1090" s="48"/>
      <c r="E1090" s="2"/>
      <c r="F1090" s="2"/>
      <c r="G1090" s="2"/>
      <c r="H1090" s="2"/>
    </row>
    <row r="1091" spans="1:8" x14ac:dyDescent="0.25">
      <c r="A1091" s="49"/>
      <c r="B1091" s="48"/>
      <c r="C1091" s="48"/>
      <c r="D1091" s="48"/>
      <c r="E1091" s="2"/>
      <c r="F1091" s="2"/>
      <c r="G1091" s="2"/>
      <c r="H1091" s="2"/>
    </row>
    <row r="1092" spans="1:8" x14ac:dyDescent="0.25">
      <c r="A1092" s="49"/>
      <c r="B1092" s="48"/>
      <c r="C1092" s="48"/>
      <c r="D1092" s="48"/>
      <c r="E1092" s="2"/>
      <c r="F1092" s="2"/>
      <c r="G1092" s="2"/>
      <c r="H1092" s="2"/>
    </row>
    <row r="1093" spans="1:8" x14ac:dyDescent="0.25">
      <c r="A1093" s="49"/>
      <c r="B1093" s="48"/>
      <c r="C1093" s="48"/>
      <c r="D1093" s="48"/>
      <c r="E1093" s="2"/>
      <c r="F1093" s="2"/>
      <c r="G1093" s="2"/>
      <c r="H1093" s="2"/>
    </row>
    <row r="1094" spans="1:8" x14ac:dyDescent="0.25">
      <c r="A1094" s="49"/>
      <c r="B1094" s="48"/>
      <c r="C1094" s="48"/>
      <c r="D1094" s="48"/>
      <c r="E1094" s="2"/>
      <c r="F1094" s="2"/>
      <c r="G1094" s="2"/>
      <c r="H1094" s="2"/>
    </row>
    <row r="1095" spans="1:8" x14ac:dyDescent="0.25">
      <c r="A1095" s="49"/>
      <c r="B1095" s="48"/>
      <c r="C1095" s="48"/>
      <c r="D1095" s="48"/>
      <c r="E1095" s="2"/>
      <c r="F1095" s="2"/>
      <c r="G1095" s="2"/>
      <c r="H1095" s="2"/>
    </row>
    <row r="1096" spans="1:8" x14ac:dyDescent="0.25">
      <c r="A1096" s="49"/>
      <c r="B1096" s="48"/>
      <c r="C1096" s="48"/>
      <c r="D1096" s="48"/>
      <c r="E1096" s="2"/>
      <c r="F1096" s="2"/>
      <c r="G1096" s="2"/>
      <c r="H1096" s="2"/>
    </row>
    <row r="1097" spans="1:8" x14ac:dyDescent="0.25">
      <c r="A1097" s="49"/>
      <c r="B1097" s="48"/>
      <c r="C1097" s="48"/>
      <c r="D1097" s="48"/>
      <c r="E1097" s="2"/>
      <c r="F1097" s="2"/>
      <c r="G1097" s="2"/>
      <c r="H1097" s="2"/>
    </row>
    <row r="1098" spans="1:8" x14ac:dyDescent="0.25">
      <c r="A1098" s="49"/>
      <c r="B1098" s="48"/>
      <c r="C1098" s="48"/>
      <c r="D1098" s="48"/>
      <c r="E1098" s="2"/>
      <c r="F1098" s="2"/>
      <c r="G1098" s="2"/>
      <c r="H1098" s="2"/>
    </row>
    <row r="1099" spans="1:8" x14ac:dyDescent="0.25">
      <c r="A1099" s="49"/>
      <c r="B1099" s="48"/>
      <c r="C1099" s="48"/>
      <c r="D1099" s="48"/>
      <c r="E1099" s="2"/>
      <c r="F1099" s="2"/>
      <c r="G1099" s="2"/>
      <c r="H1099" s="2"/>
    </row>
    <row r="1100" spans="1:8" x14ac:dyDescent="0.25">
      <c r="A1100" s="49"/>
      <c r="B1100" s="48"/>
      <c r="C1100" s="48"/>
      <c r="D1100" s="48"/>
      <c r="E1100" s="2"/>
      <c r="F1100" s="2"/>
      <c r="G1100" s="2"/>
      <c r="H1100" s="2"/>
    </row>
    <row r="1101" spans="1:8" x14ac:dyDescent="0.25">
      <c r="A1101" s="49"/>
      <c r="B1101" s="48"/>
      <c r="C1101" s="48"/>
      <c r="D1101" s="48"/>
      <c r="E1101" s="2"/>
      <c r="F1101" s="2"/>
      <c r="G1101" s="2"/>
      <c r="H1101" s="2"/>
    </row>
    <row r="1102" spans="1:8" x14ac:dyDescent="0.25">
      <c r="A1102" s="49"/>
      <c r="B1102" s="48"/>
      <c r="C1102" s="48"/>
      <c r="D1102" s="48"/>
      <c r="E1102" s="2"/>
      <c r="F1102" s="2"/>
      <c r="G1102" s="2"/>
      <c r="H1102" s="2"/>
    </row>
    <row r="1103" spans="1:8" x14ac:dyDescent="0.25">
      <c r="A1103" s="49"/>
      <c r="B1103" s="48"/>
      <c r="C1103" s="48"/>
      <c r="D1103" s="48"/>
      <c r="E1103" s="2"/>
      <c r="F1103" s="2"/>
      <c r="G1103" s="2"/>
      <c r="H1103" s="2"/>
    </row>
    <row r="1104" spans="1:8" x14ac:dyDescent="0.25">
      <c r="A1104" s="49"/>
      <c r="B1104" s="48"/>
      <c r="C1104" s="48"/>
      <c r="D1104" s="48"/>
      <c r="E1104" s="2"/>
      <c r="F1104" s="2"/>
      <c r="G1104" s="2"/>
      <c r="H1104" s="2"/>
    </row>
    <row r="1105" spans="1:8" x14ac:dyDescent="0.25">
      <c r="A1105" s="49"/>
      <c r="B1105" s="48"/>
      <c r="C1105" s="48"/>
      <c r="D1105" s="48"/>
      <c r="E1105" s="2"/>
      <c r="F1105" s="2"/>
      <c r="G1105" s="2"/>
      <c r="H1105" s="2"/>
    </row>
    <row r="1106" spans="1:8" x14ac:dyDescent="0.25">
      <c r="A1106" s="49"/>
      <c r="B1106" s="48"/>
      <c r="C1106" s="48"/>
      <c r="D1106" s="48"/>
      <c r="E1106" s="2"/>
      <c r="F1106" s="2"/>
      <c r="G1106" s="2"/>
      <c r="H1106" s="2"/>
    </row>
  </sheetData>
  <mergeCells count="32">
    <mergeCell ref="A209:C209"/>
    <mergeCell ref="A142:C142"/>
    <mergeCell ref="A144:C144"/>
    <mergeCell ref="A146:C146"/>
    <mergeCell ref="A148:C148"/>
    <mergeCell ref="A151:C151"/>
    <mergeCell ref="A158:C158"/>
    <mergeCell ref="A163:C163"/>
    <mergeCell ref="A178:C178"/>
    <mergeCell ref="A182:C182"/>
    <mergeCell ref="A187:C187"/>
    <mergeCell ref="A204:C204"/>
    <mergeCell ref="A136:C136"/>
    <mergeCell ref="A36:C36"/>
    <mergeCell ref="A44:C44"/>
    <mergeCell ref="A47:C47"/>
    <mergeCell ref="A54:C54"/>
    <mergeCell ref="A57:C57"/>
    <mergeCell ref="A67:C67"/>
    <mergeCell ref="A77:C77"/>
    <mergeCell ref="A103:C103"/>
    <mergeCell ref="A110:C110"/>
    <mergeCell ref="A121:C121"/>
    <mergeCell ref="A130:C130"/>
    <mergeCell ref="A33:C33"/>
    <mergeCell ref="D2:H2"/>
    <mergeCell ref="A5:C5"/>
    <mergeCell ref="A16:C16"/>
    <mergeCell ref="A19:C19"/>
    <mergeCell ref="A26:C26"/>
    <mergeCell ref="D7:D8"/>
    <mergeCell ref="D9:D11"/>
  </mergeCells>
  <pageMargins left="0.7" right="0.7" top="1.5" bottom="0.75" header="0.3" footer="0.3"/>
  <pageSetup scale="63" fitToHeight="0" orientation="landscape" r:id="rId1"/>
  <headerFooter>
    <oddHeader>&amp;C&amp;"-,Bold"&amp;14City of Tampa
Budget Office
Parks &amp; Recreation
Rate History</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rgb="FF00B0F0"/>
    <pageSetUpPr fitToPage="1"/>
  </sheetPr>
  <dimension ref="A1:D75"/>
  <sheetViews>
    <sheetView view="pageBreakPreview" topLeftCell="A20" zoomScale="110" zoomScaleNormal="70" zoomScaleSheetLayoutView="110" workbookViewId="0">
      <selection activeCell="A35" sqref="A35:D35"/>
    </sheetView>
  </sheetViews>
  <sheetFormatPr defaultColWidth="8.5703125" defaultRowHeight="15" x14ac:dyDescent="0.25"/>
  <cols>
    <col min="1" max="1" width="46.7109375" style="27" customWidth="1"/>
    <col min="2" max="2" width="33.28515625" style="27" customWidth="1"/>
    <col min="3" max="3" width="23" style="223" bestFit="1" customWidth="1"/>
    <col min="4" max="4" width="25.140625" style="27" customWidth="1"/>
    <col min="5" max="16384" width="8.5703125" style="27"/>
  </cols>
  <sheetData>
    <row r="1" spans="1:4" ht="50.25" customHeight="1" x14ac:dyDescent="0.25">
      <c r="A1" s="526" t="s">
        <v>0</v>
      </c>
      <c r="B1" s="526" t="s">
        <v>6</v>
      </c>
      <c r="C1" s="526" t="s">
        <v>4</v>
      </c>
      <c r="D1" s="526" t="s">
        <v>1326</v>
      </c>
    </row>
    <row r="2" spans="1:4" x14ac:dyDescent="0.25">
      <c r="A2" s="20" t="s">
        <v>1209</v>
      </c>
      <c r="B2" s="339" t="s">
        <v>2189</v>
      </c>
      <c r="C2" s="339" t="s">
        <v>2045</v>
      </c>
      <c r="D2" s="341" t="s">
        <v>1224</v>
      </c>
    </row>
    <row r="3" spans="1:4" x14ac:dyDescent="0.25">
      <c r="A3" s="20" t="s">
        <v>1225</v>
      </c>
      <c r="B3" s="339" t="s">
        <v>2190</v>
      </c>
      <c r="C3" s="339" t="s">
        <v>2046</v>
      </c>
      <c r="D3" s="341" t="s">
        <v>1224</v>
      </c>
    </row>
    <row r="4" spans="1:4" x14ac:dyDescent="0.25">
      <c r="A4" s="20" t="s">
        <v>1210</v>
      </c>
      <c r="B4" s="339" t="s">
        <v>2191</v>
      </c>
      <c r="C4" s="339" t="s">
        <v>2047</v>
      </c>
      <c r="D4" s="341" t="s">
        <v>1224</v>
      </c>
    </row>
    <row r="5" spans="1:4" x14ac:dyDescent="0.25">
      <c r="A5" s="20" t="s">
        <v>1226</v>
      </c>
      <c r="B5" s="339" t="s">
        <v>2192</v>
      </c>
      <c r="C5" s="339" t="s">
        <v>2048</v>
      </c>
      <c r="D5" s="341" t="s">
        <v>1224</v>
      </c>
    </row>
    <row r="6" spans="1:4" ht="15" customHeight="1" x14ac:dyDescent="0.25">
      <c r="A6" s="20" t="s">
        <v>1227</v>
      </c>
      <c r="B6" s="339" t="s">
        <v>2193</v>
      </c>
      <c r="C6" s="339" t="s">
        <v>2049</v>
      </c>
      <c r="D6" s="341" t="s">
        <v>1224</v>
      </c>
    </row>
    <row r="7" spans="1:4" x14ac:dyDescent="0.25">
      <c r="A7" s="20" t="s">
        <v>1228</v>
      </c>
      <c r="B7" s="339" t="s">
        <v>2193</v>
      </c>
      <c r="C7" s="339" t="s">
        <v>2049</v>
      </c>
      <c r="D7" s="341" t="s">
        <v>1224</v>
      </c>
    </row>
    <row r="8" spans="1:4" x14ac:dyDescent="0.25">
      <c r="A8" s="20" t="s">
        <v>1674</v>
      </c>
      <c r="B8" s="339" t="s">
        <v>2194</v>
      </c>
      <c r="C8" s="339" t="s">
        <v>2050</v>
      </c>
      <c r="D8" s="341" t="s">
        <v>1224</v>
      </c>
    </row>
    <row r="9" spans="1:4" x14ac:dyDescent="0.25">
      <c r="A9" s="20" t="s">
        <v>1673</v>
      </c>
      <c r="B9" s="339" t="s">
        <v>2195</v>
      </c>
      <c r="C9" s="339" t="s">
        <v>2188</v>
      </c>
      <c r="D9" s="341" t="s">
        <v>1224</v>
      </c>
    </row>
    <row r="10" spans="1:4" ht="9.9499999999999993" customHeight="1" x14ac:dyDescent="0.25">
      <c r="A10" s="223"/>
      <c r="B10" s="223"/>
      <c r="D10" s="223"/>
    </row>
    <row r="11" spans="1:4" ht="30.75" customHeight="1" x14ac:dyDescent="0.25">
      <c r="A11" s="985" t="s">
        <v>2527</v>
      </c>
      <c r="B11" s="986"/>
      <c r="C11" s="986"/>
      <c r="D11" s="987"/>
    </row>
    <row r="12" spans="1:4" s="224" customFormat="1" x14ac:dyDescent="0.25">
      <c r="A12" s="60" t="s">
        <v>1960</v>
      </c>
      <c r="B12" s="342" t="s">
        <v>1679</v>
      </c>
      <c r="C12" s="342" t="s">
        <v>1680</v>
      </c>
      <c r="D12" s="343"/>
    </row>
    <row r="13" spans="1:4" s="224" customFormat="1" x14ac:dyDescent="0.25">
      <c r="A13" s="837" t="s">
        <v>2051</v>
      </c>
      <c r="B13" s="837"/>
      <c r="C13" s="837"/>
      <c r="D13" s="837"/>
    </row>
    <row r="14" spans="1:4" x14ac:dyDescent="0.25">
      <c r="A14" s="745" t="s">
        <v>1961</v>
      </c>
      <c r="B14" s="746"/>
      <c r="C14" s="756"/>
      <c r="D14" s="757"/>
    </row>
    <row r="15" spans="1:4" x14ac:dyDescent="0.25">
      <c r="A15" s="749" t="s">
        <v>1962</v>
      </c>
      <c r="B15" s="742">
        <v>64606</v>
      </c>
      <c r="C15" s="742">
        <v>66545</v>
      </c>
      <c r="D15" s="758"/>
    </row>
    <row r="16" spans="1:4" x14ac:dyDescent="0.25">
      <c r="A16" s="749" t="s">
        <v>1963</v>
      </c>
      <c r="B16" s="742">
        <v>51685</v>
      </c>
      <c r="C16" s="742">
        <v>53236</v>
      </c>
      <c r="D16" s="758"/>
    </row>
    <row r="17" spans="1:4" x14ac:dyDescent="0.25">
      <c r="A17" s="749" t="s">
        <v>1964</v>
      </c>
      <c r="B17" s="742">
        <v>64905</v>
      </c>
      <c r="C17" s="742">
        <v>66853</v>
      </c>
      <c r="D17" s="758"/>
    </row>
    <row r="18" spans="1:4" x14ac:dyDescent="0.25">
      <c r="A18" s="749" t="s">
        <v>1965</v>
      </c>
      <c r="B18" s="742">
        <v>119296</v>
      </c>
      <c r="C18" s="742">
        <v>122875</v>
      </c>
      <c r="D18" s="758"/>
    </row>
    <row r="19" spans="1:4" x14ac:dyDescent="0.25">
      <c r="A19" s="751" t="s">
        <v>1977</v>
      </c>
      <c r="B19" s="752">
        <f>SUM(B15:B18)</f>
        <v>300492</v>
      </c>
      <c r="C19" s="752">
        <f>SUM(C15:C18)</f>
        <v>309509</v>
      </c>
      <c r="D19" s="759"/>
    </row>
    <row r="20" spans="1:4" ht="9.9499999999999993" customHeight="1" x14ac:dyDescent="0.25">
      <c r="A20" s="223"/>
      <c r="B20" s="223"/>
      <c r="D20" s="223"/>
    </row>
    <row r="21" spans="1:4" x14ac:dyDescent="0.25">
      <c r="A21" s="745" t="s">
        <v>1966</v>
      </c>
      <c r="B21" s="756"/>
      <c r="C21" s="756"/>
      <c r="D21" s="757"/>
    </row>
    <row r="22" spans="1:4" x14ac:dyDescent="0.25">
      <c r="A22" s="749" t="s">
        <v>1967</v>
      </c>
      <c r="B22" s="742">
        <v>603446</v>
      </c>
      <c r="C22" s="742">
        <v>621550</v>
      </c>
      <c r="D22" s="758"/>
    </row>
    <row r="23" spans="1:4" x14ac:dyDescent="0.25">
      <c r="A23" s="749" t="s">
        <v>1968</v>
      </c>
      <c r="B23" s="742">
        <v>8075</v>
      </c>
      <c r="C23" s="742">
        <v>8317</v>
      </c>
      <c r="D23" s="758"/>
    </row>
    <row r="24" spans="1:4" x14ac:dyDescent="0.25">
      <c r="A24" s="749" t="s">
        <v>1969</v>
      </c>
      <c r="B24" s="742">
        <v>194988</v>
      </c>
      <c r="C24" s="742">
        <v>200838</v>
      </c>
      <c r="D24" s="758"/>
    </row>
    <row r="25" spans="1:4" x14ac:dyDescent="0.25">
      <c r="A25" s="751" t="s">
        <v>1977</v>
      </c>
      <c r="B25" s="752">
        <f>SUM(B22:B24)</f>
        <v>806509</v>
      </c>
      <c r="C25" s="752">
        <f>SUM(C22:C24)</f>
        <v>830705</v>
      </c>
      <c r="D25" s="759"/>
    </row>
    <row r="26" spans="1:4" ht="9.9499999999999993" customHeight="1" x14ac:dyDescent="0.25">
      <c r="A26" s="223"/>
      <c r="B26" s="223"/>
      <c r="D26" s="223"/>
    </row>
    <row r="27" spans="1:4" x14ac:dyDescent="0.25">
      <c r="A27" s="60" t="s">
        <v>1970</v>
      </c>
      <c r="B27" s="344">
        <v>71178</v>
      </c>
      <c r="C27" s="344">
        <v>73314</v>
      </c>
      <c r="D27" s="340"/>
    </row>
    <row r="28" spans="1:4" ht="9.9499999999999993" customHeight="1" x14ac:dyDescent="0.25">
      <c r="A28" s="223"/>
      <c r="B28" s="223"/>
      <c r="D28" s="223"/>
    </row>
    <row r="29" spans="1:4" ht="31.5" customHeight="1" x14ac:dyDescent="0.25">
      <c r="A29" s="985" t="s">
        <v>2527</v>
      </c>
      <c r="B29" s="986"/>
      <c r="C29" s="986"/>
      <c r="D29" s="987"/>
    </row>
    <row r="30" spans="1:4" x14ac:dyDescent="0.25">
      <c r="A30" s="60"/>
      <c r="B30" s="342" t="s">
        <v>1679</v>
      </c>
      <c r="C30" s="342" t="s">
        <v>1680</v>
      </c>
      <c r="D30" s="340"/>
    </row>
    <row r="31" spans="1:4" x14ac:dyDescent="0.25">
      <c r="A31" s="745" t="s">
        <v>1971</v>
      </c>
      <c r="B31" s="756"/>
      <c r="C31" s="756"/>
      <c r="D31" s="743"/>
    </row>
    <row r="32" spans="1:4" x14ac:dyDescent="0.25">
      <c r="A32" s="749" t="s">
        <v>1972</v>
      </c>
      <c r="B32" s="742">
        <v>30711</v>
      </c>
      <c r="C32" s="742">
        <v>31632</v>
      </c>
      <c r="D32" s="743"/>
    </row>
    <row r="33" spans="1:4" x14ac:dyDescent="0.25">
      <c r="A33" s="749" t="s">
        <v>1973</v>
      </c>
      <c r="B33" s="742">
        <v>25436</v>
      </c>
      <c r="C33" s="742">
        <v>26199</v>
      </c>
      <c r="D33" s="743"/>
    </row>
    <row r="34" spans="1:4" x14ac:dyDescent="0.25">
      <c r="A34" s="751" t="s">
        <v>1977</v>
      </c>
      <c r="B34" s="752">
        <f>SUM(B32:B33)</f>
        <v>56147</v>
      </c>
      <c r="C34" s="752">
        <f>SUM(C32:C33)</f>
        <v>57831</v>
      </c>
      <c r="D34" s="744"/>
    </row>
    <row r="35" spans="1:4" ht="9.9499999999999993" customHeight="1" x14ac:dyDescent="0.25">
      <c r="A35" s="223"/>
      <c r="B35" s="223"/>
      <c r="D35" s="223"/>
    </row>
    <row r="36" spans="1:4" x14ac:dyDescent="0.25">
      <c r="A36" s="745" t="s">
        <v>1974</v>
      </c>
      <c r="B36" s="746"/>
      <c r="C36" s="747"/>
      <c r="D36" s="744"/>
    </row>
    <row r="37" spans="1:4" x14ac:dyDescent="0.25">
      <c r="A37" s="754" t="s">
        <v>1975</v>
      </c>
      <c r="B37" s="752">
        <v>81745</v>
      </c>
      <c r="C37" s="752">
        <v>84198</v>
      </c>
      <c r="D37" s="744"/>
    </row>
    <row r="38" spans="1:4" ht="9.9499999999999993" customHeight="1" x14ac:dyDescent="0.25">
      <c r="B38" s="273"/>
      <c r="C38" s="761"/>
      <c r="D38" s="760"/>
    </row>
    <row r="39" spans="1:4" x14ac:dyDescent="0.25">
      <c r="A39" s="60" t="s">
        <v>1976</v>
      </c>
      <c r="B39" s="345">
        <f>B37+B34+B27+B25+B19</f>
        <v>1316071</v>
      </c>
      <c r="C39" s="345">
        <f>C37+C34+C27+C25+C19</f>
        <v>1355557</v>
      </c>
      <c r="D39" s="20"/>
    </row>
    <row r="40" spans="1:4" ht="9.9499999999999993" customHeight="1" x14ac:dyDescent="0.25">
      <c r="A40" s="223"/>
      <c r="B40" s="223"/>
      <c r="D40" s="223"/>
    </row>
    <row r="41" spans="1:4" x14ac:dyDescent="0.25">
      <c r="A41" s="988" t="s">
        <v>2052</v>
      </c>
      <c r="B41" s="988"/>
      <c r="C41" s="988"/>
      <c r="D41" s="988"/>
    </row>
    <row r="42" spans="1:4" x14ac:dyDescent="0.25">
      <c r="A42" s="745" t="s">
        <v>1978</v>
      </c>
      <c r="B42" s="746"/>
      <c r="C42" s="747"/>
      <c r="D42" s="748"/>
    </row>
    <row r="43" spans="1:4" x14ac:dyDescent="0.25">
      <c r="A43" s="749" t="s">
        <v>1979</v>
      </c>
      <c r="B43" s="742">
        <v>12056</v>
      </c>
      <c r="C43" s="742">
        <v>12417</v>
      </c>
      <c r="D43" s="750"/>
    </row>
    <row r="44" spans="1:4" x14ac:dyDescent="0.25">
      <c r="A44" s="749" t="s">
        <v>1980</v>
      </c>
      <c r="B44" s="742">
        <v>6028</v>
      </c>
      <c r="C44" s="742">
        <v>6209</v>
      </c>
      <c r="D44" s="750"/>
    </row>
    <row r="45" spans="1:4" x14ac:dyDescent="0.25">
      <c r="A45" s="749" t="s">
        <v>1981</v>
      </c>
      <c r="B45" s="742">
        <v>132</v>
      </c>
      <c r="C45" s="742">
        <v>136</v>
      </c>
      <c r="D45" s="750"/>
    </row>
    <row r="46" spans="1:4" x14ac:dyDescent="0.25">
      <c r="A46" s="751" t="s">
        <v>1977</v>
      </c>
      <c r="B46" s="752">
        <f>SUM(B43:B45)</f>
        <v>18216</v>
      </c>
      <c r="C46" s="752">
        <f>SUM(C43:C45)</f>
        <v>18762</v>
      </c>
      <c r="D46" s="753"/>
    </row>
    <row r="47" spans="1:4" ht="9.9499999999999993" customHeight="1" x14ac:dyDescent="0.25">
      <c r="A47" s="223"/>
      <c r="B47" s="223"/>
      <c r="D47" s="223"/>
    </row>
    <row r="48" spans="1:4" x14ac:dyDescent="0.25">
      <c r="A48" s="745" t="s">
        <v>1982</v>
      </c>
      <c r="B48" s="746"/>
      <c r="C48" s="747"/>
      <c r="D48" s="748"/>
    </row>
    <row r="49" spans="1:4" x14ac:dyDescent="0.25">
      <c r="A49" s="755" t="s">
        <v>1983</v>
      </c>
      <c r="B49" s="752">
        <v>926</v>
      </c>
      <c r="C49" s="752">
        <v>953</v>
      </c>
      <c r="D49" s="753"/>
    </row>
    <row r="50" spans="1:4" ht="9.9499999999999993" customHeight="1" x14ac:dyDescent="0.25">
      <c r="A50" s="223"/>
      <c r="B50" s="223"/>
      <c r="D50" s="223"/>
    </row>
    <row r="51" spans="1:4" x14ac:dyDescent="0.25">
      <c r="A51" s="745" t="s">
        <v>1984</v>
      </c>
      <c r="B51" s="746"/>
      <c r="C51" s="747"/>
      <c r="D51" s="748"/>
    </row>
    <row r="52" spans="1:4" x14ac:dyDescent="0.25">
      <c r="A52" s="749" t="s">
        <v>1985</v>
      </c>
      <c r="B52" s="742">
        <v>37801</v>
      </c>
      <c r="C52" s="742">
        <v>38936</v>
      </c>
      <c r="D52" s="750"/>
    </row>
    <row r="53" spans="1:4" x14ac:dyDescent="0.25">
      <c r="A53" s="749" t="s">
        <v>1986</v>
      </c>
      <c r="B53" s="742">
        <v>4524</v>
      </c>
      <c r="C53" s="742">
        <v>4660</v>
      </c>
      <c r="D53" s="750"/>
    </row>
    <row r="54" spans="1:4" x14ac:dyDescent="0.25">
      <c r="A54" s="751" t="s">
        <v>1977</v>
      </c>
      <c r="B54" s="752">
        <f>SUM(B52:B53)</f>
        <v>42325</v>
      </c>
      <c r="C54" s="752">
        <f>SUM(C52:C53)</f>
        <v>43596</v>
      </c>
      <c r="D54" s="753"/>
    </row>
    <row r="55" spans="1:4" ht="9.9499999999999993" customHeight="1" x14ac:dyDescent="0.25">
      <c r="A55" s="223"/>
      <c r="B55" s="223"/>
      <c r="D55" s="223"/>
    </row>
    <row r="56" spans="1:4" x14ac:dyDescent="0.25">
      <c r="A56" s="745" t="s">
        <v>1987</v>
      </c>
      <c r="B56" s="746"/>
      <c r="C56" s="747"/>
      <c r="D56" s="748"/>
    </row>
    <row r="57" spans="1:4" x14ac:dyDescent="0.25">
      <c r="A57" s="754" t="s">
        <v>1988</v>
      </c>
      <c r="B57" s="752">
        <v>2305</v>
      </c>
      <c r="C57" s="752">
        <v>2374</v>
      </c>
      <c r="D57" s="753"/>
    </row>
    <row r="58" spans="1:4" ht="9.9499999999999993" customHeight="1" x14ac:dyDescent="0.25">
      <c r="A58" s="223"/>
      <c r="B58" s="223"/>
      <c r="D58" s="223"/>
    </row>
    <row r="59" spans="1:4" x14ac:dyDescent="0.25">
      <c r="A59" s="60" t="s">
        <v>1223</v>
      </c>
      <c r="B59" s="344">
        <v>15383</v>
      </c>
      <c r="C59" s="344">
        <v>15844</v>
      </c>
      <c r="D59" s="20"/>
    </row>
    <row r="60" spans="1:4" ht="9.9499999999999993" customHeight="1" x14ac:dyDescent="0.25">
      <c r="A60" s="223"/>
      <c r="B60" s="223"/>
      <c r="D60" s="223"/>
    </row>
    <row r="61" spans="1:4" x14ac:dyDescent="0.25">
      <c r="A61" s="60" t="s">
        <v>1989</v>
      </c>
      <c r="B61" s="344">
        <v>235161</v>
      </c>
      <c r="C61" s="344">
        <v>242216</v>
      </c>
      <c r="D61" s="20"/>
    </row>
    <row r="62" spans="1:4" ht="29.25" customHeight="1" x14ac:dyDescent="0.25">
      <c r="A62" s="834" t="s">
        <v>2527</v>
      </c>
      <c r="B62" s="835"/>
      <c r="C62" s="835"/>
      <c r="D62" s="836"/>
    </row>
    <row r="63" spans="1:4" x14ac:dyDescent="0.25">
      <c r="A63" s="60"/>
      <c r="B63" s="342" t="s">
        <v>1679</v>
      </c>
      <c r="C63" s="342" t="s">
        <v>1680</v>
      </c>
      <c r="D63" s="340"/>
    </row>
    <row r="64" spans="1:4" x14ac:dyDescent="0.25">
      <c r="A64" s="60" t="s">
        <v>1990</v>
      </c>
      <c r="B64" s="344">
        <v>68673</v>
      </c>
      <c r="C64" s="344">
        <v>70733</v>
      </c>
      <c r="D64" s="20"/>
    </row>
    <row r="65" spans="1:4" ht="9.9499999999999993" customHeight="1" x14ac:dyDescent="0.25">
      <c r="A65" s="223"/>
      <c r="B65" s="223"/>
      <c r="D65" s="223"/>
    </row>
    <row r="66" spans="1:4" x14ac:dyDescent="0.25">
      <c r="A66" s="745" t="s">
        <v>1991</v>
      </c>
      <c r="B66" s="746"/>
      <c r="C66" s="747"/>
      <c r="D66" s="748"/>
    </row>
    <row r="67" spans="1:4" x14ac:dyDescent="0.25">
      <c r="A67" s="749" t="s">
        <v>1992</v>
      </c>
      <c r="B67" s="742">
        <v>3137</v>
      </c>
      <c r="C67" s="742">
        <v>3231</v>
      </c>
      <c r="D67" s="750"/>
    </row>
    <row r="68" spans="1:4" x14ac:dyDescent="0.25">
      <c r="A68" s="749" t="s">
        <v>1993</v>
      </c>
      <c r="B68" s="742">
        <v>9270</v>
      </c>
      <c r="C68" s="742">
        <v>9548</v>
      </c>
      <c r="D68" s="750"/>
    </row>
    <row r="69" spans="1:4" x14ac:dyDescent="0.25">
      <c r="A69" s="749" t="s">
        <v>1994</v>
      </c>
      <c r="B69" s="742">
        <v>2622</v>
      </c>
      <c r="C69" s="742">
        <v>2700</v>
      </c>
      <c r="D69" s="750"/>
    </row>
    <row r="70" spans="1:4" x14ac:dyDescent="0.25">
      <c r="A70" s="749" t="s">
        <v>1995</v>
      </c>
      <c r="B70" s="742">
        <v>2565</v>
      </c>
      <c r="C70" s="742">
        <v>2642</v>
      </c>
      <c r="D70" s="750"/>
    </row>
    <row r="71" spans="1:4" x14ac:dyDescent="0.25">
      <c r="A71" s="751" t="s">
        <v>1977</v>
      </c>
      <c r="B71" s="752">
        <f>SUM(B67:B70)</f>
        <v>17594</v>
      </c>
      <c r="C71" s="752">
        <f>SUM(C67:C70)</f>
        <v>18121</v>
      </c>
      <c r="D71" s="753"/>
    </row>
    <row r="72" spans="1:4" ht="9.9499999999999993" customHeight="1" x14ac:dyDescent="0.25">
      <c r="A72" s="223"/>
      <c r="B72" s="223"/>
      <c r="D72" s="223"/>
    </row>
    <row r="73" spans="1:4" x14ac:dyDescent="0.25">
      <c r="A73" s="60" t="s">
        <v>1996</v>
      </c>
      <c r="B73" s="345">
        <f>B71+B64+B61+B59+B57+B54+B49+B46</f>
        <v>400583</v>
      </c>
      <c r="C73" s="345">
        <f>C71+C64+C61+C59+C57+C54+C49+C46</f>
        <v>412599</v>
      </c>
      <c r="D73" s="20"/>
    </row>
    <row r="74" spans="1:4" ht="9.9499999999999993" customHeight="1" x14ac:dyDescent="0.25">
      <c r="A74" s="223"/>
      <c r="B74" s="223"/>
      <c r="D74" s="223"/>
    </row>
    <row r="75" spans="1:4" x14ac:dyDescent="0.25">
      <c r="A75" s="60" t="s">
        <v>1997</v>
      </c>
      <c r="B75" s="345">
        <f>B73+B39</f>
        <v>1716654</v>
      </c>
      <c r="C75" s="345">
        <f>C73+C39</f>
        <v>1768156</v>
      </c>
      <c r="D75" s="20"/>
    </row>
  </sheetData>
  <mergeCells count="3">
    <mergeCell ref="A41:D41"/>
    <mergeCell ref="A11:D11"/>
    <mergeCell ref="A29:D29"/>
  </mergeCells>
  <pageMargins left="0.25" right="0.25" top="1.5" bottom="0.5" header="0.3" footer="0.3"/>
  <pageSetup fitToHeight="0" orientation="landscape" r:id="rId1"/>
  <headerFooter scaleWithDoc="0">
    <oddHeader>&amp;C&amp;"-,Bold"&amp;12
City of Tampa
Budget Office
  Rate Manual - &amp;A</oddHeader>
    <oddFooter>&amp;C&amp;P of &amp;N</oddFooter>
  </headerFooter>
  <rowBreaks count="2" manualBreakCount="2">
    <brk id="28" max="16383" man="1"/>
    <brk id="61"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rgb="FF00B0F0"/>
    <pageSetUpPr fitToPage="1"/>
  </sheetPr>
  <dimension ref="A1:I27"/>
  <sheetViews>
    <sheetView view="pageLayout" zoomScale="90" zoomScaleNormal="80" zoomScalePageLayoutView="90" workbookViewId="0">
      <selection activeCell="I12" sqref="I12"/>
    </sheetView>
  </sheetViews>
  <sheetFormatPr defaultColWidth="9.140625" defaultRowHeight="15" x14ac:dyDescent="0.25"/>
  <cols>
    <col min="1" max="1" width="18.28515625" style="27" customWidth="1"/>
    <col min="2" max="2" width="15.5703125" style="223" customWidth="1"/>
    <col min="3" max="7" width="15.5703125" style="68" customWidth="1"/>
    <col min="8" max="9" width="19.28515625" style="27" customWidth="1"/>
    <col min="10" max="11" width="15.5703125" style="27" customWidth="1"/>
    <col min="12" max="16384" width="9.140625" style="27"/>
  </cols>
  <sheetData>
    <row r="1" spans="1:9" ht="15" customHeight="1" x14ac:dyDescent="0.25">
      <c r="A1" s="950" t="s">
        <v>1044</v>
      </c>
      <c r="B1" s="951"/>
      <c r="C1" s="951"/>
      <c r="D1" s="951"/>
      <c r="E1" s="951"/>
      <c r="F1" s="951"/>
      <c r="G1" s="951"/>
      <c r="H1" s="951"/>
      <c r="I1" s="952"/>
    </row>
    <row r="2" spans="1:9" x14ac:dyDescent="0.25">
      <c r="A2" s="224" t="s">
        <v>1045</v>
      </c>
      <c r="B2" s="225" t="s">
        <v>1330</v>
      </c>
      <c r="C2" s="226" t="s">
        <v>1047</v>
      </c>
      <c r="D2" s="226" t="s">
        <v>1048</v>
      </c>
      <c r="E2" s="226" t="s">
        <v>1049</v>
      </c>
      <c r="F2" s="226" t="s">
        <v>1676</v>
      </c>
      <c r="G2" s="226" t="s">
        <v>1677</v>
      </c>
      <c r="H2" s="226" t="s">
        <v>1678</v>
      </c>
      <c r="I2" s="226" t="s">
        <v>1679</v>
      </c>
    </row>
    <row r="3" spans="1:9" x14ac:dyDescent="0.25">
      <c r="A3" s="27" t="s">
        <v>1050</v>
      </c>
      <c r="B3" s="223">
        <v>0.61</v>
      </c>
      <c r="C3" s="68">
        <v>43.34</v>
      </c>
      <c r="D3" s="68">
        <v>50.47</v>
      </c>
      <c r="E3" s="68">
        <v>54.62</v>
      </c>
      <c r="F3" s="68">
        <v>54.62</v>
      </c>
      <c r="G3" s="68">
        <v>54.62</v>
      </c>
      <c r="H3" s="68">
        <v>54.62</v>
      </c>
      <c r="I3" s="68">
        <v>54.62</v>
      </c>
    </row>
    <row r="4" spans="1:9" x14ac:dyDescent="0.25">
      <c r="A4" s="27" t="s">
        <v>1051</v>
      </c>
      <c r="B4" s="223">
        <v>1</v>
      </c>
      <c r="C4" s="68">
        <v>71.05</v>
      </c>
      <c r="D4" s="68">
        <v>82.74</v>
      </c>
      <c r="E4" s="68">
        <v>89.55</v>
      </c>
      <c r="F4" s="68">
        <v>89.55</v>
      </c>
      <c r="G4" s="68">
        <v>89.55</v>
      </c>
      <c r="H4" s="68">
        <v>89.55</v>
      </c>
      <c r="I4" s="68">
        <v>89.55</v>
      </c>
    </row>
    <row r="5" spans="1:9" x14ac:dyDescent="0.25">
      <c r="A5" s="27" t="s">
        <v>1052</v>
      </c>
      <c r="B5" s="223">
        <v>1.66</v>
      </c>
      <c r="C5" s="68">
        <v>117.94</v>
      </c>
      <c r="D5" s="68">
        <v>137.34</v>
      </c>
      <c r="E5" s="68">
        <v>148.65</v>
      </c>
      <c r="F5" s="68">
        <v>148.65</v>
      </c>
      <c r="G5" s="68">
        <v>148.65</v>
      </c>
      <c r="H5" s="68">
        <v>148.65</v>
      </c>
      <c r="I5" s="68">
        <v>148.65</v>
      </c>
    </row>
    <row r="6" spans="1:9" ht="30" x14ac:dyDescent="0.25">
      <c r="A6" s="27" t="s">
        <v>1053</v>
      </c>
      <c r="B6" s="223">
        <v>2.82</v>
      </c>
      <c r="C6" s="68">
        <v>200.36</v>
      </c>
      <c r="D6" s="68">
        <v>233.32</v>
      </c>
      <c r="E6" s="254">
        <v>252.53</v>
      </c>
      <c r="F6" s="254">
        <v>252.53</v>
      </c>
      <c r="G6" s="254">
        <v>252.53</v>
      </c>
      <c r="H6" s="254">
        <v>252.53</v>
      </c>
      <c r="I6" s="254">
        <v>252.53</v>
      </c>
    </row>
    <row r="7" spans="1:9" x14ac:dyDescent="0.25">
      <c r="G7" s="27"/>
    </row>
    <row r="8" spans="1:9" x14ac:dyDescent="0.25">
      <c r="G8" s="27"/>
    </row>
    <row r="9" spans="1:9" x14ac:dyDescent="0.25">
      <c r="A9" s="224" t="s">
        <v>1054</v>
      </c>
      <c r="B9" s="225" t="s">
        <v>1330</v>
      </c>
      <c r="C9" s="226" t="s">
        <v>1047</v>
      </c>
      <c r="D9" s="226" t="s">
        <v>1048</v>
      </c>
      <c r="E9" s="226" t="s">
        <v>1049</v>
      </c>
      <c r="F9" s="226" t="s">
        <v>1676</v>
      </c>
      <c r="G9" s="226" t="s">
        <v>1677</v>
      </c>
      <c r="H9" s="226" t="s">
        <v>1678</v>
      </c>
      <c r="I9" s="226" t="s">
        <v>1679</v>
      </c>
    </row>
    <row r="10" spans="1:9" x14ac:dyDescent="0.25">
      <c r="A10" s="27" t="s">
        <v>1055</v>
      </c>
      <c r="B10" s="223">
        <v>0.44</v>
      </c>
      <c r="C10" s="68">
        <v>31.26</v>
      </c>
      <c r="D10" s="68">
        <v>36.4</v>
      </c>
      <c r="E10" s="68">
        <v>39.4</v>
      </c>
      <c r="F10" s="68">
        <v>39.4</v>
      </c>
      <c r="G10" s="68">
        <v>39.4</v>
      </c>
      <c r="H10" s="68">
        <v>39.4</v>
      </c>
      <c r="I10" s="68">
        <v>39.4</v>
      </c>
    </row>
    <row r="11" spans="1:9" ht="30" x14ac:dyDescent="0.25">
      <c r="A11" s="27" t="s">
        <v>1056</v>
      </c>
      <c r="B11" s="223">
        <v>1.01</v>
      </c>
      <c r="C11" s="68">
        <v>71.760000000000005</v>
      </c>
      <c r="D11" s="68">
        <v>83.56</v>
      </c>
      <c r="E11" s="68">
        <v>90.44</v>
      </c>
      <c r="F11" s="68">
        <v>90.44</v>
      </c>
      <c r="G11" s="68">
        <v>90.44</v>
      </c>
      <c r="H11" s="68">
        <v>90.44</v>
      </c>
      <c r="I11" s="68">
        <v>90.44</v>
      </c>
    </row>
    <row r="12" spans="1:9" x14ac:dyDescent="0.25">
      <c r="A12" s="27" t="s">
        <v>1057</v>
      </c>
      <c r="B12" s="223">
        <v>2.25</v>
      </c>
      <c r="C12" s="68">
        <v>159.86000000000001</v>
      </c>
      <c r="D12" s="68">
        <v>186.16</v>
      </c>
      <c r="E12" s="68">
        <v>201.48</v>
      </c>
      <c r="F12" s="68">
        <v>201.48</v>
      </c>
      <c r="G12" s="68">
        <v>201.48</v>
      </c>
      <c r="H12" s="68">
        <v>201.48</v>
      </c>
      <c r="I12" s="68">
        <v>201.48</v>
      </c>
    </row>
    <row r="14" spans="1:9" ht="15" customHeight="1" x14ac:dyDescent="0.25">
      <c r="A14" s="950" t="s">
        <v>1058</v>
      </c>
      <c r="B14" s="951"/>
      <c r="C14" s="951"/>
      <c r="D14" s="951"/>
      <c r="E14" s="951"/>
      <c r="F14" s="951"/>
      <c r="G14" s="951"/>
      <c r="H14" s="951"/>
      <c r="I14" s="952"/>
    </row>
    <row r="15" spans="1:9" x14ac:dyDescent="0.25">
      <c r="A15" s="224" t="s">
        <v>1045</v>
      </c>
      <c r="B15" s="225" t="s">
        <v>1330</v>
      </c>
      <c r="C15" s="226" t="s">
        <v>1047</v>
      </c>
      <c r="D15" s="226" t="s">
        <v>1048</v>
      </c>
      <c r="E15" s="226" t="s">
        <v>1049</v>
      </c>
      <c r="F15" s="226" t="s">
        <v>1676</v>
      </c>
      <c r="G15" s="226" t="s">
        <v>1677</v>
      </c>
      <c r="H15" s="226" t="s">
        <v>1678</v>
      </c>
      <c r="I15" s="226" t="s">
        <v>1679</v>
      </c>
    </row>
    <row r="16" spans="1:9" x14ac:dyDescent="0.25">
      <c r="A16" s="27" t="s">
        <v>1050</v>
      </c>
      <c r="B16" s="223">
        <v>0.61</v>
      </c>
      <c r="C16" s="68">
        <f t="shared" ref="C16:I16" si="0">ROUND($B$16*C17,2)</f>
        <v>50.02</v>
      </c>
      <c r="D16" s="68">
        <f t="shared" si="0"/>
        <v>50.02</v>
      </c>
      <c r="E16" s="68">
        <f t="shared" si="0"/>
        <v>50.02</v>
      </c>
      <c r="F16" s="68">
        <f t="shared" si="0"/>
        <v>50.02</v>
      </c>
      <c r="G16" s="68">
        <f t="shared" si="0"/>
        <v>50.02</v>
      </c>
      <c r="H16" s="68">
        <f>ROUND($B$16*H17,2)</f>
        <v>50.02</v>
      </c>
      <c r="I16" s="68">
        <f t="shared" si="0"/>
        <v>50.02</v>
      </c>
    </row>
    <row r="17" spans="1:9" x14ac:dyDescent="0.25">
      <c r="A17" s="27" t="s">
        <v>1051</v>
      </c>
      <c r="B17" s="223">
        <v>1</v>
      </c>
      <c r="C17" s="68">
        <v>82</v>
      </c>
      <c r="D17" s="68">
        <v>82</v>
      </c>
      <c r="E17" s="68">
        <v>82</v>
      </c>
      <c r="F17" s="68">
        <v>82</v>
      </c>
      <c r="G17" s="68">
        <v>82</v>
      </c>
      <c r="H17" s="68">
        <v>82</v>
      </c>
      <c r="I17" s="68">
        <v>82</v>
      </c>
    </row>
    <row r="18" spans="1:9" x14ac:dyDescent="0.25">
      <c r="A18" s="27" t="s">
        <v>1052</v>
      </c>
      <c r="B18" s="223">
        <v>1.66</v>
      </c>
      <c r="C18" s="68">
        <f>C17*$B$18</f>
        <v>136.12</v>
      </c>
      <c r="D18" s="68">
        <f t="shared" ref="D18:I18" si="1">D17*$B$18</f>
        <v>136.12</v>
      </c>
      <c r="E18" s="68">
        <f>E17*$B$18</f>
        <v>136.12</v>
      </c>
      <c r="F18" s="68">
        <f t="shared" si="1"/>
        <v>136.12</v>
      </c>
      <c r="G18" s="68">
        <f t="shared" si="1"/>
        <v>136.12</v>
      </c>
      <c r="H18" s="68">
        <f>H17*$B$18</f>
        <v>136.12</v>
      </c>
      <c r="I18" s="68">
        <f t="shared" si="1"/>
        <v>136.12</v>
      </c>
    </row>
    <row r="19" spans="1:9" ht="30" x14ac:dyDescent="0.25">
      <c r="A19" s="27" t="s">
        <v>1053</v>
      </c>
      <c r="B19" s="223">
        <v>2.82</v>
      </c>
      <c r="C19" s="254">
        <f t="shared" ref="C19:I19" si="2">C17*$B$19</f>
        <v>231.23999999999998</v>
      </c>
      <c r="D19" s="254">
        <f t="shared" si="2"/>
        <v>231.23999999999998</v>
      </c>
      <c r="E19" s="254">
        <f t="shared" si="2"/>
        <v>231.23999999999998</v>
      </c>
      <c r="F19" s="254">
        <f t="shared" si="2"/>
        <v>231.23999999999998</v>
      </c>
      <c r="G19" s="254">
        <f t="shared" si="2"/>
        <v>231.23999999999998</v>
      </c>
      <c r="H19" s="254">
        <f>H17*$B$19</f>
        <v>231.23999999999998</v>
      </c>
      <c r="I19" s="254">
        <f t="shared" si="2"/>
        <v>231.23999999999998</v>
      </c>
    </row>
    <row r="20" spans="1:9" x14ac:dyDescent="0.25">
      <c r="C20" s="27"/>
      <c r="D20" s="27"/>
      <c r="E20" s="27"/>
      <c r="F20" s="27"/>
      <c r="G20" s="27"/>
    </row>
    <row r="21" spans="1:9" x14ac:dyDescent="0.25">
      <c r="C21" s="27"/>
      <c r="D21" s="27"/>
      <c r="E21" s="27"/>
      <c r="F21" s="27"/>
      <c r="G21" s="27"/>
    </row>
    <row r="22" spans="1:9" x14ac:dyDescent="0.25">
      <c r="A22" s="224" t="s">
        <v>1054</v>
      </c>
      <c r="B22" s="225" t="s">
        <v>1330</v>
      </c>
      <c r="C22" s="226" t="s">
        <v>1047</v>
      </c>
      <c r="D22" s="226" t="s">
        <v>1048</v>
      </c>
      <c r="E22" s="226" t="s">
        <v>1049</v>
      </c>
      <c r="F22" s="226" t="s">
        <v>1676</v>
      </c>
      <c r="G22" s="226" t="s">
        <v>1677</v>
      </c>
      <c r="H22" s="226" t="s">
        <v>1678</v>
      </c>
      <c r="I22" s="226" t="s">
        <v>1679</v>
      </c>
    </row>
    <row r="23" spans="1:9" x14ac:dyDescent="0.25">
      <c r="A23" s="27" t="s">
        <v>1055</v>
      </c>
      <c r="B23" s="223">
        <v>0.44</v>
      </c>
      <c r="C23" s="68">
        <f t="shared" ref="C23:G23" si="3">$B$23*C17</f>
        <v>36.08</v>
      </c>
      <c r="D23" s="68">
        <f t="shared" si="3"/>
        <v>36.08</v>
      </c>
      <c r="E23" s="68">
        <f t="shared" si="3"/>
        <v>36.08</v>
      </c>
      <c r="F23" s="68">
        <f t="shared" si="3"/>
        <v>36.08</v>
      </c>
      <c r="G23" s="68">
        <f t="shared" si="3"/>
        <v>36.08</v>
      </c>
      <c r="H23" s="68">
        <f>$B$23*H17</f>
        <v>36.08</v>
      </c>
      <c r="I23" s="68">
        <f>$B$23*I17</f>
        <v>36.08</v>
      </c>
    </row>
    <row r="24" spans="1:9" ht="30" x14ac:dyDescent="0.25">
      <c r="A24" s="27" t="s">
        <v>1056</v>
      </c>
      <c r="B24" s="223">
        <v>1.01</v>
      </c>
      <c r="C24" s="68">
        <f t="shared" ref="C24:G24" si="4">$B$24*C17</f>
        <v>82.820000000000007</v>
      </c>
      <c r="D24" s="68">
        <f t="shared" si="4"/>
        <v>82.820000000000007</v>
      </c>
      <c r="E24" s="68">
        <f t="shared" si="4"/>
        <v>82.820000000000007</v>
      </c>
      <c r="F24" s="68">
        <f t="shared" si="4"/>
        <v>82.820000000000007</v>
      </c>
      <c r="G24" s="68">
        <f t="shared" si="4"/>
        <v>82.820000000000007</v>
      </c>
      <c r="H24" s="68">
        <f>$B$24*H17</f>
        <v>82.820000000000007</v>
      </c>
      <c r="I24" s="68">
        <f>$B$24*I17</f>
        <v>82.820000000000007</v>
      </c>
    </row>
    <row r="25" spans="1:9" x14ac:dyDescent="0.25">
      <c r="A25" s="27" t="s">
        <v>1057</v>
      </c>
      <c r="B25" s="223">
        <v>2.25</v>
      </c>
      <c r="C25" s="68">
        <f t="shared" ref="C25:G25" si="5">$B$25*C17</f>
        <v>184.5</v>
      </c>
      <c r="D25" s="68">
        <f t="shared" si="5"/>
        <v>184.5</v>
      </c>
      <c r="E25" s="68">
        <f t="shared" si="5"/>
        <v>184.5</v>
      </c>
      <c r="F25" s="68">
        <f t="shared" si="5"/>
        <v>184.5</v>
      </c>
      <c r="G25" s="68">
        <f t="shared" si="5"/>
        <v>184.5</v>
      </c>
      <c r="H25" s="68">
        <f>$B$25*H17</f>
        <v>184.5</v>
      </c>
      <c r="I25" s="68">
        <f>$B$25*I17</f>
        <v>184.5</v>
      </c>
    </row>
    <row r="27" spans="1:9" ht="30" x14ac:dyDescent="0.25">
      <c r="A27" s="27" t="s">
        <v>1331</v>
      </c>
    </row>
  </sheetData>
  <mergeCells count="2">
    <mergeCell ref="A14:I14"/>
    <mergeCell ref="A1:I1"/>
  </mergeCells>
  <pageMargins left="0.25" right="0.25" top="1.5" bottom="0.5" header="0.3" footer="0.3"/>
  <pageSetup scale="89" orientation="landscape" r:id="rId1"/>
  <headerFooter scaleWithDoc="0">
    <oddHeader>&amp;C&amp;"-,Bold"&amp;12
City of Tampa
Budget Office
  Rate Manual - &amp;A</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A3E1A-E5BD-4197-AC6D-3B2F85A757F5}">
  <sheetPr>
    <tabColor rgb="FF00B0F0"/>
  </sheetPr>
  <dimension ref="A1:XEW211"/>
  <sheetViews>
    <sheetView showWhiteSpace="0" view="pageBreakPreview" topLeftCell="A47" zoomScaleNormal="100" zoomScaleSheetLayoutView="100" zoomScalePageLayoutView="70" workbookViewId="0">
      <selection activeCell="D63" sqref="D63:D64"/>
    </sheetView>
  </sheetViews>
  <sheetFormatPr defaultColWidth="9.140625" defaultRowHeight="18.75" outlineLevelCol="1" x14ac:dyDescent="0.3"/>
  <cols>
    <col min="1" max="1" width="67.85546875" style="221" customWidth="1"/>
    <col min="2" max="2" width="32.140625" style="221" customWidth="1"/>
    <col min="3" max="3" width="17.5703125" customWidth="1"/>
    <col min="4" max="6" width="15.5703125" hidden="1" customWidth="1" outlineLevel="1"/>
    <col min="7" max="7" width="195.7109375" hidden="1" customWidth="1" collapsed="1"/>
  </cols>
  <sheetData>
    <row r="1" spans="1:7" ht="49.5" customHeight="1" x14ac:dyDescent="0.25">
      <c r="A1" s="989" t="s">
        <v>2056</v>
      </c>
      <c r="B1" s="946"/>
      <c r="C1" s="946"/>
      <c r="D1" s="946"/>
      <c r="E1" s="946"/>
      <c r="F1" s="946"/>
      <c r="G1" s="373"/>
    </row>
    <row r="2" spans="1:7" ht="61.5" customHeight="1" x14ac:dyDescent="0.25">
      <c r="A2" s="989" t="s">
        <v>2057</v>
      </c>
      <c r="B2" s="946"/>
      <c r="C2" s="946"/>
      <c r="D2" s="946"/>
      <c r="E2" s="946"/>
      <c r="F2" s="946"/>
      <c r="G2" s="373"/>
    </row>
    <row r="3" spans="1:7" ht="49.5" customHeight="1" x14ac:dyDescent="0.25">
      <c r="A3" s="989" t="s">
        <v>2207</v>
      </c>
      <c r="B3" s="946"/>
      <c r="C3" s="946"/>
      <c r="D3" s="946"/>
      <c r="E3" s="946"/>
      <c r="F3" s="946"/>
      <c r="G3" s="373"/>
    </row>
    <row r="4" spans="1:7" s="358" customFormat="1" ht="7.5" customHeight="1" x14ac:dyDescent="0.25">
      <c r="A4" s="374"/>
      <c r="B4" s="374"/>
      <c r="C4" s="375"/>
      <c r="D4" s="375"/>
      <c r="E4" s="375"/>
      <c r="F4" s="375"/>
    </row>
    <row r="5" spans="1:7" s="358" customFormat="1" ht="35.25" customHeight="1" x14ac:dyDescent="0.25">
      <c r="A5" s="436" t="s">
        <v>2058</v>
      </c>
      <c r="B5" s="436" t="s">
        <v>2059</v>
      </c>
      <c r="C5" s="436" t="s">
        <v>2468</v>
      </c>
      <c r="D5" s="407" t="s">
        <v>2060</v>
      </c>
      <c r="E5" s="407" t="s">
        <v>2061</v>
      </c>
      <c r="F5" s="407" t="s">
        <v>2062</v>
      </c>
      <c r="G5" s="358" t="s">
        <v>2174</v>
      </c>
    </row>
    <row r="6" spans="1:7" s="359" customFormat="1" ht="15.75" x14ac:dyDescent="0.25">
      <c r="A6" s="424" t="s">
        <v>2007</v>
      </c>
      <c r="B6" s="425"/>
      <c r="C6" s="423"/>
      <c r="D6" s="376"/>
      <c r="E6" s="376"/>
      <c r="F6" s="376"/>
    </row>
    <row r="7" spans="1:7" ht="15" x14ac:dyDescent="0.25">
      <c r="A7" s="437" t="s">
        <v>2063</v>
      </c>
      <c r="B7" s="399" t="s">
        <v>2064</v>
      </c>
      <c r="C7" s="406">
        <v>10</v>
      </c>
      <c r="D7" s="379"/>
      <c r="E7" s="379"/>
      <c r="F7" s="379"/>
    </row>
    <row r="8" spans="1:7" ht="15" x14ac:dyDescent="0.25">
      <c r="A8" s="377" t="s">
        <v>2065</v>
      </c>
      <c r="B8" s="378" t="s">
        <v>2064</v>
      </c>
      <c r="C8" s="406">
        <v>10</v>
      </c>
      <c r="D8" s="379"/>
      <c r="E8" s="379"/>
      <c r="F8" s="379"/>
    </row>
    <row r="9" spans="1:7" ht="15" x14ac:dyDescent="0.25">
      <c r="A9" s="377" t="s">
        <v>2066</v>
      </c>
      <c r="B9" s="378" t="s">
        <v>2064</v>
      </c>
      <c r="C9" s="406">
        <v>10</v>
      </c>
      <c r="D9" s="379"/>
      <c r="E9" s="379"/>
      <c r="F9" s="379"/>
    </row>
    <row r="10" spans="1:7" ht="15" x14ac:dyDescent="0.25">
      <c r="A10" s="377" t="s">
        <v>2067</v>
      </c>
      <c r="B10" s="378" t="s">
        <v>2064</v>
      </c>
      <c r="C10" s="406">
        <v>10</v>
      </c>
      <c r="D10" s="379"/>
      <c r="E10" s="379"/>
      <c r="F10" s="379"/>
    </row>
    <row r="11" spans="1:7" ht="15" x14ac:dyDescent="0.25">
      <c r="A11" s="377" t="s">
        <v>2068</v>
      </c>
      <c r="B11" s="378" t="s">
        <v>2064</v>
      </c>
      <c r="C11" s="406">
        <v>10</v>
      </c>
      <c r="D11" s="379"/>
      <c r="E11" s="379"/>
      <c r="F11" s="379"/>
    </row>
    <row r="12" spans="1:7" ht="15" x14ac:dyDescent="0.25">
      <c r="A12" s="380" t="s">
        <v>2008</v>
      </c>
      <c r="B12" s="380" t="s">
        <v>2069</v>
      </c>
      <c r="C12" s="381"/>
      <c r="D12" s="381"/>
      <c r="E12" s="381"/>
      <c r="F12" s="381"/>
    </row>
    <row r="13" spans="1:7" s="359" customFormat="1" ht="15.75" x14ac:dyDescent="0.25">
      <c r="A13" s="424" t="s">
        <v>2070</v>
      </c>
      <c r="B13" s="425"/>
      <c r="C13" s="423"/>
      <c r="D13" s="376"/>
      <c r="E13" s="376"/>
      <c r="F13" s="376"/>
    </row>
    <row r="14" spans="1:7" s="359" customFormat="1" ht="15.75" x14ac:dyDescent="0.25">
      <c r="A14" s="427" t="s">
        <v>2071</v>
      </c>
      <c r="B14" s="428"/>
      <c r="C14" s="426"/>
      <c r="D14" s="382"/>
      <c r="E14" s="382"/>
      <c r="F14" s="382"/>
    </row>
    <row r="15" spans="1:7" ht="15" customHeight="1" x14ac:dyDescent="0.25">
      <c r="A15" s="438" t="s">
        <v>2072</v>
      </c>
      <c r="B15" s="851" t="s">
        <v>2073</v>
      </c>
      <c r="C15" s="862"/>
      <c r="D15" s="991"/>
      <c r="E15" s="991"/>
      <c r="F15" s="991"/>
    </row>
    <row r="16" spans="1:7" ht="15" x14ac:dyDescent="0.25">
      <c r="A16" s="384" t="s">
        <v>2074</v>
      </c>
      <c r="B16" s="856"/>
      <c r="C16" s="863"/>
      <c r="D16" s="990"/>
      <c r="E16" s="990"/>
      <c r="F16" s="990"/>
    </row>
    <row r="17" spans="1:6" ht="15" x14ac:dyDescent="0.25">
      <c r="A17" s="385" t="s">
        <v>1067</v>
      </c>
      <c r="B17" s="378"/>
      <c r="C17" s="386">
        <v>90</v>
      </c>
      <c r="D17" s="386">
        <v>73.75</v>
      </c>
      <c r="E17" s="386">
        <v>84.82</v>
      </c>
      <c r="F17" s="386">
        <v>105.83</v>
      </c>
    </row>
    <row r="18" spans="1:6" ht="15" x14ac:dyDescent="0.25">
      <c r="A18" s="385" t="s">
        <v>1063</v>
      </c>
      <c r="B18" s="378"/>
      <c r="C18" s="386">
        <v>170</v>
      </c>
      <c r="D18" s="386">
        <v>125.57</v>
      </c>
      <c r="E18" s="386">
        <v>150.68</v>
      </c>
      <c r="F18" s="386">
        <v>196.19</v>
      </c>
    </row>
    <row r="19" spans="1:6" ht="15" x14ac:dyDescent="0.25">
      <c r="A19" s="385" t="s">
        <v>2075</v>
      </c>
      <c r="B19" s="378"/>
      <c r="C19" s="386">
        <v>85</v>
      </c>
      <c r="D19" s="386">
        <v>73.75</v>
      </c>
      <c r="E19" s="386">
        <v>84.82</v>
      </c>
      <c r="F19" s="386">
        <v>105.83</v>
      </c>
    </row>
    <row r="20" spans="1:6" ht="15" x14ac:dyDescent="0.25">
      <c r="A20" s="385" t="s">
        <v>2076</v>
      </c>
      <c r="B20" s="378"/>
      <c r="C20" s="386">
        <v>150</v>
      </c>
      <c r="D20" s="386">
        <v>115.32</v>
      </c>
      <c r="E20" s="386">
        <v>132.62</v>
      </c>
      <c r="F20" s="386">
        <v>165.48</v>
      </c>
    </row>
    <row r="21" spans="1:6" ht="15" x14ac:dyDescent="0.25">
      <c r="A21" s="387" t="s">
        <v>2077</v>
      </c>
      <c r="B21" s="378"/>
      <c r="C21" s="406">
        <v>90</v>
      </c>
      <c r="D21" s="386">
        <v>67.05</v>
      </c>
      <c r="E21" s="386">
        <v>77.11</v>
      </c>
      <c r="F21" s="386">
        <v>96.22</v>
      </c>
    </row>
    <row r="22" spans="1:6" ht="15" x14ac:dyDescent="0.25">
      <c r="A22" s="385" t="s">
        <v>1065</v>
      </c>
      <c r="B22" s="378"/>
      <c r="C22" s="386">
        <v>125</v>
      </c>
      <c r="D22" s="386">
        <v>96.56</v>
      </c>
      <c r="E22" s="386">
        <v>111.04</v>
      </c>
      <c r="F22" s="386">
        <v>138.55000000000001</v>
      </c>
    </row>
    <row r="23" spans="1:6" ht="15" x14ac:dyDescent="0.25">
      <c r="A23" s="385" t="s">
        <v>2078</v>
      </c>
      <c r="B23" s="378"/>
      <c r="C23" s="386">
        <v>140</v>
      </c>
      <c r="D23" s="386">
        <v>105.13</v>
      </c>
      <c r="E23" s="386">
        <v>126.16</v>
      </c>
      <c r="F23" s="386">
        <v>164.26</v>
      </c>
    </row>
    <row r="24" spans="1:6" ht="15" x14ac:dyDescent="0.25">
      <c r="A24" s="385" t="s">
        <v>1064</v>
      </c>
      <c r="B24" s="378"/>
      <c r="C24" s="386">
        <v>125</v>
      </c>
      <c r="D24" s="386">
        <v>93.45</v>
      </c>
      <c r="E24" s="386">
        <v>112.14</v>
      </c>
      <c r="F24" s="386">
        <v>146</v>
      </c>
    </row>
    <row r="25" spans="1:6" s="373" customFormat="1" ht="7.5" customHeight="1" x14ac:dyDescent="0.25">
      <c r="A25" s="388"/>
      <c r="B25" s="388"/>
      <c r="C25" s="389"/>
      <c r="D25" s="389"/>
      <c r="E25" s="389"/>
      <c r="F25" s="389"/>
    </row>
    <row r="26" spans="1:6" ht="15" x14ac:dyDescent="0.25">
      <c r="A26" s="383" t="s">
        <v>2079</v>
      </c>
      <c r="B26" s="850" t="s">
        <v>2080</v>
      </c>
      <c r="C26" s="859"/>
      <c r="D26" s="992"/>
      <c r="E26" s="992"/>
      <c r="F26" s="992"/>
    </row>
    <row r="27" spans="1:6" ht="30" x14ac:dyDescent="0.25">
      <c r="A27" s="384" t="s">
        <v>2081</v>
      </c>
      <c r="B27" s="856"/>
      <c r="C27" s="476"/>
      <c r="D27" s="993"/>
      <c r="E27" s="993"/>
      <c r="F27" s="993"/>
    </row>
    <row r="28" spans="1:6" ht="15" x14ac:dyDescent="0.25">
      <c r="A28" s="385" t="s">
        <v>1067</v>
      </c>
      <c r="B28" s="378"/>
      <c r="C28" s="386">
        <v>50</v>
      </c>
      <c r="D28" s="386">
        <v>36.200000000000003</v>
      </c>
      <c r="E28" s="386">
        <v>41.63</v>
      </c>
      <c r="F28" s="386">
        <v>51.95</v>
      </c>
    </row>
    <row r="29" spans="1:6" ht="15" x14ac:dyDescent="0.25">
      <c r="A29" s="385" t="s">
        <v>2082</v>
      </c>
      <c r="B29" s="378"/>
      <c r="C29" s="386">
        <v>45</v>
      </c>
      <c r="D29" s="386">
        <v>36.200000000000003</v>
      </c>
      <c r="E29" s="386">
        <v>41.63</v>
      </c>
      <c r="F29" s="386">
        <v>51.95</v>
      </c>
    </row>
    <row r="30" spans="1:6" ht="15" x14ac:dyDescent="0.25">
      <c r="A30" s="385" t="s">
        <v>2076</v>
      </c>
      <c r="B30" s="378"/>
      <c r="C30" s="386">
        <v>95</v>
      </c>
      <c r="D30" s="386">
        <v>63.41</v>
      </c>
      <c r="E30" s="386">
        <v>82.43</v>
      </c>
      <c r="F30" s="386">
        <v>116.27</v>
      </c>
    </row>
    <row r="31" spans="1:6" s="373" customFormat="1" ht="7.5" customHeight="1" x14ac:dyDescent="0.25">
      <c r="A31" s="388"/>
      <c r="B31" s="388"/>
      <c r="C31" s="389"/>
      <c r="D31" s="389"/>
      <c r="E31" s="389"/>
      <c r="F31" s="389"/>
    </row>
    <row r="32" spans="1:6" ht="15" x14ac:dyDescent="0.25">
      <c r="A32" s="383" t="s">
        <v>2083</v>
      </c>
      <c r="B32" s="850" t="s">
        <v>2084</v>
      </c>
      <c r="C32" s="859"/>
      <c r="D32" s="992"/>
      <c r="E32" s="992"/>
      <c r="F32" s="992"/>
    </row>
    <row r="33" spans="1:7" ht="30" x14ac:dyDescent="0.25">
      <c r="A33" s="384" t="s">
        <v>2085</v>
      </c>
      <c r="B33" s="856"/>
      <c r="C33" s="476"/>
      <c r="D33" s="993"/>
      <c r="E33" s="993"/>
      <c r="F33" s="993"/>
    </row>
    <row r="34" spans="1:7" ht="15" x14ac:dyDescent="0.25">
      <c r="A34" s="385" t="s">
        <v>1063</v>
      </c>
      <c r="B34" s="378"/>
      <c r="C34" s="386">
        <v>280</v>
      </c>
      <c r="D34" s="386">
        <v>209.2</v>
      </c>
      <c r="E34" s="386">
        <v>240.58</v>
      </c>
      <c r="F34" s="386">
        <v>300.18</v>
      </c>
    </row>
    <row r="35" spans="1:7" ht="15" x14ac:dyDescent="0.25">
      <c r="A35" s="387" t="s">
        <v>2086</v>
      </c>
      <c r="B35" s="378"/>
      <c r="C35" s="406">
        <v>215</v>
      </c>
      <c r="D35" s="386">
        <v>135.83000000000001</v>
      </c>
      <c r="E35" s="386">
        <v>176.57</v>
      </c>
      <c r="F35" s="386">
        <v>229.54</v>
      </c>
    </row>
    <row r="36" spans="1:7" ht="15" x14ac:dyDescent="0.25">
      <c r="A36" s="385" t="s">
        <v>1065</v>
      </c>
      <c r="B36" s="378"/>
      <c r="C36" s="386">
        <v>250</v>
      </c>
      <c r="D36" s="386">
        <v>193.11</v>
      </c>
      <c r="E36" s="386">
        <v>222.08</v>
      </c>
      <c r="F36" s="386">
        <v>277.10000000000002</v>
      </c>
    </row>
    <row r="37" spans="1:7" ht="15" x14ac:dyDescent="0.25">
      <c r="A37" s="385" t="s">
        <v>1064</v>
      </c>
      <c r="B37" s="378"/>
      <c r="C37" s="386">
        <v>250</v>
      </c>
      <c r="D37" s="386">
        <v>189.83</v>
      </c>
      <c r="E37" s="386">
        <v>227.8</v>
      </c>
      <c r="F37" s="386">
        <v>296.58999999999997</v>
      </c>
    </row>
    <row r="38" spans="1:7" s="373" customFormat="1" ht="7.5" customHeight="1" x14ac:dyDescent="0.25">
      <c r="A38" s="388"/>
      <c r="B38" s="388"/>
      <c r="C38" s="389"/>
      <c r="D38" s="389"/>
      <c r="E38" s="389"/>
      <c r="F38" s="389"/>
    </row>
    <row r="39" spans="1:7" ht="15" x14ac:dyDescent="0.25">
      <c r="A39" s="383" t="s">
        <v>2087</v>
      </c>
      <c r="B39" s="850" t="s">
        <v>2080</v>
      </c>
      <c r="C39" s="409" t="s">
        <v>1468</v>
      </c>
      <c r="D39" s="853"/>
      <c r="E39" s="994"/>
      <c r="F39" s="994"/>
    </row>
    <row r="40" spans="1:7" ht="30" x14ac:dyDescent="0.25">
      <c r="A40" s="384" t="s">
        <v>2088</v>
      </c>
      <c r="B40" s="856"/>
      <c r="C40" s="857"/>
      <c r="D40" s="854"/>
      <c r="E40" s="995"/>
      <c r="F40" s="995"/>
      <c r="G40" s="27" t="s">
        <v>2175</v>
      </c>
    </row>
    <row r="41" spans="1:7" s="373" customFormat="1" ht="7.5" customHeight="1" x14ac:dyDescent="0.25">
      <c r="A41" s="388"/>
      <c r="B41" s="388"/>
      <c r="C41" s="389"/>
      <c r="D41" s="389"/>
      <c r="E41" s="389"/>
      <c r="F41" s="389"/>
    </row>
    <row r="42" spans="1:7" ht="15" x14ac:dyDescent="0.25">
      <c r="A42" s="383" t="s">
        <v>2089</v>
      </c>
      <c r="B42" s="850" t="s">
        <v>2090</v>
      </c>
      <c r="C42" s="860"/>
      <c r="D42" s="994"/>
      <c r="E42" s="994"/>
      <c r="F42" s="994"/>
    </row>
    <row r="43" spans="1:7" ht="30" x14ac:dyDescent="0.25">
      <c r="A43" s="384" t="s">
        <v>2091</v>
      </c>
      <c r="B43" s="856"/>
      <c r="C43" s="861"/>
      <c r="D43" s="995"/>
      <c r="E43" s="995"/>
      <c r="F43" s="995"/>
    </row>
    <row r="44" spans="1:7" ht="15" x14ac:dyDescent="0.25">
      <c r="A44" s="385" t="s">
        <v>1063</v>
      </c>
      <c r="B44" s="378"/>
      <c r="C44" s="406">
        <v>50</v>
      </c>
      <c r="D44" s="386">
        <v>125.57</v>
      </c>
      <c r="E44" s="386">
        <v>150.68</v>
      </c>
      <c r="F44" s="386">
        <v>196.19</v>
      </c>
    </row>
    <row r="45" spans="1:7" ht="15" x14ac:dyDescent="0.25">
      <c r="A45" s="439" t="s">
        <v>2078</v>
      </c>
      <c r="B45" s="380"/>
      <c r="C45" s="440">
        <v>50</v>
      </c>
      <c r="D45" s="386">
        <v>105.13</v>
      </c>
      <c r="E45" s="386">
        <v>126.16</v>
      </c>
      <c r="F45" s="386">
        <v>164.26</v>
      </c>
    </row>
    <row r="46" spans="1:7" s="359" customFormat="1" ht="15.75" x14ac:dyDescent="0.25">
      <c r="A46" s="427" t="s">
        <v>2092</v>
      </c>
      <c r="B46" s="428"/>
      <c r="C46" s="426"/>
      <c r="D46" s="382"/>
      <c r="E46" s="382"/>
      <c r="F46" s="382"/>
    </row>
    <row r="47" spans="1:7" ht="15" x14ac:dyDescent="0.25">
      <c r="A47" s="438" t="s">
        <v>2072</v>
      </c>
      <c r="B47" s="851" t="s">
        <v>2080</v>
      </c>
      <c r="C47" s="858"/>
      <c r="D47" s="992"/>
      <c r="E47" s="992"/>
      <c r="F47" s="992"/>
    </row>
    <row r="48" spans="1:7" ht="15" x14ac:dyDescent="0.25">
      <c r="A48" s="384" t="s">
        <v>2074</v>
      </c>
      <c r="B48" s="856"/>
      <c r="C48" s="476"/>
      <c r="D48" s="993"/>
      <c r="E48" s="993"/>
      <c r="F48" s="993"/>
    </row>
    <row r="49" spans="1:7" ht="15" x14ac:dyDescent="0.25">
      <c r="A49" s="385" t="s">
        <v>2096</v>
      </c>
      <c r="B49" s="378"/>
      <c r="C49" s="406">
        <v>55</v>
      </c>
      <c r="D49" s="476"/>
      <c r="E49" s="476"/>
      <c r="F49" s="476"/>
    </row>
    <row r="50" spans="1:7" ht="15" x14ac:dyDescent="0.25">
      <c r="A50" s="385" t="s">
        <v>2093</v>
      </c>
      <c r="B50" s="378"/>
      <c r="C50" s="406">
        <v>45</v>
      </c>
      <c r="D50" s="386">
        <v>27.75</v>
      </c>
      <c r="E50" s="386">
        <v>33.299999999999997</v>
      </c>
      <c r="F50" s="386">
        <v>43.35</v>
      </c>
    </row>
    <row r="51" spans="1:7" ht="15" x14ac:dyDescent="0.25">
      <c r="A51" s="385" t="s">
        <v>2095</v>
      </c>
      <c r="B51" s="378"/>
      <c r="C51" s="406">
        <v>45</v>
      </c>
      <c r="D51" s="386">
        <v>40.56</v>
      </c>
      <c r="E51" s="386">
        <v>40.56</v>
      </c>
      <c r="F51" s="386">
        <v>44</v>
      </c>
    </row>
    <row r="52" spans="1:7" ht="15" x14ac:dyDescent="0.25">
      <c r="A52" s="385" t="s">
        <v>2098</v>
      </c>
      <c r="B52" s="378"/>
      <c r="C52" s="406">
        <v>75</v>
      </c>
      <c r="D52" s="386">
        <v>57.67</v>
      </c>
      <c r="E52" s="386">
        <v>66.319999999999993</v>
      </c>
      <c r="F52" s="386">
        <v>82.75</v>
      </c>
    </row>
    <row r="53" spans="1:7" s="373" customFormat="1" ht="7.5" customHeight="1" x14ac:dyDescent="0.25">
      <c r="A53" s="388"/>
      <c r="B53" s="388"/>
      <c r="C53" s="389"/>
      <c r="D53" s="389"/>
      <c r="E53" s="389"/>
      <c r="F53" s="389"/>
    </row>
    <row r="54" spans="1:7" ht="15" x14ac:dyDescent="0.25">
      <c r="A54" s="383" t="s">
        <v>2079</v>
      </c>
      <c r="B54" s="850" t="s">
        <v>2090</v>
      </c>
      <c r="C54" s="859"/>
      <c r="D54" s="992"/>
      <c r="E54" s="992"/>
      <c r="F54" s="992"/>
    </row>
    <row r="55" spans="1:7" ht="30" x14ac:dyDescent="0.25">
      <c r="A55" s="384" t="s">
        <v>2081</v>
      </c>
      <c r="B55" s="856"/>
      <c r="C55" s="476"/>
      <c r="D55" s="993"/>
      <c r="E55" s="993"/>
      <c r="F55" s="993"/>
    </row>
    <row r="56" spans="1:7" ht="15" x14ac:dyDescent="0.25">
      <c r="A56" s="385" t="s">
        <v>2096</v>
      </c>
      <c r="B56" s="378"/>
      <c r="C56" s="386">
        <v>45</v>
      </c>
      <c r="D56" s="386">
        <v>27.75</v>
      </c>
      <c r="E56" s="386">
        <v>33.299999999999997</v>
      </c>
      <c r="F56" s="386">
        <v>43.35</v>
      </c>
    </row>
    <row r="57" spans="1:7" ht="15" x14ac:dyDescent="0.25">
      <c r="A57" s="385" t="s">
        <v>1068</v>
      </c>
      <c r="B57" s="378"/>
      <c r="C57" s="386">
        <v>45</v>
      </c>
      <c r="D57" s="386">
        <v>36.200000000000003</v>
      </c>
      <c r="E57" s="386">
        <v>41.63</v>
      </c>
      <c r="F57" s="386">
        <v>51.95</v>
      </c>
    </row>
    <row r="58" spans="1:7" ht="15" x14ac:dyDescent="0.25">
      <c r="A58" s="385" t="s">
        <v>2094</v>
      </c>
      <c r="B58" s="378"/>
      <c r="C58" s="386">
        <v>45</v>
      </c>
      <c r="D58" s="386"/>
      <c r="E58" s="386"/>
      <c r="F58" s="386"/>
    </row>
    <row r="59" spans="1:7" ht="15" x14ac:dyDescent="0.25">
      <c r="A59" s="385" t="s">
        <v>2097</v>
      </c>
      <c r="B59" s="378"/>
      <c r="C59" s="386">
        <v>55</v>
      </c>
      <c r="D59" s="386">
        <v>40.229999999999997</v>
      </c>
      <c r="E59" s="386">
        <v>46.27</v>
      </c>
      <c r="F59" s="386">
        <v>57.73</v>
      </c>
    </row>
    <row r="60" spans="1:7" ht="15" x14ac:dyDescent="0.25">
      <c r="A60" s="385" t="s">
        <v>2098</v>
      </c>
      <c r="B60" s="378"/>
      <c r="C60" s="406">
        <v>45</v>
      </c>
      <c r="D60" s="386">
        <v>57.67</v>
      </c>
      <c r="E60" s="386">
        <v>66.319999999999993</v>
      </c>
      <c r="F60" s="386">
        <v>82.75</v>
      </c>
    </row>
    <row r="61" spans="1:7" ht="15" x14ac:dyDescent="0.25">
      <c r="A61" s="385" t="s">
        <v>1069</v>
      </c>
      <c r="B61" s="378"/>
      <c r="C61" s="386">
        <v>55</v>
      </c>
      <c r="D61" s="386">
        <v>44.25</v>
      </c>
      <c r="E61" s="386">
        <v>50.89</v>
      </c>
      <c r="F61" s="386">
        <v>63.5</v>
      </c>
    </row>
    <row r="62" spans="1:7" s="373" customFormat="1" ht="7.5" customHeight="1" x14ac:dyDescent="0.25">
      <c r="A62" s="388"/>
      <c r="B62" s="388"/>
      <c r="C62" s="389"/>
      <c r="D62" s="389"/>
      <c r="E62" s="389"/>
      <c r="F62" s="389"/>
    </row>
    <row r="63" spans="1:7" ht="15" x14ac:dyDescent="0.25">
      <c r="A63" s="383" t="s">
        <v>2083</v>
      </c>
      <c r="B63" s="850" t="s">
        <v>2073</v>
      </c>
      <c r="C63" s="409" t="s">
        <v>2176</v>
      </c>
      <c r="D63" s="853"/>
      <c r="E63" s="994"/>
      <c r="F63" s="994"/>
    </row>
    <row r="64" spans="1:7" ht="30" x14ac:dyDescent="0.25">
      <c r="A64" s="384" t="s">
        <v>2085</v>
      </c>
      <c r="B64" s="856"/>
      <c r="C64" s="857"/>
      <c r="D64" s="854"/>
      <c r="E64" s="995"/>
      <c r="F64" s="995"/>
      <c r="G64" s="230" t="s">
        <v>2177</v>
      </c>
    </row>
    <row r="65" spans="1:1023 1028:3069 3074:4095 4100:6141 6146:7167 7172:9213 9218:10239 10244:12285 12290:13311 13316:15357 15362:16377" s="373" customFormat="1" ht="7.5" customHeight="1" x14ac:dyDescent="0.25">
      <c r="A65" s="388"/>
      <c r="B65" s="388"/>
      <c r="C65" s="389"/>
      <c r="D65" s="389"/>
      <c r="E65" s="389"/>
      <c r="F65" s="389"/>
    </row>
    <row r="66" spans="1:1023 1028:3069 3074:4095 4100:6141 6146:7167 7172:9213 9218:10239 10244:12285 12290:13311 13316:15357 15362:16377" ht="15" x14ac:dyDescent="0.25">
      <c r="A66" s="383" t="s">
        <v>2087</v>
      </c>
      <c r="B66" s="850" t="s">
        <v>2090</v>
      </c>
      <c r="C66" s="409" t="s">
        <v>1468</v>
      </c>
      <c r="D66" s="853"/>
      <c r="E66" s="994"/>
      <c r="F66" s="994"/>
    </row>
    <row r="67" spans="1:1023 1028:3069 3074:4095 4100:6141 6146:7167 7172:9213 9218:10239 10244:12285 12290:13311 13316:15357 15362:16377" ht="30" x14ac:dyDescent="0.25">
      <c r="A67" s="384" t="s">
        <v>2088</v>
      </c>
      <c r="B67" s="856"/>
      <c r="C67" s="857"/>
      <c r="D67" s="854"/>
      <c r="E67" s="995"/>
      <c r="F67" s="995"/>
    </row>
    <row r="68" spans="1:1023 1028:3069 3074:4095 4100:6141 6146:7167 7172:9213 9218:10239 10244:12285 12290:13311 13316:15357 15362:16377" s="373" customFormat="1" ht="7.5" customHeight="1" x14ac:dyDescent="0.25">
      <c r="A68" s="388"/>
      <c r="B68" s="388"/>
      <c r="C68" s="389"/>
      <c r="D68" s="389"/>
      <c r="E68" s="389"/>
      <c r="F68" s="389"/>
    </row>
    <row r="69" spans="1:1023 1028:3069 3074:4095 4100:6141 6146:7167 7172:9213 9218:10239 10244:12285 12290:13311 13316:15357 15362:16377" ht="15" x14ac:dyDescent="0.25">
      <c r="A69" s="383" t="s">
        <v>2089</v>
      </c>
      <c r="B69" s="850" t="s">
        <v>2099</v>
      </c>
      <c r="C69" s="409" t="s">
        <v>2176</v>
      </c>
      <c r="D69" s="853"/>
      <c r="E69" s="994"/>
      <c r="F69" s="994"/>
    </row>
    <row r="70" spans="1:1023 1028:3069 3074:4095 4100:6141 6146:7167 7172:9213 9218:10239 10244:12285 12290:13311 13316:15357 15362:16377" ht="30" x14ac:dyDescent="0.25">
      <c r="A70" s="441" t="s">
        <v>2091</v>
      </c>
      <c r="B70" s="851"/>
      <c r="C70" s="852"/>
      <c r="D70" s="854"/>
      <c r="E70" s="995"/>
      <c r="F70" s="995"/>
      <c r="G70" s="408" t="s">
        <v>2178</v>
      </c>
    </row>
    <row r="71" spans="1:1023 1028:3069 3074:4095 4100:6141 6146:7167 7172:9213 9218:10239 10244:12285 12290:13311 13316:15357 15362:16377" s="359" customFormat="1" ht="15.75" x14ac:dyDescent="0.25">
      <c r="A71" s="424" t="s">
        <v>2100</v>
      </c>
      <c r="B71" s="425"/>
      <c r="C71" s="423"/>
      <c r="D71" s="376"/>
      <c r="E71" s="376"/>
      <c r="F71" s="376"/>
    </row>
    <row r="72" spans="1:1023 1028:3069 3074:4095 4100:6141 6146:7167 7172:9213 9218:10239 10244:12285 12290:13311 13316:15357 15362:16377" s="359" customFormat="1" ht="15.75" x14ac:dyDescent="0.25">
      <c r="A72" s="427" t="s">
        <v>2101</v>
      </c>
      <c r="B72" s="428"/>
      <c r="C72" s="426"/>
      <c r="D72" s="382"/>
      <c r="E72" s="382"/>
      <c r="F72" s="382"/>
    </row>
    <row r="73" spans="1:1023 1028:3069 3074:4095 4100:6141 6146:7167 7172:9213 9218:10239 10244:12285 12290:13311 13316:15357 15362:16377" ht="15" x14ac:dyDescent="0.25">
      <c r="A73" s="442" t="s">
        <v>2102</v>
      </c>
      <c r="B73" s="399" t="s">
        <v>2103</v>
      </c>
      <c r="C73" s="400"/>
      <c r="D73" s="386"/>
      <c r="E73" s="386"/>
      <c r="F73" s="386"/>
    </row>
    <row r="74" spans="1:1023 1028:3069 3074:4095 4100:6141 6146:7167 7172:9213 9218:10239 10244:12285 12290:13311 13316:15357 15362:16377" ht="15" x14ac:dyDescent="0.25">
      <c r="A74" s="391" t="s">
        <v>2104</v>
      </c>
      <c r="B74" s="378" t="s">
        <v>2105</v>
      </c>
      <c r="C74" s="386"/>
      <c r="D74" s="386"/>
      <c r="E74" s="386"/>
      <c r="F74" s="386"/>
    </row>
    <row r="75" spans="1:1023 1028:3069 3074:4095 4100:6141 6146:7167 7172:9213 9218:10239 10244:12285 12290:13311 13316:15357 15362:16377" ht="15" x14ac:dyDescent="0.25">
      <c r="A75" s="391" t="s">
        <v>2106</v>
      </c>
      <c r="B75" s="378" t="s">
        <v>2107</v>
      </c>
      <c r="C75" s="386"/>
      <c r="D75" s="386"/>
      <c r="E75" s="386"/>
      <c r="F75" s="386"/>
    </row>
    <row r="76" spans="1:1023 1028:3069 3074:4095 4100:6141 6146:7167 7172:9213 9218:10239 10244:12285 12290:13311 13316:15357 15362:16377" s="373" customFormat="1" ht="9" customHeight="1" x14ac:dyDescent="0.25">
      <c r="A76" s="392"/>
      <c r="B76" s="392"/>
      <c r="C76" s="393"/>
      <c r="D76" s="393"/>
      <c r="E76" s="393"/>
      <c r="F76" s="393"/>
      <c r="G76" s="394"/>
      <c r="H76" s="394"/>
      <c r="I76" s="394"/>
      <c r="N76" s="394"/>
      <c r="O76" s="394"/>
      <c r="T76" s="394"/>
      <c r="U76" s="394"/>
      <c r="Z76" s="394"/>
      <c r="AA76" s="394"/>
      <c r="AF76" s="394"/>
      <c r="AG76" s="394"/>
      <c r="AL76" s="394"/>
      <c r="AM76" s="394"/>
      <c r="AR76" s="394"/>
      <c r="AS76" s="394"/>
      <c r="AX76" s="394"/>
      <c r="AY76" s="394"/>
      <c r="BD76" s="394"/>
      <c r="BE76" s="394"/>
      <c r="BJ76" s="394"/>
      <c r="BK76" s="394"/>
      <c r="BP76" s="394"/>
      <c r="BQ76" s="394"/>
      <c r="BV76" s="394"/>
      <c r="BW76" s="394"/>
      <c r="CB76" s="394"/>
      <c r="CC76" s="394"/>
      <c r="CH76" s="394"/>
      <c r="CI76" s="394"/>
      <c r="CN76" s="394"/>
      <c r="CO76" s="394"/>
      <c r="CT76" s="394"/>
      <c r="CU76" s="394"/>
      <c r="CZ76" s="394"/>
      <c r="DA76" s="394"/>
      <c r="DF76" s="394"/>
      <c r="DG76" s="394"/>
      <c r="DL76" s="394"/>
      <c r="DM76" s="394"/>
      <c r="DR76" s="394"/>
      <c r="DS76" s="394"/>
      <c r="DX76" s="394"/>
      <c r="DY76" s="394"/>
      <c r="ED76" s="394"/>
      <c r="EE76" s="394"/>
      <c r="EJ76" s="394"/>
      <c r="EK76" s="394"/>
      <c r="EP76" s="394"/>
      <c r="EQ76" s="394"/>
      <c r="EV76" s="394"/>
      <c r="EW76" s="394"/>
      <c r="FB76" s="394"/>
      <c r="FC76" s="394"/>
      <c r="FH76" s="394"/>
      <c r="FI76" s="394"/>
      <c r="FN76" s="394"/>
      <c r="FO76" s="394"/>
      <c r="FT76" s="394"/>
      <c r="FU76" s="394"/>
      <c r="FZ76" s="394"/>
      <c r="GA76" s="394"/>
      <c r="GF76" s="394"/>
      <c r="GG76" s="394"/>
      <c r="GL76" s="394"/>
      <c r="GM76" s="394"/>
      <c r="GR76" s="394"/>
      <c r="GS76" s="394"/>
      <c r="GX76" s="394"/>
      <c r="GY76" s="394"/>
      <c r="HD76" s="394"/>
      <c r="HE76" s="394"/>
      <c r="HJ76" s="394"/>
      <c r="HK76" s="394"/>
      <c r="HP76" s="394"/>
      <c r="HQ76" s="394"/>
      <c r="HV76" s="394"/>
      <c r="HW76" s="394"/>
      <c r="IB76" s="394"/>
      <c r="IC76" s="394"/>
      <c r="IH76" s="394"/>
      <c r="II76" s="394"/>
      <c r="IN76" s="394"/>
      <c r="IO76" s="394"/>
      <c r="IT76" s="394"/>
      <c r="IU76" s="394"/>
      <c r="IZ76" s="394"/>
      <c r="JA76" s="394"/>
      <c r="JF76" s="394"/>
      <c r="JG76" s="394"/>
      <c r="JL76" s="394"/>
      <c r="JM76" s="394"/>
      <c r="JR76" s="394"/>
      <c r="JS76" s="394"/>
      <c r="JX76" s="394"/>
      <c r="JY76" s="394"/>
      <c r="KD76" s="394"/>
      <c r="KE76" s="394"/>
      <c r="KJ76" s="394"/>
      <c r="KK76" s="394"/>
      <c r="KP76" s="394"/>
      <c r="KQ76" s="394"/>
      <c r="KV76" s="394"/>
      <c r="KW76" s="394"/>
      <c r="LB76" s="394"/>
      <c r="LC76" s="394"/>
      <c r="LH76" s="394"/>
      <c r="LI76" s="394"/>
      <c r="LN76" s="394"/>
      <c r="LO76" s="394"/>
      <c r="LT76" s="394"/>
      <c r="LU76" s="394"/>
      <c r="LZ76" s="394"/>
      <c r="MA76" s="394"/>
      <c r="MF76" s="394"/>
      <c r="MG76" s="394"/>
      <c r="ML76" s="394"/>
      <c r="MM76" s="394"/>
      <c r="MR76" s="394"/>
      <c r="MS76" s="394"/>
      <c r="MX76" s="394"/>
      <c r="MY76" s="394"/>
      <c r="ND76" s="394"/>
      <c r="NE76" s="394"/>
      <c r="NJ76" s="394"/>
      <c r="NK76" s="394"/>
      <c r="NP76" s="394"/>
      <c r="NQ76" s="394"/>
      <c r="NV76" s="394"/>
      <c r="NW76" s="394"/>
      <c r="OB76" s="394"/>
      <c r="OC76" s="394"/>
      <c r="OH76" s="394"/>
      <c r="OI76" s="394"/>
      <c r="ON76" s="394"/>
      <c r="OO76" s="394"/>
      <c r="OT76" s="394"/>
      <c r="OU76" s="394"/>
      <c r="OZ76" s="394"/>
      <c r="PA76" s="394"/>
      <c r="PF76" s="394"/>
      <c r="PG76" s="394"/>
      <c r="PL76" s="394"/>
      <c r="PM76" s="394"/>
      <c r="PR76" s="394"/>
      <c r="PS76" s="394"/>
      <c r="PX76" s="394"/>
      <c r="PY76" s="394"/>
      <c r="QD76" s="394"/>
      <c r="QE76" s="394"/>
      <c r="QJ76" s="394"/>
      <c r="QK76" s="394"/>
      <c r="QP76" s="394"/>
      <c r="QQ76" s="394"/>
      <c r="QV76" s="394"/>
      <c r="QW76" s="394"/>
      <c r="RB76" s="394"/>
      <c r="RC76" s="394"/>
      <c r="RH76" s="394"/>
      <c r="RI76" s="394"/>
      <c r="RN76" s="394"/>
      <c r="RO76" s="394"/>
      <c r="RT76" s="394"/>
      <c r="RU76" s="394"/>
      <c r="RZ76" s="394"/>
      <c r="SA76" s="394"/>
      <c r="SF76" s="394"/>
      <c r="SG76" s="394"/>
      <c r="SL76" s="394"/>
      <c r="SM76" s="394"/>
      <c r="SR76" s="394"/>
      <c r="SS76" s="394"/>
      <c r="SX76" s="394"/>
      <c r="SY76" s="394"/>
      <c r="TD76" s="394"/>
      <c r="TE76" s="394"/>
      <c r="TJ76" s="394"/>
      <c r="TK76" s="394"/>
      <c r="TP76" s="394"/>
      <c r="TQ76" s="394"/>
      <c r="TV76" s="394"/>
      <c r="TW76" s="394"/>
      <c r="UB76" s="394"/>
      <c r="UC76" s="394"/>
      <c r="UH76" s="394"/>
      <c r="UI76" s="394"/>
      <c r="UN76" s="394"/>
      <c r="UO76" s="394"/>
      <c r="UT76" s="394"/>
      <c r="UU76" s="394"/>
      <c r="UZ76" s="394"/>
      <c r="VA76" s="394"/>
      <c r="VF76" s="394"/>
      <c r="VG76" s="394"/>
      <c r="VL76" s="394"/>
      <c r="VM76" s="394"/>
      <c r="VR76" s="394"/>
      <c r="VS76" s="394"/>
      <c r="VX76" s="394"/>
      <c r="VY76" s="394"/>
      <c r="WD76" s="394"/>
      <c r="WE76" s="394"/>
      <c r="WJ76" s="394"/>
      <c r="WK76" s="394"/>
      <c r="WP76" s="394"/>
      <c r="WQ76" s="394"/>
      <c r="WV76" s="394"/>
      <c r="WW76" s="394"/>
      <c r="XB76" s="394"/>
      <c r="XC76" s="394"/>
      <c r="XH76" s="394"/>
      <c r="XI76" s="394"/>
      <c r="XN76" s="394"/>
      <c r="XO76" s="394"/>
      <c r="XT76" s="394"/>
      <c r="XU76" s="394"/>
      <c r="XZ76" s="394"/>
      <c r="YA76" s="394"/>
      <c r="YF76" s="394"/>
      <c r="YG76" s="394"/>
      <c r="YL76" s="394"/>
      <c r="YM76" s="394"/>
      <c r="YR76" s="394"/>
      <c r="YS76" s="394"/>
      <c r="YX76" s="394"/>
      <c r="YY76" s="394"/>
      <c r="ZD76" s="394"/>
      <c r="ZE76" s="394"/>
      <c r="ZJ76" s="394"/>
      <c r="ZK76" s="394"/>
      <c r="ZP76" s="394"/>
      <c r="ZQ76" s="394"/>
      <c r="ZV76" s="394"/>
      <c r="ZW76" s="394"/>
      <c r="AAB76" s="394"/>
      <c r="AAC76" s="394"/>
      <c r="AAH76" s="394"/>
      <c r="AAI76" s="394"/>
      <c r="AAN76" s="394"/>
      <c r="AAO76" s="394"/>
      <c r="AAT76" s="394"/>
      <c r="AAU76" s="394"/>
      <c r="AAZ76" s="394"/>
      <c r="ABA76" s="394"/>
      <c r="ABF76" s="394"/>
      <c r="ABG76" s="394"/>
      <c r="ABL76" s="394"/>
      <c r="ABM76" s="394"/>
      <c r="ABR76" s="394"/>
      <c r="ABS76" s="394"/>
      <c r="ABX76" s="394"/>
      <c r="ABY76" s="394"/>
      <c r="ACD76" s="394"/>
      <c r="ACE76" s="394"/>
      <c r="ACJ76" s="394"/>
      <c r="ACK76" s="394"/>
      <c r="ACP76" s="394"/>
      <c r="ACQ76" s="394"/>
      <c r="ACV76" s="394"/>
      <c r="ACW76" s="394"/>
      <c r="ADB76" s="394"/>
      <c r="ADC76" s="394"/>
      <c r="ADH76" s="394"/>
      <c r="ADI76" s="394"/>
      <c r="ADN76" s="394"/>
      <c r="ADO76" s="394"/>
      <c r="ADT76" s="394"/>
      <c r="ADU76" s="394"/>
      <c r="ADZ76" s="394"/>
      <c r="AEA76" s="394"/>
      <c r="AEF76" s="394"/>
      <c r="AEG76" s="394"/>
      <c r="AEL76" s="394"/>
      <c r="AEM76" s="394"/>
      <c r="AER76" s="394"/>
      <c r="AES76" s="394"/>
      <c r="AEX76" s="394"/>
      <c r="AEY76" s="394"/>
      <c r="AFD76" s="394"/>
      <c r="AFE76" s="394"/>
      <c r="AFJ76" s="394"/>
      <c r="AFK76" s="394"/>
      <c r="AFP76" s="394"/>
      <c r="AFQ76" s="394"/>
      <c r="AFV76" s="394"/>
      <c r="AFW76" s="394"/>
      <c r="AGB76" s="394"/>
      <c r="AGC76" s="394"/>
      <c r="AGH76" s="394"/>
      <c r="AGI76" s="394"/>
      <c r="AGN76" s="394"/>
      <c r="AGO76" s="394"/>
      <c r="AGT76" s="394"/>
      <c r="AGU76" s="394"/>
      <c r="AGZ76" s="394"/>
      <c r="AHA76" s="394"/>
      <c r="AHF76" s="394"/>
      <c r="AHG76" s="394"/>
      <c r="AHL76" s="394"/>
      <c r="AHM76" s="394"/>
      <c r="AHR76" s="394"/>
      <c r="AHS76" s="394"/>
      <c r="AHX76" s="394"/>
      <c r="AHY76" s="394"/>
      <c r="AID76" s="394"/>
      <c r="AIE76" s="394"/>
      <c r="AIJ76" s="394"/>
      <c r="AIK76" s="394"/>
      <c r="AIP76" s="394"/>
      <c r="AIQ76" s="394"/>
      <c r="AIV76" s="394"/>
      <c r="AIW76" s="394"/>
      <c r="AJB76" s="394"/>
      <c r="AJC76" s="394"/>
      <c r="AJH76" s="394"/>
      <c r="AJI76" s="394"/>
      <c r="AJN76" s="394"/>
      <c r="AJO76" s="394"/>
      <c r="AJT76" s="394"/>
      <c r="AJU76" s="394"/>
      <c r="AJZ76" s="394"/>
      <c r="AKA76" s="394"/>
      <c r="AKF76" s="394"/>
      <c r="AKG76" s="394"/>
      <c r="AKL76" s="394"/>
      <c r="AKM76" s="394"/>
      <c r="AKR76" s="394"/>
      <c r="AKS76" s="394"/>
      <c r="AKX76" s="394"/>
      <c r="AKY76" s="394"/>
      <c r="ALD76" s="394"/>
      <c r="ALE76" s="394"/>
      <c r="ALJ76" s="394"/>
      <c r="ALK76" s="394"/>
      <c r="ALP76" s="394"/>
      <c r="ALQ76" s="394"/>
      <c r="ALV76" s="394"/>
      <c r="ALW76" s="394"/>
      <c r="AMB76" s="394"/>
      <c r="AMC76" s="394"/>
      <c r="AMH76" s="394"/>
      <c r="AMI76" s="394"/>
      <c r="AMN76" s="394"/>
      <c r="AMO76" s="394"/>
      <c r="AMT76" s="394"/>
      <c r="AMU76" s="394"/>
      <c r="AMZ76" s="394"/>
      <c r="ANA76" s="394"/>
      <c r="ANF76" s="394"/>
      <c r="ANG76" s="394"/>
      <c r="ANL76" s="394"/>
      <c r="ANM76" s="394"/>
      <c r="ANR76" s="394"/>
      <c r="ANS76" s="394"/>
      <c r="ANX76" s="394"/>
      <c r="ANY76" s="394"/>
      <c r="AOD76" s="394"/>
      <c r="AOE76" s="394"/>
      <c r="AOJ76" s="394"/>
      <c r="AOK76" s="394"/>
      <c r="AOP76" s="394"/>
      <c r="AOQ76" s="394"/>
      <c r="AOV76" s="394"/>
      <c r="AOW76" s="394"/>
      <c r="APB76" s="394"/>
      <c r="APC76" s="394"/>
      <c r="APH76" s="394"/>
      <c r="API76" s="394"/>
      <c r="APN76" s="394"/>
      <c r="APO76" s="394"/>
      <c r="APT76" s="394"/>
      <c r="APU76" s="394"/>
      <c r="APZ76" s="394"/>
      <c r="AQA76" s="394"/>
      <c r="AQF76" s="394"/>
      <c r="AQG76" s="394"/>
      <c r="AQL76" s="394"/>
      <c r="AQM76" s="394"/>
      <c r="AQR76" s="394"/>
      <c r="AQS76" s="394"/>
      <c r="AQX76" s="394"/>
      <c r="AQY76" s="394"/>
      <c r="ARD76" s="394"/>
      <c r="ARE76" s="394"/>
      <c r="ARJ76" s="394"/>
      <c r="ARK76" s="394"/>
      <c r="ARP76" s="394"/>
      <c r="ARQ76" s="394"/>
      <c r="ARV76" s="394"/>
      <c r="ARW76" s="394"/>
      <c r="ASB76" s="394"/>
      <c r="ASC76" s="394"/>
      <c r="ASH76" s="394"/>
      <c r="ASI76" s="394"/>
      <c r="ASN76" s="394"/>
      <c r="ASO76" s="394"/>
      <c r="AST76" s="394"/>
      <c r="ASU76" s="394"/>
      <c r="ASZ76" s="394"/>
      <c r="ATA76" s="394"/>
      <c r="ATF76" s="394"/>
      <c r="ATG76" s="394"/>
      <c r="ATL76" s="394"/>
      <c r="ATM76" s="394"/>
      <c r="ATR76" s="394"/>
      <c r="ATS76" s="394"/>
      <c r="ATX76" s="394"/>
      <c r="ATY76" s="394"/>
      <c r="AUD76" s="394"/>
      <c r="AUE76" s="394"/>
      <c r="AUJ76" s="394"/>
      <c r="AUK76" s="394"/>
      <c r="AUP76" s="394"/>
      <c r="AUQ76" s="394"/>
      <c r="AUV76" s="394"/>
      <c r="AUW76" s="394"/>
      <c r="AVB76" s="394"/>
      <c r="AVC76" s="394"/>
      <c r="AVH76" s="394"/>
      <c r="AVI76" s="394"/>
      <c r="AVN76" s="394"/>
      <c r="AVO76" s="394"/>
      <c r="AVT76" s="394"/>
      <c r="AVU76" s="394"/>
      <c r="AVZ76" s="394"/>
      <c r="AWA76" s="394"/>
      <c r="AWF76" s="394"/>
      <c r="AWG76" s="394"/>
      <c r="AWL76" s="394"/>
      <c r="AWM76" s="394"/>
      <c r="AWR76" s="394"/>
      <c r="AWS76" s="394"/>
      <c r="AWX76" s="394"/>
      <c r="AWY76" s="394"/>
      <c r="AXD76" s="394"/>
      <c r="AXE76" s="394"/>
      <c r="AXJ76" s="394"/>
      <c r="AXK76" s="394"/>
      <c r="AXP76" s="394"/>
      <c r="AXQ76" s="394"/>
      <c r="AXV76" s="394"/>
      <c r="AXW76" s="394"/>
      <c r="AYB76" s="394"/>
      <c r="AYC76" s="394"/>
      <c r="AYH76" s="394"/>
      <c r="AYI76" s="394"/>
      <c r="AYN76" s="394"/>
      <c r="AYO76" s="394"/>
      <c r="AYT76" s="394"/>
      <c r="AYU76" s="394"/>
      <c r="AYZ76" s="394"/>
      <c r="AZA76" s="394"/>
      <c r="AZF76" s="394"/>
      <c r="AZG76" s="394"/>
      <c r="AZL76" s="394"/>
      <c r="AZM76" s="394"/>
      <c r="AZR76" s="394"/>
      <c r="AZS76" s="394"/>
      <c r="AZX76" s="394"/>
      <c r="AZY76" s="394"/>
      <c r="BAD76" s="394"/>
      <c r="BAE76" s="394"/>
      <c r="BAJ76" s="394"/>
      <c r="BAK76" s="394"/>
      <c r="BAP76" s="394"/>
      <c r="BAQ76" s="394"/>
      <c r="BAV76" s="394"/>
      <c r="BAW76" s="394"/>
      <c r="BBB76" s="394"/>
      <c r="BBC76" s="394"/>
      <c r="BBH76" s="394"/>
      <c r="BBI76" s="394"/>
      <c r="BBN76" s="394"/>
      <c r="BBO76" s="394"/>
      <c r="BBT76" s="394"/>
      <c r="BBU76" s="394"/>
      <c r="BBZ76" s="394"/>
      <c r="BCA76" s="394"/>
      <c r="BCF76" s="394"/>
      <c r="BCG76" s="394"/>
      <c r="BCL76" s="394"/>
      <c r="BCM76" s="394"/>
      <c r="BCR76" s="394"/>
      <c r="BCS76" s="394"/>
      <c r="BCX76" s="394"/>
      <c r="BCY76" s="394"/>
      <c r="BDD76" s="394"/>
      <c r="BDE76" s="394"/>
      <c r="BDJ76" s="394"/>
      <c r="BDK76" s="394"/>
      <c r="BDP76" s="394"/>
      <c r="BDQ76" s="394"/>
      <c r="BDV76" s="394"/>
      <c r="BDW76" s="394"/>
      <c r="BEB76" s="394"/>
      <c r="BEC76" s="394"/>
      <c r="BEH76" s="394"/>
      <c r="BEI76" s="394"/>
      <c r="BEN76" s="394"/>
      <c r="BEO76" s="394"/>
      <c r="BET76" s="394"/>
      <c r="BEU76" s="394"/>
      <c r="BEZ76" s="394"/>
      <c r="BFA76" s="394"/>
      <c r="BFF76" s="394"/>
      <c r="BFG76" s="394"/>
      <c r="BFL76" s="394"/>
      <c r="BFM76" s="394"/>
      <c r="BFR76" s="394"/>
      <c r="BFS76" s="394"/>
      <c r="BFX76" s="394"/>
      <c r="BFY76" s="394"/>
      <c r="BGD76" s="394"/>
      <c r="BGE76" s="394"/>
      <c r="BGJ76" s="394"/>
      <c r="BGK76" s="394"/>
      <c r="BGP76" s="394"/>
      <c r="BGQ76" s="394"/>
      <c r="BGV76" s="394"/>
      <c r="BGW76" s="394"/>
      <c r="BHB76" s="394"/>
      <c r="BHC76" s="394"/>
      <c r="BHH76" s="394"/>
      <c r="BHI76" s="394"/>
      <c r="BHN76" s="394"/>
      <c r="BHO76" s="394"/>
      <c r="BHT76" s="394"/>
      <c r="BHU76" s="394"/>
      <c r="BHZ76" s="394"/>
      <c r="BIA76" s="394"/>
      <c r="BIF76" s="394"/>
      <c r="BIG76" s="394"/>
      <c r="BIL76" s="394"/>
      <c r="BIM76" s="394"/>
      <c r="BIR76" s="394"/>
      <c r="BIS76" s="394"/>
      <c r="BIX76" s="394"/>
      <c r="BIY76" s="394"/>
      <c r="BJD76" s="394"/>
      <c r="BJE76" s="394"/>
      <c r="BJJ76" s="394"/>
      <c r="BJK76" s="394"/>
      <c r="BJP76" s="394"/>
      <c r="BJQ76" s="394"/>
      <c r="BJV76" s="394"/>
      <c r="BJW76" s="394"/>
      <c r="BKB76" s="394"/>
      <c r="BKC76" s="394"/>
      <c r="BKH76" s="394"/>
      <c r="BKI76" s="394"/>
      <c r="BKN76" s="394"/>
      <c r="BKO76" s="394"/>
      <c r="BKT76" s="394"/>
      <c r="BKU76" s="394"/>
      <c r="BKZ76" s="394"/>
      <c r="BLA76" s="394"/>
      <c r="BLF76" s="394"/>
      <c r="BLG76" s="394"/>
      <c r="BLL76" s="394"/>
      <c r="BLM76" s="394"/>
      <c r="BLR76" s="394"/>
      <c r="BLS76" s="394"/>
      <c r="BLX76" s="394"/>
      <c r="BLY76" s="394"/>
      <c r="BMD76" s="394"/>
      <c r="BME76" s="394"/>
      <c r="BMJ76" s="394"/>
      <c r="BMK76" s="394"/>
      <c r="BMP76" s="394"/>
      <c r="BMQ76" s="394"/>
      <c r="BMV76" s="394"/>
      <c r="BMW76" s="394"/>
      <c r="BNB76" s="394"/>
      <c r="BNC76" s="394"/>
      <c r="BNH76" s="394"/>
      <c r="BNI76" s="394"/>
      <c r="BNN76" s="394"/>
      <c r="BNO76" s="394"/>
      <c r="BNT76" s="394"/>
      <c r="BNU76" s="394"/>
      <c r="BNZ76" s="394"/>
      <c r="BOA76" s="394"/>
      <c r="BOF76" s="394"/>
      <c r="BOG76" s="394"/>
      <c r="BOL76" s="394"/>
      <c r="BOM76" s="394"/>
      <c r="BOR76" s="394"/>
      <c r="BOS76" s="394"/>
      <c r="BOX76" s="394"/>
      <c r="BOY76" s="394"/>
      <c r="BPD76" s="394"/>
      <c r="BPE76" s="394"/>
      <c r="BPJ76" s="394"/>
      <c r="BPK76" s="394"/>
      <c r="BPP76" s="394"/>
      <c r="BPQ76" s="394"/>
      <c r="BPV76" s="394"/>
      <c r="BPW76" s="394"/>
      <c r="BQB76" s="394"/>
      <c r="BQC76" s="394"/>
      <c r="BQH76" s="394"/>
      <c r="BQI76" s="394"/>
      <c r="BQN76" s="394"/>
      <c r="BQO76" s="394"/>
      <c r="BQT76" s="394"/>
      <c r="BQU76" s="394"/>
      <c r="BQZ76" s="394"/>
      <c r="BRA76" s="394"/>
      <c r="BRF76" s="394"/>
      <c r="BRG76" s="394"/>
      <c r="BRL76" s="394"/>
      <c r="BRM76" s="394"/>
      <c r="BRR76" s="394"/>
      <c r="BRS76" s="394"/>
      <c r="BRX76" s="394"/>
      <c r="BRY76" s="394"/>
      <c r="BSD76" s="394"/>
      <c r="BSE76" s="394"/>
      <c r="BSJ76" s="394"/>
      <c r="BSK76" s="394"/>
      <c r="BSP76" s="394"/>
      <c r="BSQ76" s="394"/>
      <c r="BSV76" s="394"/>
      <c r="BSW76" s="394"/>
      <c r="BTB76" s="394"/>
      <c r="BTC76" s="394"/>
      <c r="BTH76" s="394"/>
      <c r="BTI76" s="394"/>
      <c r="BTN76" s="394"/>
      <c r="BTO76" s="394"/>
      <c r="BTT76" s="394"/>
      <c r="BTU76" s="394"/>
      <c r="BTZ76" s="394"/>
      <c r="BUA76" s="394"/>
      <c r="BUF76" s="394"/>
      <c r="BUG76" s="394"/>
      <c r="BUL76" s="394"/>
      <c r="BUM76" s="394"/>
      <c r="BUR76" s="394"/>
      <c r="BUS76" s="394"/>
      <c r="BUX76" s="394"/>
      <c r="BUY76" s="394"/>
      <c r="BVD76" s="394"/>
      <c r="BVE76" s="394"/>
      <c r="BVJ76" s="394"/>
      <c r="BVK76" s="394"/>
      <c r="BVP76" s="394"/>
      <c r="BVQ76" s="394"/>
      <c r="BVV76" s="394"/>
      <c r="BVW76" s="394"/>
      <c r="BWB76" s="394"/>
      <c r="BWC76" s="394"/>
      <c r="BWH76" s="394"/>
      <c r="BWI76" s="394"/>
      <c r="BWN76" s="394"/>
      <c r="BWO76" s="394"/>
      <c r="BWT76" s="394"/>
      <c r="BWU76" s="394"/>
      <c r="BWZ76" s="394"/>
      <c r="BXA76" s="394"/>
      <c r="BXF76" s="394"/>
      <c r="BXG76" s="394"/>
      <c r="BXL76" s="394"/>
      <c r="BXM76" s="394"/>
      <c r="BXR76" s="394"/>
      <c r="BXS76" s="394"/>
      <c r="BXX76" s="394"/>
      <c r="BXY76" s="394"/>
      <c r="BYD76" s="394"/>
      <c r="BYE76" s="394"/>
      <c r="BYJ76" s="394"/>
      <c r="BYK76" s="394"/>
      <c r="BYP76" s="394"/>
      <c r="BYQ76" s="394"/>
      <c r="BYV76" s="394"/>
      <c r="BYW76" s="394"/>
      <c r="BZB76" s="394"/>
      <c r="BZC76" s="394"/>
      <c r="BZH76" s="394"/>
      <c r="BZI76" s="394"/>
      <c r="BZN76" s="394"/>
      <c r="BZO76" s="394"/>
      <c r="BZT76" s="394"/>
      <c r="BZU76" s="394"/>
      <c r="BZZ76" s="394"/>
      <c r="CAA76" s="394"/>
      <c r="CAF76" s="394"/>
      <c r="CAG76" s="394"/>
      <c r="CAL76" s="394"/>
      <c r="CAM76" s="394"/>
      <c r="CAR76" s="394"/>
      <c r="CAS76" s="394"/>
      <c r="CAX76" s="394"/>
      <c r="CAY76" s="394"/>
      <c r="CBD76" s="394"/>
      <c r="CBE76" s="394"/>
      <c r="CBJ76" s="394"/>
      <c r="CBK76" s="394"/>
      <c r="CBP76" s="394"/>
      <c r="CBQ76" s="394"/>
      <c r="CBV76" s="394"/>
      <c r="CBW76" s="394"/>
      <c r="CCB76" s="394"/>
      <c r="CCC76" s="394"/>
      <c r="CCH76" s="394"/>
      <c r="CCI76" s="394"/>
      <c r="CCN76" s="394"/>
      <c r="CCO76" s="394"/>
      <c r="CCT76" s="394"/>
      <c r="CCU76" s="394"/>
      <c r="CCZ76" s="394"/>
      <c r="CDA76" s="394"/>
      <c r="CDF76" s="394"/>
      <c r="CDG76" s="394"/>
      <c r="CDL76" s="394"/>
      <c r="CDM76" s="394"/>
      <c r="CDR76" s="394"/>
      <c r="CDS76" s="394"/>
      <c r="CDX76" s="394"/>
      <c r="CDY76" s="394"/>
      <c r="CED76" s="394"/>
      <c r="CEE76" s="394"/>
      <c r="CEJ76" s="394"/>
      <c r="CEK76" s="394"/>
      <c r="CEP76" s="394"/>
      <c r="CEQ76" s="394"/>
      <c r="CEV76" s="394"/>
      <c r="CEW76" s="394"/>
      <c r="CFB76" s="394"/>
      <c r="CFC76" s="394"/>
      <c r="CFH76" s="394"/>
      <c r="CFI76" s="394"/>
      <c r="CFN76" s="394"/>
      <c r="CFO76" s="394"/>
      <c r="CFT76" s="394"/>
      <c r="CFU76" s="394"/>
      <c r="CFZ76" s="394"/>
      <c r="CGA76" s="394"/>
      <c r="CGF76" s="394"/>
      <c r="CGG76" s="394"/>
      <c r="CGL76" s="394"/>
      <c r="CGM76" s="394"/>
      <c r="CGR76" s="394"/>
      <c r="CGS76" s="394"/>
      <c r="CGX76" s="394"/>
      <c r="CGY76" s="394"/>
      <c r="CHD76" s="394"/>
      <c r="CHE76" s="394"/>
      <c r="CHJ76" s="394"/>
      <c r="CHK76" s="394"/>
      <c r="CHP76" s="394"/>
      <c r="CHQ76" s="394"/>
      <c r="CHV76" s="394"/>
      <c r="CHW76" s="394"/>
      <c r="CIB76" s="394"/>
      <c r="CIC76" s="394"/>
      <c r="CIH76" s="394"/>
      <c r="CII76" s="394"/>
      <c r="CIN76" s="394"/>
      <c r="CIO76" s="394"/>
      <c r="CIT76" s="394"/>
      <c r="CIU76" s="394"/>
      <c r="CIZ76" s="394"/>
      <c r="CJA76" s="394"/>
      <c r="CJF76" s="394"/>
      <c r="CJG76" s="394"/>
      <c r="CJL76" s="394"/>
      <c r="CJM76" s="394"/>
      <c r="CJR76" s="394"/>
      <c r="CJS76" s="394"/>
      <c r="CJX76" s="394"/>
      <c r="CJY76" s="394"/>
      <c r="CKD76" s="394"/>
      <c r="CKE76" s="394"/>
      <c r="CKJ76" s="394"/>
      <c r="CKK76" s="394"/>
      <c r="CKP76" s="394"/>
      <c r="CKQ76" s="394"/>
      <c r="CKV76" s="394"/>
      <c r="CKW76" s="394"/>
      <c r="CLB76" s="394"/>
      <c r="CLC76" s="394"/>
      <c r="CLH76" s="394"/>
      <c r="CLI76" s="394"/>
      <c r="CLN76" s="394"/>
      <c r="CLO76" s="394"/>
      <c r="CLT76" s="394"/>
      <c r="CLU76" s="394"/>
      <c r="CLZ76" s="394"/>
      <c r="CMA76" s="394"/>
      <c r="CMF76" s="394"/>
      <c r="CMG76" s="394"/>
      <c r="CML76" s="394"/>
      <c r="CMM76" s="394"/>
      <c r="CMR76" s="394"/>
      <c r="CMS76" s="394"/>
      <c r="CMX76" s="394"/>
      <c r="CMY76" s="394"/>
      <c r="CND76" s="394"/>
      <c r="CNE76" s="394"/>
      <c r="CNJ76" s="394"/>
      <c r="CNK76" s="394"/>
      <c r="CNP76" s="394"/>
      <c r="CNQ76" s="394"/>
      <c r="CNV76" s="394"/>
      <c r="CNW76" s="394"/>
      <c r="COB76" s="394"/>
      <c r="COC76" s="394"/>
      <c r="COH76" s="394"/>
      <c r="COI76" s="394"/>
      <c r="CON76" s="394"/>
      <c r="COO76" s="394"/>
      <c r="COT76" s="394"/>
      <c r="COU76" s="394"/>
      <c r="COZ76" s="394"/>
      <c r="CPA76" s="394"/>
      <c r="CPF76" s="394"/>
      <c r="CPG76" s="394"/>
      <c r="CPL76" s="394"/>
      <c r="CPM76" s="394"/>
      <c r="CPR76" s="394"/>
      <c r="CPS76" s="394"/>
      <c r="CPX76" s="394"/>
      <c r="CPY76" s="394"/>
      <c r="CQD76" s="394"/>
      <c r="CQE76" s="394"/>
      <c r="CQJ76" s="394"/>
      <c r="CQK76" s="394"/>
      <c r="CQP76" s="394"/>
      <c r="CQQ76" s="394"/>
      <c r="CQV76" s="394"/>
      <c r="CQW76" s="394"/>
      <c r="CRB76" s="394"/>
      <c r="CRC76" s="394"/>
      <c r="CRH76" s="394"/>
      <c r="CRI76" s="394"/>
      <c r="CRN76" s="394"/>
      <c r="CRO76" s="394"/>
      <c r="CRT76" s="394"/>
      <c r="CRU76" s="394"/>
      <c r="CRZ76" s="394"/>
      <c r="CSA76" s="394"/>
      <c r="CSF76" s="394"/>
      <c r="CSG76" s="394"/>
      <c r="CSL76" s="394"/>
      <c r="CSM76" s="394"/>
      <c r="CSR76" s="394"/>
      <c r="CSS76" s="394"/>
      <c r="CSX76" s="394"/>
      <c r="CSY76" s="394"/>
      <c r="CTD76" s="394"/>
      <c r="CTE76" s="394"/>
      <c r="CTJ76" s="394"/>
      <c r="CTK76" s="394"/>
      <c r="CTP76" s="394"/>
      <c r="CTQ76" s="394"/>
      <c r="CTV76" s="394"/>
      <c r="CTW76" s="394"/>
      <c r="CUB76" s="394"/>
      <c r="CUC76" s="394"/>
      <c r="CUH76" s="394"/>
      <c r="CUI76" s="394"/>
      <c r="CUN76" s="394"/>
      <c r="CUO76" s="394"/>
      <c r="CUT76" s="394"/>
      <c r="CUU76" s="394"/>
      <c r="CUZ76" s="394"/>
      <c r="CVA76" s="394"/>
      <c r="CVF76" s="394"/>
      <c r="CVG76" s="394"/>
      <c r="CVL76" s="394"/>
      <c r="CVM76" s="394"/>
      <c r="CVR76" s="394"/>
      <c r="CVS76" s="394"/>
      <c r="CVX76" s="394"/>
      <c r="CVY76" s="394"/>
      <c r="CWD76" s="394"/>
      <c r="CWE76" s="394"/>
      <c r="CWJ76" s="394"/>
      <c r="CWK76" s="394"/>
      <c r="CWP76" s="394"/>
      <c r="CWQ76" s="394"/>
      <c r="CWV76" s="394"/>
      <c r="CWW76" s="394"/>
      <c r="CXB76" s="394"/>
      <c r="CXC76" s="394"/>
      <c r="CXH76" s="394"/>
      <c r="CXI76" s="394"/>
      <c r="CXN76" s="394"/>
      <c r="CXO76" s="394"/>
      <c r="CXT76" s="394"/>
      <c r="CXU76" s="394"/>
      <c r="CXZ76" s="394"/>
      <c r="CYA76" s="394"/>
      <c r="CYF76" s="394"/>
      <c r="CYG76" s="394"/>
      <c r="CYL76" s="394"/>
      <c r="CYM76" s="394"/>
      <c r="CYR76" s="394"/>
      <c r="CYS76" s="394"/>
      <c r="CYX76" s="394"/>
      <c r="CYY76" s="394"/>
      <c r="CZD76" s="394"/>
      <c r="CZE76" s="394"/>
      <c r="CZJ76" s="394"/>
      <c r="CZK76" s="394"/>
      <c r="CZP76" s="394"/>
      <c r="CZQ76" s="394"/>
      <c r="CZV76" s="394"/>
      <c r="CZW76" s="394"/>
      <c r="DAB76" s="394"/>
      <c r="DAC76" s="394"/>
      <c r="DAH76" s="394"/>
      <c r="DAI76" s="394"/>
      <c r="DAN76" s="394"/>
      <c r="DAO76" s="394"/>
      <c r="DAT76" s="394"/>
      <c r="DAU76" s="394"/>
      <c r="DAZ76" s="394"/>
      <c r="DBA76" s="394"/>
      <c r="DBF76" s="394"/>
      <c r="DBG76" s="394"/>
      <c r="DBL76" s="394"/>
      <c r="DBM76" s="394"/>
      <c r="DBR76" s="394"/>
      <c r="DBS76" s="394"/>
      <c r="DBX76" s="394"/>
      <c r="DBY76" s="394"/>
      <c r="DCD76" s="394"/>
      <c r="DCE76" s="394"/>
      <c r="DCJ76" s="394"/>
      <c r="DCK76" s="394"/>
      <c r="DCP76" s="394"/>
      <c r="DCQ76" s="394"/>
      <c r="DCV76" s="394"/>
      <c r="DCW76" s="394"/>
      <c r="DDB76" s="394"/>
      <c r="DDC76" s="394"/>
      <c r="DDH76" s="394"/>
      <c r="DDI76" s="394"/>
      <c r="DDN76" s="394"/>
      <c r="DDO76" s="394"/>
      <c r="DDT76" s="394"/>
      <c r="DDU76" s="394"/>
      <c r="DDZ76" s="394"/>
      <c r="DEA76" s="394"/>
      <c r="DEF76" s="394"/>
      <c r="DEG76" s="394"/>
      <c r="DEL76" s="394"/>
      <c r="DEM76" s="394"/>
      <c r="DER76" s="394"/>
      <c r="DES76" s="394"/>
      <c r="DEX76" s="394"/>
      <c r="DEY76" s="394"/>
      <c r="DFD76" s="394"/>
      <c r="DFE76" s="394"/>
      <c r="DFJ76" s="394"/>
      <c r="DFK76" s="394"/>
      <c r="DFP76" s="394"/>
      <c r="DFQ76" s="394"/>
      <c r="DFV76" s="394"/>
      <c r="DFW76" s="394"/>
      <c r="DGB76" s="394"/>
      <c r="DGC76" s="394"/>
      <c r="DGH76" s="394"/>
      <c r="DGI76" s="394"/>
      <c r="DGN76" s="394"/>
      <c r="DGO76" s="394"/>
      <c r="DGT76" s="394"/>
      <c r="DGU76" s="394"/>
      <c r="DGZ76" s="394"/>
      <c r="DHA76" s="394"/>
      <c r="DHF76" s="394"/>
      <c r="DHG76" s="394"/>
      <c r="DHL76" s="394"/>
      <c r="DHM76" s="394"/>
      <c r="DHR76" s="394"/>
      <c r="DHS76" s="394"/>
      <c r="DHX76" s="394"/>
      <c r="DHY76" s="394"/>
      <c r="DID76" s="394"/>
      <c r="DIE76" s="394"/>
      <c r="DIJ76" s="394"/>
      <c r="DIK76" s="394"/>
      <c r="DIP76" s="394"/>
      <c r="DIQ76" s="394"/>
      <c r="DIV76" s="394"/>
      <c r="DIW76" s="394"/>
      <c r="DJB76" s="394"/>
      <c r="DJC76" s="394"/>
      <c r="DJH76" s="394"/>
      <c r="DJI76" s="394"/>
      <c r="DJN76" s="394"/>
      <c r="DJO76" s="394"/>
      <c r="DJT76" s="394"/>
      <c r="DJU76" s="394"/>
      <c r="DJZ76" s="394"/>
      <c r="DKA76" s="394"/>
      <c r="DKF76" s="394"/>
      <c r="DKG76" s="394"/>
      <c r="DKL76" s="394"/>
      <c r="DKM76" s="394"/>
      <c r="DKR76" s="394"/>
      <c r="DKS76" s="394"/>
      <c r="DKX76" s="394"/>
      <c r="DKY76" s="394"/>
      <c r="DLD76" s="394"/>
      <c r="DLE76" s="394"/>
      <c r="DLJ76" s="394"/>
      <c r="DLK76" s="394"/>
      <c r="DLP76" s="394"/>
      <c r="DLQ76" s="394"/>
      <c r="DLV76" s="394"/>
      <c r="DLW76" s="394"/>
      <c r="DMB76" s="394"/>
      <c r="DMC76" s="394"/>
      <c r="DMH76" s="394"/>
      <c r="DMI76" s="394"/>
      <c r="DMN76" s="394"/>
      <c r="DMO76" s="394"/>
      <c r="DMT76" s="394"/>
      <c r="DMU76" s="394"/>
      <c r="DMZ76" s="394"/>
      <c r="DNA76" s="394"/>
      <c r="DNF76" s="394"/>
      <c r="DNG76" s="394"/>
      <c r="DNL76" s="394"/>
      <c r="DNM76" s="394"/>
      <c r="DNR76" s="394"/>
      <c r="DNS76" s="394"/>
      <c r="DNX76" s="394"/>
      <c r="DNY76" s="394"/>
      <c r="DOD76" s="394"/>
      <c r="DOE76" s="394"/>
      <c r="DOJ76" s="394"/>
      <c r="DOK76" s="394"/>
      <c r="DOP76" s="394"/>
      <c r="DOQ76" s="394"/>
      <c r="DOV76" s="394"/>
      <c r="DOW76" s="394"/>
      <c r="DPB76" s="394"/>
      <c r="DPC76" s="394"/>
      <c r="DPH76" s="394"/>
      <c r="DPI76" s="394"/>
      <c r="DPN76" s="394"/>
      <c r="DPO76" s="394"/>
      <c r="DPT76" s="394"/>
      <c r="DPU76" s="394"/>
      <c r="DPZ76" s="394"/>
      <c r="DQA76" s="394"/>
      <c r="DQF76" s="394"/>
      <c r="DQG76" s="394"/>
      <c r="DQL76" s="394"/>
      <c r="DQM76" s="394"/>
      <c r="DQR76" s="394"/>
      <c r="DQS76" s="394"/>
      <c r="DQX76" s="394"/>
      <c r="DQY76" s="394"/>
      <c r="DRD76" s="394"/>
      <c r="DRE76" s="394"/>
      <c r="DRJ76" s="394"/>
      <c r="DRK76" s="394"/>
      <c r="DRP76" s="394"/>
      <c r="DRQ76" s="394"/>
      <c r="DRV76" s="394"/>
      <c r="DRW76" s="394"/>
      <c r="DSB76" s="394"/>
      <c r="DSC76" s="394"/>
      <c r="DSH76" s="394"/>
      <c r="DSI76" s="394"/>
      <c r="DSN76" s="394"/>
      <c r="DSO76" s="394"/>
      <c r="DST76" s="394"/>
      <c r="DSU76" s="394"/>
      <c r="DSZ76" s="394"/>
      <c r="DTA76" s="394"/>
      <c r="DTF76" s="394"/>
      <c r="DTG76" s="394"/>
      <c r="DTL76" s="394"/>
      <c r="DTM76" s="394"/>
      <c r="DTR76" s="394"/>
      <c r="DTS76" s="394"/>
      <c r="DTX76" s="394"/>
      <c r="DTY76" s="394"/>
      <c r="DUD76" s="394"/>
      <c r="DUE76" s="394"/>
      <c r="DUJ76" s="394"/>
      <c r="DUK76" s="394"/>
      <c r="DUP76" s="394"/>
      <c r="DUQ76" s="394"/>
      <c r="DUV76" s="394"/>
      <c r="DUW76" s="394"/>
      <c r="DVB76" s="394"/>
      <c r="DVC76" s="394"/>
      <c r="DVH76" s="394"/>
      <c r="DVI76" s="394"/>
      <c r="DVN76" s="394"/>
      <c r="DVO76" s="394"/>
      <c r="DVT76" s="394"/>
      <c r="DVU76" s="394"/>
      <c r="DVZ76" s="394"/>
      <c r="DWA76" s="394"/>
      <c r="DWF76" s="394"/>
      <c r="DWG76" s="394"/>
      <c r="DWL76" s="394"/>
      <c r="DWM76" s="394"/>
      <c r="DWR76" s="394"/>
      <c r="DWS76" s="394"/>
      <c r="DWX76" s="394"/>
      <c r="DWY76" s="394"/>
      <c r="DXD76" s="394"/>
      <c r="DXE76" s="394"/>
      <c r="DXJ76" s="394"/>
      <c r="DXK76" s="394"/>
      <c r="DXP76" s="394"/>
      <c r="DXQ76" s="394"/>
      <c r="DXV76" s="394"/>
      <c r="DXW76" s="394"/>
      <c r="DYB76" s="394"/>
      <c r="DYC76" s="394"/>
      <c r="DYH76" s="394"/>
      <c r="DYI76" s="394"/>
      <c r="DYN76" s="394"/>
      <c r="DYO76" s="394"/>
      <c r="DYT76" s="394"/>
      <c r="DYU76" s="394"/>
      <c r="DYZ76" s="394"/>
      <c r="DZA76" s="394"/>
      <c r="DZF76" s="394"/>
      <c r="DZG76" s="394"/>
      <c r="DZL76" s="394"/>
      <c r="DZM76" s="394"/>
      <c r="DZR76" s="394"/>
      <c r="DZS76" s="394"/>
      <c r="DZX76" s="394"/>
      <c r="DZY76" s="394"/>
      <c r="EAD76" s="394"/>
      <c r="EAE76" s="394"/>
      <c r="EAJ76" s="394"/>
      <c r="EAK76" s="394"/>
      <c r="EAP76" s="394"/>
      <c r="EAQ76" s="394"/>
      <c r="EAV76" s="394"/>
      <c r="EAW76" s="394"/>
      <c r="EBB76" s="394"/>
      <c r="EBC76" s="394"/>
      <c r="EBH76" s="394"/>
      <c r="EBI76" s="394"/>
      <c r="EBN76" s="394"/>
      <c r="EBO76" s="394"/>
      <c r="EBT76" s="394"/>
      <c r="EBU76" s="394"/>
      <c r="EBZ76" s="394"/>
      <c r="ECA76" s="394"/>
      <c r="ECF76" s="394"/>
      <c r="ECG76" s="394"/>
      <c r="ECL76" s="394"/>
      <c r="ECM76" s="394"/>
      <c r="ECR76" s="394"/>
      <c r="ECS76" s="394"/>
      <c r="ECX76" s="394"/>
      <c r="ECY76" s="394"/>
      <c r="EDD76" s="394"/>
      <c r="EDE76" s="394"/>
      <c r="EDJ76" s="394"/>
      <c r="EDK76" s="394"/>
      <c r="EDP76" s="394"/>
      <c r="EDQ76" s="394"/>
      <c r="EDV76" s="394"/>
      <c r="EDW76" s="394"/>
      <c r="EEB76" s="394"/>
      <c r="EEC76" s="394"/>
      <c r="EEH76" s="394"/>
      <c r="EEI76" s="394"/>
      <c r="EEN76" s="394"/>
      <c r="EEO76" s="394"/>
      <c r="EET76" s="394"/>
      <c r="EEU76" s="394"/>
      <c r="EEZ76" s="394"/>
      <c r="EFA76" s="394"/>
      <c r="EFF76" s="394"/>
      <c r="EFG76" s="394"/>
      <c r="EFL76" s="394"/>
      <c r="EFM76" s="394"/>
      <c r="EFR76" s="394"/>
      <c r="EFS76" s="394"/>
      <c r="EFX76" s="394"/>
      <c r="EFY76" s="394"/>
      <c r="EGD76" s="394"/>
      <c r="EGE76" s="394"/>
      <c r="EGJ76" s="394"/>
      <c r="EGK76" s="394"/>
      <c r="EGP76" s="394"/>
      <c r="EGQ76" s="394"/>
      <c r="EGV76" s="394"/>
      <c r="EGW76" s="394"/>
      <c r="EHB76" s="394"/>
      <c r="EHC76" s="394"/>
      <c r="EHH76" s="394"/>
      <c r="EHI76" s="394"/>
      <c r="EHN76" s="394"/>
      <c r="EHO76" s="394"/>
      <c r="EHT76" s="394"/>
      <c r="EHU76" s="394"/>
      <c r="EHZ76" s="394"/>
      <c r="EIA76" s="394"/>
      <c r="EIF76" s="394"/>
      <c r="EIG76" s="394"/>
      <c r="EIL76" s="394"/>
      <c r="EIM76" s="394"/>
      <c r="EIR76" s="394"/>
      <c r="EIS76" s="394"/>
      <c r="EIX76" s="394"/>
      <c r="EIY76" s="394"/>
      <c r="EJD76" s="394"/>
      <c r="EJE76" s="394"/>
      <c r="EJJ76" s="394"/>
      <c r="EJK76" s="394"/>
      <c r="EJP76" s="394"/>
      <c r="EJQ76" s="394"/>
      <c r="EJV76" s="394"/>
      <c r="EJW76" s="394"/>
      <c r="EKB76" s="394"/>
      <c r="EKC76" s="394"/>
      <c r="EKH76" s="394"/>
      <c r="EKI76" s="394"/>
      <c r="EKN76" s="394"/>
      <c r="EKO76" s="394"/>
      <c r="EKT76" s="394"/>
      <c r="EKU76" s="394"/>
      <c r="EKZ76" s="394"/>
      <c r="ELA76" s="394"/>
      <c r="ELF76" s="394"/>
      <c r="ELG76" s="394"/>
      <c r="ELL76" s="394"/>
      <c r="ELM76" s="394"/>
      <c r="ELR76" s="394"/>
      <c r="ELS76" s="394"/>
      <c r="ELX76" s="394"/>
      <c r="ELY76" s="394"/>
      <c r="EMD76" s="394"/>
      <c r="EME76" s="394"/>
      <c r="EMJ76" s="394"/>
      <c r="EMK76" s="394"/>
      <c r="EMP76" s="394"/>
      <c r="EMQ76" s="394"/>
      <c r="EMV76" s="394"/>
      <c r="EMW76" s="394"/>
      <c r="ENB76" s="394"/>
      <c r="ENC76" s="394"/>
      <c r="ENH76" s="394"/>
      <c r="ENI76" s="394"/>
      <c r="ENN76" s="394"/>
      <c r="ENO76" s="394"/>
      <c r="ENT76" s="394"/>
      <c r="ENU76" s="394"/>
      <c r="ENZ76" s="394"/>
      <c r="EOA76" s="394"/>
      <c r="EOF76" s="394"/>
      <c r="EOG76" s="394"/>
      <c r="EOL76" s="394"/>
      <c r="EOM76" s="394"/>
      <c r="EOR76" s="394"/>
      <c r="EOS76" s="394"/>
      <c r="EOX76" s="394"/>
      <c r="EOY76" s="394"/>
      <c r="EPD76" s="394"/>
      <c r="EPE76" s="394"/>
      <c r="EPJ76" s="394"/>
      <c r="EPK76" s="394"/>
      <c r="EPP76" s="394"/>
      <c r="EPQ76" s="394"/>
      <c r="EPV76" s="394"/>
      <c r="EPW76" s="394"/>
      <c r="EQB76" s="394"/>
      <c r="EQC76" s="394"/>
      <c r="EQH76" s="394"/>
      <c r="EQI76" s="394"/>
      <c r="EQN76" s="394"/>
      <c r="EQO76" s="394"/>
      <c r="EQT76" s="394"/>
      <c r="EQU76" s="394"/>
      <c r="EQZ76" s="394"/>
      <c r="ERA76" s="394"/>
      <c r="ERF76" s="394"/>
      <c r="ERG76" s="394"/>
      <c r="ERL76" s="394"/>
      <c r="ERM76" s="394"/>
      <c r="ERR76" s="394"/>
      <c r="ERS76" s="394"/>
      <c r="ERX76" s="394"/>
      <c r="ERY76" s="394"/>
      <c r="ESD76" s="394"/>
      <c r="ESE76" s="394"/>
      <c r="ESJ76" s="394"/>
      <c r="ESK76" s="394"/>
      <c r="ESP76" s="394"/>
      <c r="ESQ76" s="394"/>
      <c r="ESV76" s="394"/>
      <c r="ESW76" s="394"/>
      <c r="ETB76" s="394"/>
      <c r="ETC76" s="394"/>
      <c r="ETH76" s="394"/>
      <c r="ETI76" s="394"/>
      <c r="ETN76" s="394"/>
      <c r="ETO76" s="394"/>
      <c r="ETT76" s="394"/>
      <c r="ETU76" s="394"/>
      <c r="ETZ76" s="394"/>
      <c r="EUA76" s="394"/>
      <c r="EUF76" s="394"/>
      <c r="EUG76" s="394"/>
      <c r="EUL76" s="394"/>
      <c r="EUM76" s="394"/>
      <c r="EUR76" s="394"/>
      <c r="EUS76" s="394"/>
      <c r="EUX76" s="394"/>
      <c r="EUY76" s="394"/>
      <c r="EVD76" s="394"/>
      <c r="EVE76" s="394"/>
      <c r="EVJ76" s="394"/>
      <c r="EVK76" s="394"/>
      <c r="EVP76" s="394"/>
      <c r="EVQ76" s="394"/>
      <c r="EVV76" s="394"/>
      <c r="EVW76" s="394"/>
      <c r="EWB76" s="394"/>
      <c r="EWC76" s="394"/>
      <c r="EWH76" s="394"/>
      <c r="EWI76" s="394"/>
      <c r="EWN76" s="394"/>
      <c r="EWO76" s="394"/>
      <c r="EWT76" s="394"/>
      <c r="EWU76" s="394"/>
      <c r="EWZ76" s="394"/>
      <c r="EXA76" s="394"/>
      <c r="EXF76" s="394"/>
      <c r="EXG76" s="394"/>
      <c r="EXL76" s="394"/>
      <c r="EXM76" s="394"/>
      <c r="EXR76" s="394"/>
      <c r="EXS76" s="394"/>
      <c r="EXX76" s="394"/>
      <c r="EXY76" s="394"/>
      <c r="EYD76" s="394"/>
      <c r="EYE76" s="394"/>
      <c r="EYJ76" s="394"/>
      <c r="EYK76" s="394"/>
      <c r="EYP76" s="394"/>
      <c r="EYQ76" s="394"/>
      <c r="EYV76" s="394"/>
      <c r="EYW76" s="394"/>
      <c r="EZB76" s="394"/>
      <c r="EZC76" s="394"/>
      <c r="EZH76" s="394"/>
      <c r="EZI76" s="394"/>
      <c r="EZN76" s="394"/>
      <c r="EZO76" s="394"/>
      <c r="EZT76" s="394"/>
      <c r="EZU76" s="394"/>
      <c r="EZZ76" s="394"/>
      <c r="FAA76" s="394"/>
      <c r="FAF76" s="394"/>
      <c r="FAG76" s="394"/>
      <c r="FAL76" s="394"/>
      <c r="FAM76" s="394"/>
      <c r="FAR76" s="394"/>
      <c r="FAS76" s="394"/>
      <c r="FAX76" s="394"/>
      <c r="FAY76" s="394"/>
      <c r="FBD76" s="394"/>
      <c r="FBE76" s="394"/>
      <c r="FBJ76" s="394"/>
      <c r="FBK76" s="394"/>
      <c r="FBP76" s="394"/>
      <c r="FBQ76" s="394"/>
      <c r="FBV76" s="394"/>
      <c r="FBW76" s="394"/>
      <c r="FCB76" s="394"/>
      <c r="FCC76" s="394"/>
      <c r="FCH76" s="394"/>
      <c r="FCI76" s="394"/>
      <c r="FCN76" s="394"/>
      <c r="FCO76" s="394"/>
      <c r="FCT76" s="394"/>
      <c r="FCU76" s="394"/>
      <c r="FCZ76" s="394"/>
      <c r="FDA76" s="394"/>
      <c r="FDF76" s="394"/>
      <c r="FDG76" s="394"/>
      <c r="FDL76" s="394"/>
      <c r="FDM76" s="394"/>
      <c r="FDR76" s="394"/>
      <c r="FDS76" s="394"/>
      <c r="FDX76" s="394"/>
      <c r="FDY76" s="394"/>
      <c r="FED76" s="394"/>
      <c r="FEE76" s="394"/>
      <c r="FEJ76" s="394"/>
      <c r="FEK76" s="394"/>
      <c r="FEP76" s="394"/>
      <c r="FEQ76" s="394"/>
      <c r="FEV76" s="394"/>
      <c r="FEW76" s="394"/>
      <c r="FFB76" s="394"/>
      <c r="FFC76" s="394"/>
      <c r="FFH76" s="394"/>
      <c r="FFI76" s="394"/>
      <c r="FFN76" s="394"/>
      <c r="FFO76" s="394"/>
      <c r="FFT76" s="394"/>
      <c r="FFU76" s="394"/>
      <c r="FFZ76" s="394"/>
      <c r="FGA76" s="394"/>
      <c r="FGF76" s="394"/>
      <c r="FGG76" s="394"/>
      <c r="FGL76" s="394"/>
      <c r="FGM76" s="394"/>
      <c r="FGR76" s="394"/>
      <c r="FGS76" s="394"/>
      <c r="FGX76" s="394"/>
      <c r="FGY76" s="394"/>
      <c r="FHD76" s="394"/>
      <c r="FHE76" s="394"/>
      <c r="FHJ76" s="394"/>
      <c r="FHK76" s="394"/>
      <c r="FHP76" s="394"/>
      <c r="FHQ76" s="394"/>
      <c r="FHV76" s="394"/>
      <c r="FHW76" s="394"/>
      <c r="FIB76" s="394"/>
      <c r="FIC76" s="394"/>
      <c r="FIH76" s="394"/>
      <c r="FII76" s="394"/>
      <c r="FIN76" s="394"/>
      <c r="FIO76" s="394"/>
      <c r="FIT76" s="394"/>
      <c r="FIU76" s="394"/>
      <c r="FIZ76" s="394"/>
      <c r="FJA76" s="394"/>
      <c r="FJF76" s="394"/>
      <c r="FJG76" s="394"/>
      <c r="FJL76" s="394"/>
      <c r="FJM76" s="394"/>
      <c r="FJR76" s="394"/>
      <c r="FJS76" s="394"/>
      <c r="FJX76" s="394"/>
      <c r="FJY76" s="394"/>
      <c r="FKD76" s="394"/>
      <c r="FKE76" s="394"/>
      <c r="FKJ76" s="394"/>
      <c r="FKK76" s="394"/>
      <c r="FKP76" s="394"/>
      <c r="FKQ76" s="394"/>
      <c r="FKV76" s="394"/>
      <c r="FKW76" s="394"/>
      <c r="FLB76" s="394"/>
      <c r="FLC76" s="394"/>
      <c r="FLH76" s="394"/>
      <c r="FLI76" s="394"/>
      <c r="FLN76" s="394"/>
      <c r="FLO76" s="394"/>
      <c r="FLT76" s="394"/>
      <c r="FLU76" s="394"/>
      <c r="FLZ76" s="394"/>
      <c r="FMA76" s="394"/>
      <c r="FMF76" s="394"/>
      <c r="FMG76" s="394"/>
      <c r="FML76" s="394"/>
      <c r="FMM76" s="394"/>
      <c r="FMR76" s="394"/>
      <c r="FMS76" s="394"/>
      <c r="FMX76" s="394"/>
      <c r="FMY76" s="394"/>
      <c r="FND76" s="394"/>
      <c r="FNE76" s="394"/>
      <c r="FNJ76" s="394"/>
      <c r="FNK76" s="394"/>
      <c r="FNP76" s="394"/>
      <c r="FNQ76" s="394"/>
      <c r="FNV76" s="394"/>
      <c r="FNW76" s="394"/>
      <c r="FOB76" s="394"/>
      <c r="FOC76" s="394"/>
      <c r="FOH76" s="394"/>
      <c r="FOI76" s="394"/>
      <c r="FON76" s="394"/>
      <c r="FOO76" s="394"/>
      <c r="FOT76" s="394"/>
      <c r="FOU76" s="394"/>
      <c r="FOZ76" s="394"/>
      <c r="FPA76" s="394"/>
      <c r="FPF76" s="394"/>
      <c r="FPG76" s="394"/>
      <c r="FPL76" s="394"/>
      <c r="FPM76" s="394"/>
      <c r="FPR76" s="394"/>
      <c r="FPS76" s="394"/>
      <c r="FPX76" s="394"/>
      <c r="FPY76" s="394"/>
      <c r="FQD76" s="394"/>
      <c r="FQE76" s="394"/>
      <c r="FQJ76" s="394"/>
      <c r="FQK76" s="394"/>
      <c r="FQP76" s="394"/>
      <c r="FQQ76" s="394"/>
      <c r="FQV76" s="394"/>
      <c r="FQW76" s="394"/>
      <c r="FRB76" s="394"/>
      <c r="FRC76" s="394"/>
      <c r="FRH76" s="394"/>
      <c r="FRI76" s="394"/>
      <c r="FRN76" s="394"/>
      <c r="FRO76" s="394"/>
      <c r="FRT76" s="394"/>
      <c r="FRU76" s="394"/>
      <c r="FRZ76" s="394"/>
      <c r="FSA76" s="394"/>
      <c r="FSF76" s="394"/>
      <c r="FSG76" s="394"/>
      <c r="FSL76" s="394"/>
      <c r="FSM76" s="394"/>
      <c r="FSR76" s="394"/>
      <c r="FSS76" s="394"/>
      <c r="FSX76" s="394"/>
      <c r="FSY76" s="394"/>
      <c r="FTD76" s="394"/>
      <c r="FTE76" s="394"/>
      <c r="FTJ76" s="394"/>
      <c r="FTK76" s="394"/>
      <c r="FTP76" s="394"/>
      <c r="FTQ76" s="394"/>
      <c r="FTV76" s="394"/>
      <c r="FTW76" s="394"/>
      <c r="FUB76" s="394"/>
      <c r="FUC76" s="394"/>
      <c r="FUH76" s="394"/>
      <c r="FUI76" s="394"/>
      <c r="FUN76" s="394"/>
      <c r="FUO76" s="394"/>
      <c r="FUT76" s="394"/>
      <c r="FUU76" s="394"/>
      <c r="FUZ76" s="394"/>
      <c r="FVA76" s="394"/>
      <c r="FVF76" s="394"/>
      <c r="FVG76" s="394"/>
      <c r="FVL76" s="394"/>
      <c r="FVM76" s="394"/>
      <c r="FVR76" s="394"/>
      <c r="FVS76" s="394"/>
      <c r="FVX76" s="394"/>
      <c r="FVY76" s="394"/>
      <c r="FWD76" s="394"/>
      <c r="FWE76" s="394"/>
      <c r="FWJ76" s="394"/>
      <c r="FWK76" s="394"/>
      <c r="FWP76" s="394"/>
      <c r="FWQ76" s="394"/>
      <c r="FWV76" s="394"/>
      <c r="FWW76" s="394"/>
      <c r="FXB76" s="394"/>
      <c r="FXC76" s="394"/>
      <c r="FXH76" s="394"/>
      <c r="FXI76" s="394"/>
      <c r="FXN76" s="394"/>
      <c r="FXO76" s="394"/>
      <c r="FXT76" s="394"/>
      <c r="FXU76" s="394"/>
      <c r="FXZ76" s="394"/>
      <c r="FYA76" s="394"/>
      <c r="FYF76" s="394"/>
      <c r="FYG76" s="394"/>
      <c r="FYL76" s="394"/>
      <c r="FYM76" s="394"/>
      <c r="FYR76" s="394"/>
      <c r="FYS76" s="394"/>
      <c r="FYX76" s="394"/>
      <c r="FYY76" s="394"/>
      <c r="FZD76" s="394"/>
      <c r="FZE76" s="394"/>
      <c r="FZJ76" s="394"/>
      <c r="FZK76" s="394"/>
      <c r="FZP76" s="394"/>
      <c r="FZQ76" s="394"/>
      <c r="FZV76" s="394"/>
      <c r="FZW76" s="394"/>
      <c r="GAB76" s="394"/>
      <c r="GAC76" s="394"/>
      <c r="GAH76" s="394"/>
      <c r="GAI76" s="394"/>
      <c r="GAN76" s="394"/>
      <c r="GAO76" s="394"/>
      <c r="GAT76" s="394"/>
      <c r="GAU76" s="394"/>
      <c r="GAZ76" s="394"/>
      <c r="GBA76" s="394"/>
      <c r="GBF76" s="394"/>
      <c r="GBG76" s="394"/>
      <c r="GBL76" s="394"/>
      <c r="GBM76" s="394"/>
      <c r="GBR76" s="394"/>
      <c r="GBS76" s="394"/>
      <c r="GBX76" s="394"/>
      <c r="GBY76" s="394"/>
      <c r="GCD76" s="394"/>
      <c r="GCE76" s="394"/>
      <c r="GCJ76" s="394"/>
      <c r="GCK76" s="394"/>
      <c r="GCP76" s="394"/>
      <c r="GCQ76" s="394"/>
      <c r="GCV76" s="394"/>
      <c r="GCW76" s="394"/>
      <c r="GDB76" s="394"/>
      <c r="GDC76" s="394"/>
      <c r="GDH76" s="394"/>
      <c r="GDI76" s="394"/>
      <c r="GDN76" s="394"/>
      <c r="GDO76" s="394"/>
      <c r="GDT76" s="394"/>
      <c r="GDU76" s="394"/>
      <c r="GDZ76" s="394"/>
      <c r="GEA76" s="394"/>
      <c r="GEF76" s="394"/>
      <c r="GEG76" s="394"/>
      <c r="GEL76" s="394"/>
      <c r="GEM76" s="394"/>
      <c r="GER76" s="394"/>
      <c r="GES76" s="394"/>
      <c r="GEX76" s="394"/>
      <c r="GEY76" s="394"/>
      <c r="GFD76" s="394"/>
      <c r="GFE76" s="394"/>
      <c r="GFJ76" s="394"/>
      <c r="GFK76" s="394"/>
      <c r="GFP76" s="394"/>
      <c r="GFQ76" s="394"/>
      <c r="GFV76" s="394"/>
      <c r="GFW76" s="394"/>
      <c r="GGB76" s="394"/>
      <c r="GGC76" s="394"/>
      <c r="GGH76" s="394"/>
      <c r="GGI76" s="394"/>
      <c r="GGN76" s="394"/>
      <c r="GGO76" s="394"/>
      <c r="GGT76" s="394"/>
      <c r="GGU76" s="394"/>
      <c r="GGZ76" s="394"/>
      <c r="GHA76" s="394"/>
      <c r="GHF76" s="394"/>
      <c r="GHG76" s="394"/>
      <c r="GHL76" s="394"/>
      <c r="GHM76" s="394"/>
      <c r="GHR76" s="394"/>
      <c r="GHS76" s="394"/>
      <c r="GHX76" s="394"/>
      <c r="GHY76" s="394"/>
      <c r="GID76" s="394"/>
      <c r="GIE76" s="394"/>
      <c r="GIJ76" s="394"/>
      <c r="GIK76" s="394"/>
      <c r="GIP76" s="394"/>
      <c r="GIQ76" s="394"/>
      <c r="GIV76" s="394"/>
      <c r="GIW76" s="394"/>
      <c r="GJB76" s="394"/>
      <c r="GJC76" s="394"/>
      <c r="GJH76" s="394"/>
      <c r="GJI76" s="394"/>
      <c r="GJN76" s="394"/>
      <c r="GJO76" s="394"/>
      <c r="GJT76" s="394"/>
      <c r="GJU76" s="394"/>
      <c r="GJZ76" s="394"/>
      <c r="GKA76" s="394"/>
      <c r="GKF76" s="394"/>
      <c r="GKG76" s="394"/>
      <c r="GKL76" s="394"/>
      <c r="GKM76" s="394"/>
      <c r="GKR76" s="394"/>
      <c r="GKS76" s="394"/>
      <c r="GKX76" s="394"/>
      <c r="GKY76" s="394"/>
      <c r="GLD76" s="394"/>
      <c r="GLE76" s="394"/>
      <c r="GLJ76" s="394"/>
      <c r="GLK76" s="394"/>
      <c r="GLP76" s="394"/>
      <c r="GLQ76" s="394"/>
      <c r="GLV76" s="394"/>
      <c r="GLW76" s="394"/>
      <c r="GMB76" s="394"/>
      <c r="GMC76" s="394"/>
      <c r="GMH76" s="394"/>
      <c r="GMI76" s="394"/>
      <c r="GMN76" s="394"/>
      <c r="GMO76" s="394"/>
      <c r="GMT76" s="394"/>
      <c r="GMU76" s="394"/>
      <c r="GMZ76" s="394"/>
      <c r="GNA76" s="394"/>
      <c r="GNF76" s="394"/>
      <c r="GNG76" s="394"/>
      <c r="GNL76" s="394"/>
      <c r="GNM76" s="394"/>
      <c r="GNR76" s="394"/>
      <c r="GNS76" s="394"/>
      <c r="GNX76" s="394"/>
      <c r="GNY76" s="394"/>
      <c r="GOD76" s="394"/>
      <c r="GOE76" s="394"/>
      <c r="GOJ76" s="394"/>
      <c r="GOK76" s="394"/>
      <c r="GOP76" s="394"/>
      <c r="GOQ76" s="394"/>
      <c r="GOV76" s="394"/>
      <c r="GOW76" s="394"/>
      <c r="GPB76" s="394"/>
      <c r="GPC76" s="394"/>
      <c r="GPH76" s="394"/>
      <c r="GPI76" s="394"/>
      <c r="GPN76" s="394"/>
      <c r="GPO76" s="394"/>
      <c r="GPT76" s="394"/>
      <c r="GPU76" s="394"/>
      <c r="GPZ76" s="394"/>
      <c r="GQA76" s="394"/>
      <c r="GQF76" s="394"/>
      <c r="GQG76" s="394"/>
      <c r="GQL76" s="394"/>
      <c r="GQM76" s="394"/>
      <c r="GQR76" s="394"/>
      <c r="GQS76" s="394"/>
      <c r="GQX76" s="394"/>
      <c r="GQY76" s="394"/>
      <c r="GRD76" s="394"/>
      <c r="GRE76" s="394"/>
      <c r="GRJ76" s="394"/>
      <c r="GRK76" s="394"/>
      <c r="GRP76" s="394"/>
      <c r="GRQ76" s="394"/>
      <c r="GRV76" s="394"/>
      <c r="GRW76" s="394"/>
      <c r="GSB76" s="394"/>
      <c r="GSC76" s="394"/>
      <c r="GSH76" s="394"/>
      <c r="GSI76" s="394"/>
      <c r="GSN76" s="394"/>
      <c r="GSO76" s="394"/>
      <c r="GST76" s="394"/>
      <c r="GSU76" s="394"/>
      <c r="GSZ76" s="394"/>
      <c r="GTA76" s="394"/>
      <c r="GTF76" s="394"/>
      <c r="GTG76" s="394"/>
      <c r="GTL76" s="394"/>
      <c r="GTM76" s="394"/>
      <c r="GTR76" s="394"/>
      <c r="GTS76" s="394"/>
      <c r="GTX76" s="394"/>
      <c r="GTY76" s="394"/>
      <c r="GUD76" s="394"/>
      <c r="GUE76" s="394"/>
      <c r="GUJ76" s="394"/>
      <c r="GUK76" s="394"/>
      <c r="GUP76" s="394"/>
      <c r="GUQ76" s="394"/>
      <c r="GUV76" s="394"/>
      <c r="GUW76" s="394"/>
      <c r="GVB76" s="394"/>
      <c r="GVC76" s="394"/>
      <c r="GVH76" s="394"/>
      <c r="GVI76" s="394"/>
      <c r="GVN76" s="394"/>
      <c r="GVO76" s="394"/>
      <c r="GVT76" s="394"/>
      <c r="GVU76" s="394"/>
      <c r="GVZ76" s="394"/>
      <c r="GWA76" s="394"/>
      <c r="GWF76" s="394"/>
      <c r="GWG76" s="394"/>
      <c r="GWL76" s="394"/>
      <c r="GWM76" s="394"/>
      <c r="GWR76" s="394"/>
      <c r="GWS76" s="394"/>
      <c r="GWX76" s="394"/>
      <c r="GWY76" s="394"/>
      <c r="GXD76" s="394"/>
      <c r="GXE76" s="394"/>
      <c r="GXJ76" s="394"/>
      <c r="GXK76" s="394"/>
      <c r="GXP76" s="394"/>
      <c r="GXQ76" s="394"/>
      <c r="GXV76" s="394"/>
      <c r="GXW76" s="394"/>
      <c r="GYB76" s="394"/>
      <c r="GYC76" s="394"/>
      <c r="GYH76" s="394"/>
      <c r="GYI76" s="394"/>
      <c r="GYN76" s="394"/>
      <c r="GYO76" s="394"/>
      <c r="GYT76" s="394"/>
      <c r="GYU76" s="394"/>
      <c r="GYZ76" s="394"/>
      <c r="GZA76" s="394"/>
      <c r="GZF76" s="394"/>
      <c r="GZG76" s="394"/>
      <c r="GZL76" s="394"/>
      <c r="GZM76" s="394"/>
      <c r="GZR76" s="394"/>
      <c r="GZS76" s="394"/>
      <c r="GZX76" s="394"/>
      <c r="GZY76" s="394"/>
      <c r="HAD76" s="394"/>
      <c r="HAE76" s="394"/>
      <c r="HAJ76" s="394"/>
      <c r="HAK76" s="394"/>
      <c r="HAP76" s="394"/>
      <c r="HAQ76" s="394"/>
      <c r="HAV76" s="394"/>
      <c r="HAW76" s="394"/>
      <c r="HBB76" s="394"/>
      <c r="HBC76" s="394"/>
      <c r="HBH76" s="394"/>
      <c r="HBI76" s="394"/>
      <c r="HBN76" s="394"/>
      <c r="HBO76" s="394"/>
      <c r="HBT76" s="394"/>
      <c r="HBU76" s="394"/>
      <c r="HBZ76" s="394"/>
      <c r="HCA76" s="394"/>
      <c r="HCF76" s="394"/>
      <c r="HCG76" s="394"/>
      <c r="HCL76" s="394"/>
      <c r="HCM76" s="394"/>
      <c r="HCR76" s="394"/>
      <c r="HCS76" s="394"/>
      <c r="HCX76" s="394"/>
      <c r="HCY76" s="394"/>
      <c r="HDD76" s="394"/>
      <c r="HDE76" s="394"/>
      <c r="HDJ76" s="394"/>
      <c r="HDK76" s="394"/>
      <c r="HDP76" s="394"/>
      <c r="HDQ76" s="394"/>
      <c r="HDV76" s="394"/>
      <c r="HDW76" s="394"/>
      <c r="HEB76" s="394"/>
      <c r="HEC76" s="394"/>
      <c r="HEH76" s="394"/>
      <c r="HEI76" s="394"/>
      <c r="HEN76" s="394"/>
      <c r="HEO76" s="394"/>
      <c r="HET76" s="394"/>
      <c r="HEU76" s="394"/>
      <c r="HEZ76" s="394"/>
      <c r="HFA76" s="394"/>
      <c r="HFF76" s="394"/>
      <c r="HFG76" s="394"/>
      <c r="HFL76" s="394"/>
      <c r="HFM76" s="394"/>
      <c r="HFR76" s="394"/>
      <c r="HFS76" s="394"/>
      <c r="HFX76" s="394"/>
      <c r="HFY76" s="394"/>
      <c r="HGD76" s="394"/>
      <c r="HGE76" s="394"/>
      <c r="HGJ76" s="394"/>
      <c r="HGK76" s="394"/>
      <c r="HGP76" s="394"/>
      <c r="HGQ76" s="394"/>
      <c r="HGV76" s="394"/>
      <c r="HGW76" s="394"/>
      <c r="HHB76" s="394"/>
      <c r="HHC76" s="394"/>
      <c r="HHH76" s="394"/>
      <c r="HHI76" s="394"/>
      <c r="HHN76" s="394"/>
      <c r="HHO76" s="394"/>
      <c r="HHT76" s="394"/>
      <c r="HHU76" s="394"/>
      <c r="HHZ76" s="394"/>
      <c r="HIA76" s="394"/>
      <c r="HIF76" s="394"/>
      <c r="HIG76" s="394"/>
      <c r="HIL76" s="394"/>
      <c r="HIM76" s="394"/>
      <c r="HIR76" s="394"/>
      <c r="HIS76" s="394"/>
      <c r="HIX76" s="394"/>
      <c r="HIY76" s="394"/>
      <c r="HJD76" s="394"/>
      <c r="HJE76" s="394"/>
      <c r="HJJ76" s="394"/>
      <c r="HJK76" s="394"/>
      <c r="HJP76" s="394"/>
      <c r="HJQ76" s="394"/>
      <c r="HJV76" s="394"/>
      <c r="HJW76" s="394"/>
      <c r="HKB76" s="394"/>
      <c r="HKC76" s="394"/>
      <c r="HKH76" s="394"/>
      <c r="HKI76" s="394"/>
      <c r="HKN76" s="394"/>
      <c r="HKO76" s="394"/>
      <c r="HKT76" s="394"/>
      <c r="HKU76" s="394"/>
      <c r="HKZ76" s="394"/>
      <c r="HLA76" s="394"/>
      <c r="HLF76" s="394"/>
      <c r="HLG76" s="394"/>
      <c r="HLL76" s="394"/>
      <c r="HLM76" s="394"/>
      <c r="HLR76" s="394"/>
      <c r="HLS76" s="394"/>
      <c r="HLX76" s="394"/>
      <c r="HLY76" s="394"/>
      <c r="HMD76" s="394"/>
      <c r="HME76" s="394"/>
      <c r="HMJ76" s="394"/>
      <c r="HMK76" s="394"/>
      <c r="HMP76" s="394"/>
      <c r="HMQ76" s="394"/>
      <c r="HMV76" s="394"/>
      <c r="HMW76" s="394"/>
      <c r="HNB76" s="394"/>
      <c r="HNC76" s="394"/>
      <c r="HNH76" s="394"/>
      <c r="HNI76" s="394"/>
      <c r="HNN76" s="394"/>
      <c r="HNO76" s="394"/>
      <c r="HNT76" s="394"/>
      <c r="HNU76" s="394"/>
      <c r="HNZ76" s="394"/>
      <c r="HOA76" s="394"/>
      <c r="HOF76" s="394"/>
      <c r="HOG76" s="394"/>
      <c r="HOL76" s="394"/>
      <c r="HOM76" s="394"/>
      <c r="HOR76" s="394"/>
      <c r="HOS76" s="394"/>
      <c r="HOX76" s="394"/>
      <c r="HOY76" s="394"/>
      <c r="HPD76" s="394"/>
      <c r="HPE76" s="394"/>
      <c r="HPJ76" s="394"/>
      <c r="HPK76" s="394"/>
      <c r="HPP76" s="394"/>
      <c r="HPQ76" s="394"/>
      <c r="HPV76" s="394"/>
      <c r="HPW76" s="394"/>
      <c r="HQB76" s="394"/>
      <c r="HQC76" s="394"/>
      <c r="HQH76" s="394"/>
      <c r="HQI76" s="394"/>
      <c r="HQN76" s="394"/>
      <c r="HQO76" s="394"/>
      <c r="HQT76" s="394"/>
      <c r="HQU76" s="394"/>
      <c r="HQZ76" s="394"/>
      <c r="HRA76" s="394"/>
      <c r="HRF76" s="394"/>
      <c r="HRG76" s="394"/>
      <c r="HRL76" s="394"/>
      <c r="HRM76" s="394"/>
      <c r="HRR76" s="394"/>
      <c r="HRS76" s="394"/>
      <c r="HRX76" s="394"/>
      <c r="HRY76" s="394"/>
      <c r="HSD76" s="394"/>
      <c r="HSE76" s="394"/>
      <c r="HSJ76" s="394"/>
      <c r="HSK76" s="394"/>
      <c r="HSP76" s="394"/>
      <c r="HSQ76" s="394"/>
      <c r="HSV76" s="394"/>
      <c r="HSW76" s="394"/>
      <c r="HTB76" s="394"/>
      <c r="HTC76" s="394"/>
      <c r="HTH76" s="394"/>
      <c r="HTI76" s="394"/>
      <c r="HTN76" s="394"/>
      <c r="HTO76" s="394"/>
      <c r="HTT76" s="394"/>
      <c r="HTU76" s="394"/>
      <c r="HTZ76" s="394"/>
      <c r="HUA76" s="394"/>
      <c r="HUF76" s="394"/>
      <c r="HUG76" s="394"/>
      <c r="HUL76" s="394"/>
      <c r="HUM76" s="394"/>
      <c r="HUR76" s="394"/>
      <c r="HUS76" s="394"/>
      <c r="HUX76" s="394"/>
      <c r="HUY76" s="394"/>
      <c r="HVD76" s="394"/>
      <c r="HVE76" s="394"/>
      <c r="HVJ76" s="394"/>
      <c r="HVK76" s="394"/>
      <c r="HVP76" s="394"/>
      <c r="HVQ76" s="394"/>
      <c r="HVV76" s="394"/>
      <c r="HVW76" s="394"/>
      <c r="HWB76" s="394"/>
      <c r="HWC76" s="394"/>
      <c r="HWH76" s="394"/>
      <c r="HWI76" s="394"/>
      <c r="HWN76" s="394"/>
      <c r="HWO76" s="394"/>
      <c r="HWT76" s="394"/>
      <c r="HWU76" s="394"/>
      <c r="HWZ76" s="394"/>
      <c r="HXA76" s="394"/>
      <c r="HXF76" s="394"/>
      <c r="HXG76" s="394"/>
      <c r="HXL76" s="394"/>
      <c r="HXM76" s="394"/>
      <c r="HXR76" s="394"/>
      <c r="HXS76" s="394"/>
      <c r="HXX76" s="394"/>
      <c r="HXY76" s="394"/>
      <c r="HYD76" s="394"/>
      <c r="HYE76" s="394"/>
      <c r="HYJ76" s="394"/>
      <c r="HYK76" s="394"/>
      <c r="HYP76" s="394"/>
      <c r="HYQ76" s="394"/>
      <c r="HYV76" s="394"/>
      <c r="HYW76" s="394"/>
      <c r="HZB76" s="394"/>
      <c r="HZC76" s="394"/>
      <c r="HZH76" s="394"/>
      <c r="HZI76" s="394"/>
      <c r="HZN76" s="394"/>
      <c r="HZO76" s="394"/>
      <c r="HZT76" s="394"/>
      <c r="HZU76" s="394"/>
      <c r="HZZ76" s="394"/>
      <c r="IAA76" s="394"/>
      <c r="IAF76" s="394"/>
      <c r="IAG76" s="394"/>
      <c r="IAL76" s="394"/>
      <c r="IAM76" s="394"/>
      <c r="IAR76" s="394"/>
      <c r="IAS76" s="394"/>
      <c r="IAX76" s="394"/>
      <c r="IAY76" s="394"/>
      <c r="IBD76" s="394"/>
      <c r="IBE76" s="394"/>
      <c r="IBJ76" s="394"/>
      <c r="IBK76" s="394"/>
      <c r="IBP76" s="394"/>
      <c r="IBQ76" s="394"/>
      <c r="IBV76" s="394"/>
      <c r="IBW76" s="394"/>
      <c r="ICB76" s="394"/>
      <c r="ICC76" s="394"/>
      <c r="ICH76" s="394"/>
      <c r="ICI76" s="394"/>
      <c r="ICN76" s="394"/>
      <c r="ICO76" s="394"/>
      <c r="ICT76" s="394"/>
      <c r="ICU76" s="394"/>
      <c r="ICZ76" s="394"/>
      <c r="IDA76" s="394"/>
      <c r="IDF76" s="394"/>
      <c r="IDG76" s="394"/>
      <c r="IDL76" s="394"/>
      <c r="IDM76" s="394"/>
      <c r="IDR76" s="394"/>
      <c r="IDS76" s="394"/>
      <c r="IDX76" s="394"/>
      <c r="IDY76" s="394"/>
      <c r="IED76" s="394"/>
      <c r="IEE76" s="394"/>
      <c r="IEJ76" s="394"/>
      <c r="IEK76" s="394"/>
      <c r="IEP76" s="394"/>
      <c r="IEQ76" s="394"/>
      <c r="IEV76" s="394"/>
      <c r="IEW76" s="394"/>
      <c r="IFB76" s="394"/>
      <c r="IFC76" s="394"/>
      <c r="IFH76" s="394"/>
      <c r="IFI76" s="394"/>
      <c r="IFN76" s="394"/>
      <c r="IFO76" s="394"/>
      <c r="IFT76" s="394"/>
      <c r="IFU76" s="394"/>
      <c r="IFZ76" s="394"/>
      <c r="IGA76" s="394"/>
      <c r="IGF76" s="394"/>
      <c r="IGG76" s="394"/>
      <c r="IGL76" s="394"/>
      <c r="IGM76" s="394"/>
      <c r="IGR76" s="394"/>
      <c r="IGS76" s="394"/>
      <c r="IGX76" s="394"/>
      <c r="IGY76" s="394"/>
      <c r="IHD76" s="394"/>
      <c r="IHE76" s="394"/>
      <c r="IHJ76" s="394"/>
      <c r="IHK76" s="394"/>
      <c r="IHP76" s="394"/>
      <c r="IHQ76" s="394"/>
      <c r="IHV76" s="394"/>
      <c r="IHW76" s="394"/>
      <c r="IIB76" s="394"/>
      <c r="IIC76" s="394"/>
      <c r="IIH76" s="394"/>
      <c r="III76" s="394"/>
      <c r="IIN76" s="394"/>
      <c r="IIO76" s="394"/>
      <c r="IIT76" s="394"/>
      <c r="IIU76" s="394"/>
      <c r="IIZ76" s="394"/>
      <c r="IJA76" s="394"/>
      <c r="IJF76" s="394"/>
      <c r="IJG76" s="394"/>
      <c r="IJL76" s="394"/>
      <c r="IJM76" s="394"/>
      <c r="IJR76" s="394"/>
      <c r="IJS76" s="394"/>
      <c r="IJX76" s="394"/>
      <c r="IJY76" s="394"/>
      <c r="IKD76" s="394"/>
      <c r="IKE76" s="394"/>
      <c r="IKJ76" s="394"/>
      <c r="IKK76" s="394"/>
      <c r="IKP76" s="394"/>
      <c r="IKQ76" s="394"/>
      <c r="IKV76" s="394"/>
      <c r="IKW76" s="394"/>
      <c r="ILB76" s="394"/>
      <c r="ILC76" s="394"/>
      <c r="ILH76" s="394"/>
      <c r="ILI76" s="394"/>
      <c r="ILN76" s="394"/>
      <c r="ILO76" s="394"/>
      <c r="ILT76" s="394"/>
      <c r="ILU76" s="394"/>
      <c r="ILZ76" s="394"/>
      <c r="IMA76" s="394"/>
      <c r="IMF76" s="394"/>
      <c r="IMG76" s="394"/>
      <c r="IML76" s="394"/>
      <c r="IMM76" s="394"/>
      <c r="IMR76" s="394"/>
      <c r="IMS76" s="394"/>
      <c r="IMX76" s="394"/>
      <c r="IMY76" s="394"/>
      <c r="IND76" s="394"/>
      <c r="INE76" s="394"/>
      <c r="INJ76" s="394"/>
      <c r="INK76" s="394"/>
      <c r="INP76" s="394"/>
      <c r="INQ76" s="394"/>
      <c r="INV76" s="394"/>
      <c r="INW76" s="394"/>
      <c r="IOB76" s="394"/>
      <c r="IOC76" s="394"/>
      <c r="IOH76" s="394"/>
      <c r="IOI76" s="394"/>
      <c r="ION76" s="394"/>
      <c r="IOO76" s="394"/>
      <c r="IOT76" s="394"/>
      <c r="IOU76" s="394"/>
      <c r="IOZ76" s="394"/>
      <c r="IPA76" s="394"/>
      <c r="IPF76" s="394"/>
      <c r="IPG76" s="394"/>
      <c r="IPL76" s="394"/>
      <c r="IPM76" s="394"/>
      <c r="IPR76" s="394"/>
      <c r="IPS76" s="394"/>
      <c r="IPX76" s="394"/>
      <c r="IPY76" s="394"/>
      <c r="IQD76" s="394"/>
      <c r="IQE76" s="394"/>
      <c r="IQJ76" s="394"/>
      <c r="IQK76" s="394"/>
      <c r="IQP76" s="394"/>
      <c r="IQQ76" s="394"/>
      <c r="IQV76" s="394"/>
      <c r="IQW76" s="394"/>
      <c r="IRB76" s="394"/>
      <c r="IRC76" s="394"/>
      <c r="IRH76" s="394"/>
      <c r="IRI76" s="394"/>
      <c r="IRN76" s="394"/>
      <c r="IRO76" s="394"/>
      <c r="IRT76" s="394"/>
      <c r="IRU76" s="394"/>
      <c r="IRZ76" s="394"/>
      <c r="ISA76" s="394"/>
      <c r="ISF76" s="394"/>
      <c r="ISG76" s="394"/>
      <c r="ISL76" s="394"/>
      <c r="ISM76" s="394"/>
      <c r="ISR76" s="394"/>
      <c r="ISS76" s="394"/>
      <c r="ISX76" s="394"/>
      <c r="ISY76" s="394"/>
      <c r="ITD76" s="394"/>
      <c r="ITE76" s="394"/>
      <c r="ITJ76" s="394"/>
      <c r="ITK76" s="394"/>
      <c r="ITP76" s="394"/>
      <c r="ITQ76" s="394"/>
      <c r="ITV76" s="394"/>
      <c r="ITW76" s="394"/>
      <c r="IUB76" s="394"/>
      <c r="IUC76" s="394"/>
      <c r="IUH76" s="394"/>
      <c r="IUI76" s="394"/>
      <c r="IUN76" s="394"/>
      <c r="IUO76" s="394"/>
      <c r="IUT76" s="394"/>
      <c r="IUU76" s="394"/>
      <c r="IUZ76" s="394"/>
      <c r="IVA76" s="394"/>
      <c r="IVF76" s="394"/>
      <c r="IVG76" s="394"/>
      <c r="IVL76" s="394"/>
      <c r="IVM76" s="394"/>
      <c r="IVR76" s="394"/>
      <c r="IVS76" s="394"/>
      <c r="IVX76" s="394"/>
      <c r="IVY76" s="394"/>
      <c r="IWD76" s="394"/>
      <c r="IWE76" s="394"/>
      <c r="IWJ76" s="394"/>
      <c r="IWK76" s="394"/>
      <c r="IWP76" s="394"/>
      <c r="IWQ76" s="394"/>
      <c r="IWV76" s="394"/>
      <c r="IWW76" s="394"/>
      <c r="IXB76" s="394"/>
      <c r="IXC76" s="394"/>
      <c r="IXH76" s="394"/>
      <c r="IXI76" s="394"/>
      <c r="IXN76" s="394"/>
      <c r="IXO76" s="394"/>
      <c r="IXT76" s="394"/>
      <c r="IXU76" s="394"/>
      <c r="IXZ76" s="394"/>
      <c r="IYA76" s="394"/>
      <c r="IYF76" s="394"/>
      <c r="IYG76" s="394"/>
      <c r="IYL76" s="394"/>
      <c r="IYM76" s="394"/>
      <c r="IYR76" s="394"/>
      <c r="IYS76" s="394"/>
      <c r="IYX76" s="394"/>
      <c r="IYY76" s="394"/>
      <c r="IZD76" s="394"/>
      <c r="IZE76" s="394"/>
      <c r="IZJ76" s="394"/>
      <c r="IZK76" s="394"/>
      <c r="IZP76" s="394"/>
      <c r="IZQ76" s="394"/>
      <c r="IZV76" s="394"/>
      <c r="IZW76" s="394"/>
      <c r="JAB76" s="394"/>
      <c r="JAC76" s="394"/>
      <c r="JAH76" s="394"/>
      <c r="JAI76" s="394"/>
      <c r="JAN76" s="394"/>
      <c r="JAO76" s="394"/>
      <c r="JAT76" s="394"/>
      <c r="JAU76" s="394"/>
      <c r="JAZ76" s="394"/>
      <c r="JBA76" s="394"/>
      <c r="JBF76" s="394"/>
      <c r="JBG76" s="394"/>
      <c r="JBL76" s="394"/>
      <c r="JBM76" s="394"/>
      <c r="JBR76" s="394"/>
      <c r="JBS76" s="394"/>
      <c r="JBX76" s="394"/>
      <c r="JBY76" s="394"/>
      <c r="JCD76" s="394"/>
      <c r="JCE76" s="394"/>
      <c r="JCJ76" s="394"/>
      <c r="JCK76" s="394"/>
      <c r="JCP76" s="394"/>
      <c r="JCQ76" s="394"/>
      <c r="JCV76" s="394"/>
      <c r="JCW76" s="394"/>
      <c r="JDB76" s="394"/>
      <c r="JDC76" s="394"/>
      <c r="JDH76" s="394"/>
      <c r="JDI76" s="394"/>
      <c r="JDN76" s="394"/>
      <c r="JDO76" s="394"/>
      <c r="JDT76" s="394"/>
      <c r="JDU76" s="394"/>
      <c r="JDZ76" s="394"/>
      <c r="JEA76" s="394"/>
      <c r="JEF76" s="394"/>
      <c r="JEG76" s="394"/>
      <c r="JEL76" s="394"/>
      <c r="JEM76" s="394"/>
      <c r="JER76" s="394"/>
      <c r="JES76" s="394"/>
      <c r="JEX76" s="394"/>
      <c r="JEY76" s="394"/>
      <c r="JFD76" s="394"/>
      <c r="JFE76" s="394"/>
      <c r="JFJ76" s="394"/>
      <c r="JFK76" s="394"/>
      <c r="JFP76" s="394"/>
      <c r="JFQ76" s="394"/>
      <c r="JFV76" s="394"/>
      <c r="JFW76" s="394"/>
      <c r="JGB76" s="394"/>
      <c r="JGC76" s="394"/>
      <c r="JGH76" s="394"/>
      <c r="JGI76" s="394"/>
      <c r="JGN76" s="394"/>
      <c r="JGO76" s="394"/>
      <c r="JGT76" s="394"/>
      <c r="JGU76" s="394"/>
      <c r="JGZ76" s="394"/>
      <c r="JHA76" s="394"/>
      <c r="JHF76" s="394"/>
      <c r="JHG76" s="394"/>
      <c r="JHL76" s="394"/>
      <c r="JHM76" s="394"/>
      <c r="JHR76" s="394"/>
      <c r="JHS76" s="394"/>
      <c r="JHX76" s="394"/>
      <c r="JHY76" s="394"/>
      <c r="JID76" s="394"/>
      <c r="JIE76" s="394"/>
      <c r="JIJ76" s="394"/>
      <c r="JIK76" s="394"/>
      <c r="JIP76" s="394"/>
      <c r="JIQ76" s="394"/>
      <c r="JIV76" s="394"/>
      <c r="JIW76" s="394"/>
      <c r="JJB76" s="394"/>
      <c r="JJC76" s="394"/>
      <c r="JJH76" s="394"/>
      <c r="JJI76" s="394"/>
      <c r="JJN76" s="394"/>
      <c r="JJO76" s="394"/>
      <c r="JJT76" s="394"/>
      <c r="JJU76" s="394"/>
      <c r="JJZ76" s="394"/>
      <c r="JKA76" s="394"/>
      <c r="JKF76" s="394"/>
      <c r="JKG76" s="394"/>
      <c r="JKL76" s="394"/>
      <c r="JKM76" s="394"/>
      <c r="JKR76" s="394"/>
      <c r="JKS76" s="394"/>
      <c r="JKX76" s="394"/>
      <c r="JKY76" s="394"/>
      <c r="JLD76" s="394"/>
      <c r="JLE76" s="394"/>
      <c r="JLJ76" s="394"/>
      <c r="JLK76" s="394"/>
      <c r="JLP76" s="394"/>
      <c r="JLQ76" s="394"/>
      <c r="JLV76" s="394"/>
      <c r="JLW76" s="394"/>
      <c r="JMB76" s="394"/>
      <c r="JMC76" s="394"/>
      <c r="JMH76" s="394"/>
      <c r="JMI76" s="394"/>
      <c r="JMN76" s="394"/>
      <c r="JMO76" s="394"/>
      <c r="JMT76" s="394"/>
      <c r="JMU76" s="394"/>
      <c r="JMZ76" s="394"/>
      <c r="JNA76" s="394"/>
      <c r="JNF76" s="394"/>
      <c r="JNG76" s="394"/>
      <c r="JNL76" s="394"/>
      <c r="JNM76" s="394"/>
      <c r="JNR76" s="394"/>
      <c r="JNS76" s="394"/>
      <c r="JNX76" s="394"/>
      <c r="JNY76" s="394"/>
      <c r="JOD76" s="394"/>
      <c r="JOE76" s="394"/>
      <c r="JOJ76" s="394"/>
      <c r="JOK76" s="394"/>
      <c r="JOP76" s="394"/>
      <c r="JOQ76" s="394"/>
      <c r="JOV76" s="394"/>
      <c r="JOW76" s="394"/>
      <c r="JPB76" s="394"/>
      <c r="JPC76" s="394"/>
      <c r="JPH76" s="394"/>
      <c r="JPI76" s="394"/>
      <c r="JPN76" s="394"/>
      <c r="JPO76" s="394"/>
      <c r="JPT76" s="394"/>
      <c r="JPU76" s="394"/>
      <c r="JPZ76" s="394"/>
      <c r="JQA76" s="394"/>
      <c r="JQF76" s="394"/>
      <c r="JQG76" s="394"/>
      <c r="JQL76" s="394"/>
      <c r="JQM76" s="394"/>
      <c r="JQR76" s="394"/>
      <c r="JQS76" s="394"/>
      <c r="JQX76" s="394"/>
      <c r="JQY76" s="394"/>
      <c r="JRD76" s="394"/>
      <c r="JRE76" s="394"/>
      <c r="JRJ76" s="394"/>
      <c r="JRK76" s="394"/>
      <c r="JRP76" s="394"/>
      <c r="JRQ76" s="394"/>
      <c r="JRV76" s="394"/>
      <c r="JRW76" s="394"/>
      <c r="JSB76" s="394"/>
      <c r="JSC76" s="394"/>
      <c r="JSH76" s="394"/>
      <c r="JSI76" s="394"/>
      <c r="JSN76" s="394"/>
      <c r="JSO76" s="394"/>
      <c r="JST76" s="394"/>
      <c r="JSU76" s="394"/>
      <c r="JSZ76" s="394"/>
      <c r="JTA76" s="394"/>
      <c r="JTF76" s="394"/>
      <c r="JTG76" s="394"/>
      <c r="JTL76" s="394"/>
      <c r="JTM76" s="394"/>
      <c r="JTR76" s="394"/>
      <c r="JTS76" s="394"/>
      <c r="JTX76" s="394"/>
      <c r="JTY76" s="394"/>
      <c r="JUD76" s="394"/>
      <c r="JUE76" s="394"/>
      <c r="JUJ76" s="394"/>
      <c r="JUK76" s="394"/>
      <c r="JUP76" s="394"/>
      <c r="JUQ76" s="394"/>
      <c r="JUV76" s="394"/>
      <c r="JUW76" s="394"/>
      <c r="JVB76" s="394"/>
      <c r="JVC76" s="394"/>
      <c r="JVH76" s="394"/>
      <c r="JVI76" s="394"/>
      <c r="JVN76" s="394"/>
      <c r="JVO76" s="394"/>
      <c r="JVT76" s="394"/>
      <c r="JVU76" s="394"/>
      <c r="JVZ76" s="394"/>
      <c r="JWA76" s="394"/>
      <c r="JWF76" s="394"/>
      <c r="JWG76" s="394"/>
      <c r="JWL76" s="394"/>
      <c r="JWM76" s="394"/>
      <c r="JWR76" s="394"/>
      <c r="JWS76" s="394"/>
      <c r="JWX76" s="394"/>
      <c r="JWY76" s="394"/>
      <c r="JXD76" s="394"/>
      <c r="JXE76" s="394"/>
      <c r="JXJ76" s="394"/>
      <c r="JXK76" s="394"/>
      <c r="JXP76" s="394"/>
      <c r="JXQ76" s="394"/>
      <c r="JXV76" s="394"/>
      <c r="JXW76" s="394"/>
      <c r="JYB76" s="394"/>
      <c r="JYC76" s="394"/>
      <c r="JYH76" s="394"/>
      <c r="JYI76" s="394"/>
      <c r="JYN76" s="394"/>
      <c r="JYO76" s="394"/>
      <c r="JYT76" s="394"/>
      <c r="JYU76" s="394"/>
      <c r="JYZ76" s="394"/>
      <c r="JZA76" s="394"/>
      <c r="JZF76" s="394"/>
      <c r="JZG76" s="394"/>
      <c r="JZL76" s="394"/>
      <c r="JZM76" s="394"/>
      <c r="JZR76" s="394"/>
      <c r="JZS76" s="394"/>
      <c r="JZX76" s="394"/>
      <c r="JZY76" s="394"/>
      <c r="KAD76" s="394"/>
      <c r="KAE76" s="394"/>
      <c r="KAJ76" s="394"/>
      <c r="KAK76" s="394"/>
      <c r="KAP76" s="394"/>
      <c r="KAQ76" s="394"/>
      <c r="KAV76" s="394"/>
      <c r="KAW76" s="394"/>
      <c r="KBB76" s="394"/>
      <c r="KBC76" s="394"/>
      <c r="KBH76" s="394"/>
      <c r="KBI76" s="394"/>
      <c r="KBN76" s="394"/>
      <c r="KBO76" s="394"/>
      <c r="KBT76" s="394"/>
      <c r="KBU76" s="394"/>
      <c r="KBZ76" s="394"/>
      <c r="KCA76" s="394"/>
      <c r="KCF76" s="394"/>
      <c r="KCG76" s="394"/>
      <c r="KCL76" s="394"/>
      <c r="KCM76" s="394"/>
      <c r="KCR76" s="394"/>
      <c r="KCS76" s="394"/>
      <c r="KCX76" s="394"/>
      <c r="KCY76" s="394"/>
      <c r="KDD76" s="394"/>
      <c r="KDE76" s="394"/>
      <c r="KDJ76" s="394"/>
      <c r="KDK76" s="394"/>
      <c r="KDP76" s="394"/>
      <c r="KDQ76" s="394"/>
      <c r="KDV76" s="394"/>
      <c r="KDW76" s="394"/>
      <c r="KEB76" s="394"/>
      <c r="KEC76" s="394"/>
      <c r="KEH76" s="394"/>
      <c r="KEI76" s="394"/>
      <c r="KEN76" s="394"/>
      <c r="KEO76" s="394"/>
      <c r="KET76" s="394"/>
      <c r="KEU76" s="394"/>
      <c r="KEZ76" s="394"/>
      <c r="KFA76" s="394"/>
      <c r="KFF76" s="394"/>
      <c r="KFG76" s="394"/>
      <c r="KFL76" s="394"/>
      <c r="KFM76" s="394"/>
      <c r="KFR76" s="394"/>
      <c r="KFS76" s="394"/>
      <c r="KFX76" s="394"/>
      <c r="KFY76" s="394"/>
      <c r="KGD76" s="394"/>
      <c r="KGE76" s="394"/>
      <c r="KGJ76" s="394"/>
      <c r="KGK76" s="394"/>
      <c r="KGP76" s="394"/>
      <c r="KGQ76" s="394"/>
      <c r="KGV76" s="394"/>
      <c r="KGW76" s="394"/>
      <c r="KHB76" s="394"/>
      <c r="KHC76" s="394"/>
      <c r="KHH76" s="394"/>
      <c r="KHI76" s="394"/>
      <c r="KHN76" s="394"/>
      <c r="KHO76" s="394"/>
      <c r="KHT76" s="394"/>
      <c r="KHU76" s="394"/>
      <c r="KHZ76" s="394"/>
      <c r="KIA76" s="394"/>
      <c r="KIF76" s="394"/>
      <c r="KIG76" s="394"/>
      <c r="KIL76" s="394"/>
      <c r="KIM76" s="394"/>
      <c r="KIR76" s="394"/>
      <c r="KIS76" s="394"/>
      <c r="KIX76" s="394"/>
      <c r="KIY76" s="394"/>
      <c r="KJD76" s="394"/>
      <c r="KJE76" s="394"/>
      <c r="KJJ76" s="394"/>
      <c r="KJK76" s="394"/>
      <c r="KJP76" s="394"/>
      <c r="KJQ76" s="394"/>
      <c r="KJV76" s="394"/>
      <c r="KJW76" s="394"/>
      <c r="KKB76" s="394"/>
      <c r="KKC76" s="394"/>
      <c r="KKH76" s="394"/>
      <c r="KKI76" s="394"/>
      <c r="KKN76" s="394"/>
      <c r="KKO76" s="394"/>
      <c r="KKT76" s="394"/>
      <c r="KKU76" s="394"/>
      <c r="KKZ76" s="394"/>
      <c r="KLA76" s="394"/>
      <c r="KLF76" s="394"/>
      <c r="KLG76" s="394"/>
      <c r="KLL76" s="394"/>
      <c r="KLM76" s="394"/>
      <c r="KLR76" s="394"/>
      <c r="KLS76" s="394"/>
      <c r="KLX76" s="394"/>
      <c r="KLY76" s="394"/>
      <c r="KMD76" s="394"/>
      <c r="KME76" s="394"/>
      <c r="KMJ76" s="394"/>
      <c r="KMK76" s="394"/>
      <c r="KMP76" s="394"/>
      <c r="KMQ76" s="394"/>
      <c r="KMV76" s="394"/>
      <c r="KMW76" s="394"/>
      <c r="KNB76" s="394"/>
      <c r="KNC76" s="394"/>
      <c r="KNH76" s="394"/>
      <c r="KNI76" s="394"/>
      <c r="KNN76" s="394"/>
      <c r="KNO76" s="394"/>
      <c r="KNT76" s="394"/>
      <c r="KNU76" s="394"/>
      <c r="KNZ76" s="394"/>
      <c r="KOA76" s="394"/>
      <c r="KOF76" s="394"/>
      <c r="KOG76" s="394"/>
      <c r="KOL76" s="394"/>
      <c r="KOM76" s="394"/>
      <c r="KOR76" s="394"/>
      <c r="KOS76" s="394"/>
      <c r="KOX76" s="394"/>
      <c r="KOY76" s="394"/>
      <c r="KPD76" s="394"/>
      <c r="KPE76" s="394"/>
      <c r="KPJ76" s="394"/>
      <c r="KPK76" s="394"/>
      <c r="KPP76" s="394"/>
      <c r="KPQ76" s="394"/>
      <c r="KPV76" s="394"/>
      <c r="KPW76" s="394"/>
      <c r="KQB76" s="394"/>
      <c r="KQC76" s="394"/>
      <c r="KQH76" s="394"/>
      <c r="KQI76" s="394"/>
      <c r="KQN76" s="394"/>
      <c r="KQO76" s="394"/>
      <c r="KQT76" s="394"/>
      <c r="KQU76" s="394"/>
      <c r="KQZ76" s="394"/>
      <c r="KRA76" s="394"/>
      <c r="KRF76" s="394"/>
      <c r="KRG76" s="394"/>
      <c r="KRL76" s="394"/>
      <c r="KRM76" s="394"/>
      <c r="KRR76" s="394"/>
      <c r="KRS76" s="394"/>
      <c r="KRX76" s="394"/>
      <c r="KRY76" s="394"/>
      <c r="KSD76" s="394"/>
      <c r="KSE76" s="394"/>
      <c r="KSJ76" s="394"/>
      <c r="KSK76" s="394"/>
      <c r="KSP76" s="394"/>
      <c r="KSQ76" s="394"/>
      <c r="KSV76" s="394"/>
      <c r="KSW76" s="394"/>
      <c r="KTB76" s="394"/>
      <c r="KTC76" s="394"/>
      <c r="KTH76" s="394"/>
      <c r="KTI76" s="394"/>
      <c r="KTN76" s="394"/>
      <c r="KTO76" s="394"/>
      <c r="KTT76" s="394"/>
      <c r="KTU76" s="394"/>
      <c r="KTZ76" s="394"/>
      <c r="KUA76" s="394"/>
      <c r="KUF76" s="394"/>
      <c r="KUG76" s="394"/>
      <c r="KUL76" s="394"/>
      <c r="KUM76" s="394"/>
      <c r="KUR76" s="394"/>
      <c r="KUS76" s="394"/>
      <c r="KUX76" s="394"/>
      <c r="KUY76" s="394"/>
      <c r="KVD76" s="394"/>
      <c r="KVE76" s="394"/>
      <c r="KVJ76" s="394"/>
      <c r="KVK76" s="394"/>
      <c r="KVP76" s="394"/>
      <c r="KVQ76" s="394"/>
      <c r="KVV76" s="394"/>
      <c r="KVW76" s="394"/>
      <c r="KWB76" s="394"/>
      <c r="KWC76" s="394"/>
      <c r="KWH76" s="394"/>
      <c r="KWI76" s="394"/>
      <c r="KWN76" s="394"/>
      <c r="KWO76" s="394"/>
      <c r="KWT76" s="394"/>
      <c r="KWU76" s="394"/>
      <c r="KWZ76" s="394"/>
      <c r="KXA76" s="394"/>
      <c r="KXF76" s="394"/>
      <c r="KXG76" s="394"/>
      <c r="KXL76" s="394"/>
      <c r="KXM76" s="394"/>
      <c r="KXR76" s="394"/>
      <c r="KXS76" s="394"/>
      <c r="KXX76" s="394"/>
      <c r="KXY76" s="394"/>
      <c r="KYD76" s="394"/>
      <c r="KYE76" s="394"/>
      <c r="KYJ76" s="394"/>
      <c r="KYK76" s="394"/>
      <c r="KYP76" s="394"/>
      <c r="KYQ76" s="394"/>
      <c r="KYV76" s="394"/>
      <c r="KYW76" s="394"/>
      <c r="KZB76" s="394"/>
      <c r="KZC76" s="394"/>
      <c r="KZH76" s="394"/>
      <c r="KZI76" s="394"/>
      <c r="KZN76" s="394"/>
      <c r="KZO76" s="394"/>
      <c r="KZT76" s="394"/>
      <c r="KZU76" s="394"/>
      <c r="KZZ76" s="394"/>
      <c r="LAA76" s="394"/>
      <c r="LAF76" s="394"/>
      <c r="LAG76" s="394"/>
      <c r="LAL76" s="394"/>
      <c r="LAM76" s="394"/>
      <c r="LAR76" s="394"/>
      <c r="LAS76" s="394"/>
      <c r="LAX76" s="394"/>
      <c r="LAY76" s="394"/>
      <c r="LBD76" s="394"/>
      <c r="LBE76" s="394"/>
      <c r="LBJ76" s="394"/>
      <c r="LBK76" s="394"/>
      <c r="LBP76" s="394"/>
      <c r="LBQ76" s="394"/>
      <c r="LBV76" s="394"/>
      <c r="LBW76" s="394"/>
      <c r="LCB76" s="394"/>
      <c r="LCC76" s="394"/>
      <c r="LCH76" s="394"/>
      <c r="LCI76" s="394"/>
      <c r="LCN76" s="394"/>
      <c r="LCO76" s="394"/>
      <c r="LCT76" s="394"/>
      <c r="LCU76" s="394"/>
      <c r="LCZ76" s="394"/>
      <c r="LDA76" s="394"/>
      <c r="LDF76" s="394"/>
      <c r="LDG76" s="394"/>
      <c r="LDL76" s="394"/>
      <c r="LDM76" s="394"/>
      <c r="LDR76" s="394"/>
      <c r="LDS76" s="394"/>
      <c r="LDX76" s="394"/>
      <c r="LDY76" s="394"/>
      <c r="LED76" s="394"/>
      <c r="LEE76" s="394"/>
      <c r="LEJ76" s="394"/>
      <c r="LEK76" s="394"/>
      <c r="LEP76" s="394"/>
      <c r="LEQ76" s="394"/>
      <c r="LEV76" s="394"/>
      <c r="LEW76" s="394"/>
      <c r="LFB76" s="394"/>
      <c r="LFC76" s="394"/>
      <c r="LFH76" s="394"/>
      <c r="LFI76" s="394"/>
      <c r="LFN76" s="394"/>
      <c r="LFO76" s="394"/>
      <c r="LFT76" s="394"/>
      <c r="LFU76" s="394"/>
      <c r="LFZ76" s="394"/>
      <c r="LGA76" s="394"/>
      <c r="LGF76" s="394"/>
      <c r="LGG76" s="394"/>
      <c r="LGL76" s="394"/>
      <c r="LGM76" s="394"/>
      <c r="LGR76" s="394"/>
      <c r="LGS76" s="394"/>
      <c r="LGX76" s="394"/>
      <c r="LGY76" s="394"/>
      <c r="LHD76" s="394"/>
      <c r="LHE76" s="394"/>
      <c r="LHJ76" s="394"/>
      <c r="LHK76" s="394"/>
      <c r="LHP76" s="394"/>
      <c r="LHQ76" s="394"/>
      <c r="LHV76" s="394"/>
      <c r="LHW76" s="394"/>
      <c r="LIB76" s="394"/>
      <c r="LIC76" s="394"/>
      <c r="LIH76" s="394"/>
      <c r="LII76" s="394"/>
      <c r="LIN76" s="394"/>
      <c r="LIO76" s="394"/>
      <c r="LIT76" s="394"/>
      <c r="LIU76" s="394"/>
      <c r="LIZ76" s="394"/>
      <c r="LJA76" s="394"/>
      <c r="LJF76" s="394"/>
      <c r="LJG76" s="394"/>
      <c r="LJL76" s="394"/>
      <c r="LJM76" s="394"/>
      <c r="LJR76" s="394"/>
      <c r="LJS76" s="394"/>
      <c r="LJX76" s="394"/>
      <c r="LJY76" s="394"/>
      <c r="LKD76" s="394"/>
      <c r="LKE76" s="394"/>
      <c r="LKJ76" s="394"/>
      <c r="LKK76" s="394"/>
      <c r="LKP76" s="394"/>
      <c r="LKQ76" s="394"/>
      <c r="LKV76" s="394"/>
      <c r="LKW76" s="394"/>
      <c r="LLB76" s="394"/>
      <c r="LLC76" s="394"/>
      <c r="LLH76" s="394"/>
      <c r="LLI76" s="394"/>
      <c r="LLN76" s="394"/>
      <c r="LLO76" s="394"/>
      <c r="LLT76" s="394"/>
      <c r="LLU76" s="394"/>
      <c r="LLZ76" s="394"/>
      <c r="LMA76" s="394"/>
      <c r="LMF76" s="394"/>
      <c r="LMG76" s="394"/>
      <c r="LML76" s="394"/>
      <c r="LMM76" s="394"/>
      <c r="LMR76" s="394"/>
      <c r="LMS76" s="394"/>
      <c r="LMX76" s="394"/>
      <c r="LMY76" s="394"/>
      <c r="LND76" s="394"/>
      <c r="LNE76" s="394"/>
      <c r="LNJ76" s="394"/>
      <c r="LNK76" s="394"/>
      <c r="LNP76" s="394"/>
      <c r="LNQ76" s="394"/>
      <c r="LNV76" s="394"/>
      <c r="LNW76" s="394"/>
      <c r="LOB76" s="394"/>
      <c r="LOC76" s="394"/>
      <c r="LOH76" s="394"/>
      <c r="LOI76" s="394"/>
      <c r="LON76" s="394"/>
      <c r="LOO76" s="394"/>
      <c r="LOT76" s="394"/>
      <c r="LOU76" s="394"/>
      <c r="LOZ76" s="394"/>
      <c r="LPA76" s="394"/>
      <c r="LPF76" s="394"/>
      <c r="LPG76" s="394"/>
      <c r="LPL76" s="394"/>
      <c r="LPM76" s="394"/>
      <c r="LPR76" s="394"/>
      <c r="LPS76" s="394"/>
      <c r="LPX76" s="394"/>
      <c r="LPY76" s="394"/>
      <c r="LQD76" s="394"/>
      <c r="LQE76" s="394"/>
      <c r="LQJ76" s="394"/>
      <c r="LQK76" s="394"/>
      <c r="LQP76" s="394"/>
      <c r="LQQ76" s="394"/>
      <c r="LQV76" s="394"/>
      <c r="LQW76" s="394"/>
      <c r="LRB76" s="394"/>
      <c r="LRC76" s="394"/>
      <c r="LRH76" s="394"/>
      <c r="LRI76" s="394"/>
      <c r="LRN76" s="394"/>
      <c r="LRO76" s="394"/>
      <c r="LRT76" s="394"/>
      <c r="LRU76" s="394"/>
      <c r="LRZ76" s="394"/>
      <c r="LSA76" s="394"/>
      <c r="LSF76" s="394"/>
      <c r="LSG76" s="394"/>
      <c r="LSL76" s="394"/>
      <c r="LSM76" s="394"/>
      <c r="LSR76" s="394"/>
      <c r="LSS76" s="394"/>
      <c r="LSX76" s="394"/>
      <c r="LSY76" s="394"/>
      <c r="LTD76" s="394"/>
      <c r="LTE76" s="394"/>
      <c r="LTJ76" s="394"/>
      <c r="LTK76" s="394"/>
      <c r="LTP76" s="394"/>
      <c r="LTQ76" s="394"/>
      <c r="LTV76" s="394"/>
      <c r="LTW76" s="394"/>
      <c r="LUB76" s="394"/>
      <c r="LUC76" s="394"/>
      <c r="LUH76" s="394"/>
      <c r="LUI76" s="394"/>
      <c r="LUN76" s="394"/>
      <c r="LUO76" s="394"/>
      <c r="LUT76" s="394"/>
      <c r="LUU76" s="394"/>
      <c r="LUZ76" s="394"/>
      <c r="LVA76" s="394"/>
      <c r="LVF76" s="394"/>
      <c r="LVG76" s="394"/>
      <c r="LVL76" s="394"/>
      <c r="LVM76" s="394"/>
      <c r="LVR76" s="394"/>
      <c r="LVS76" s="394"/>
      <c r="LVX76" s="394"/>
      <c r="LVY76" s="394"/>
      <c r="LWD76" s="394"/>
      <c r="LWE76" s="394"/>
      <c r="LWJ76" s="394"/>
      <c r="LWK76" s="394"/>
      <c r="LWP76" s="394"/>
      <c r="LWQ76" s="394"/>
      <c r="LWV76" s="394"/>
      <c r="LWW76" s="394"/>
      <c r="LXB76" s="394"/>
      <c r="LXC76" s="394"/>
      <c r="LXH76" s="394"/>
      <c r="LXI76" s="394"/>
      <c r="LXN76" s="394"/>
      <c r="LXO76" s="394"/>
      <c r="LXT76" s="394"/>
      <c r="LXU76" s="394"/>
      <c r="LXZ76" s="394"/>
      <c r="LYA76" s="394"/>
      <c r="LYF76" s="394"/>
      <c r="LYG76" s="394"/>
      <c r="LYL76" s="394"/>
      <c r="LYM76" s="394"/>
      <c r="LYR76" s="394"/>
      <c r="LYS76" s="394"/>
      <c r="LYX76" s="394"/>
      <c r="LYY76" s="394"/>
      <c r="LZD76" s="394"/>
      <c r="LZE76" s="394"/>
      <c r="LZJ76" s="394"/>
      <c r="LZK76" s="394"/>
      <c r="LZP76" s="394"/>
      <c r="LZQ76" s="394"/>
      <c r="LZV76" s="394"/>
      <c r="LZW76" s="394"/>
      <c r="MAB76" s="394"/>
      <c r="MAC76" s="394"/>
      <c r="MAH76" s="394"/>
      <c r="MAI76" s="394"/>
      <c r="MAN76" s="394"/>
      <c r="MAO76" s="394"/>
      <c r="MAT76" s="394"/>
      <c r="MAU76" s="394"/>
      <c r="MAZ76" s="394"/>
      <c r="MBA76" s="394"/>
      <c r="MBF76" s="394"/>
      <c r="MBG76" s="394"/>
      <c r="MBL76" s="394"/>
      <c r="MBM76" s="394"/>
      <c r="MBR76" s="394"/>
      <c r="MBS76" s="394"/>
      <c r="MBX76" s="394"/>
      <c r="MBY76" s="394"/>
      <c r="MCD76" s="394"/>
      <c r="MCE76" s="394"/>
      <c r="MCJ76" s="394"/>
      <c r="MCK76" s="394"/>
      <c r="MCP76" s="394"/>
      <c r="MCQ76" s="394"/>
      <c r="MCV76" s="394"/>
      <c r="MCW76" s="394"/>
      <c r="MDB76" s="394"/>
      <c r="MDC76" s="394"/>
      <c r="MDH76" s="394"/>
      <c r="MDI76" s="394"/>
      <c r="MDN76" s="394"/>
      <c r="MDO76" s="394"/>
      <c r="MDT76" s="394"/>
      <c r="MDU76" s="394"/>
      <c r="MDZ76" s="394"/>
      <c r="MEA76" s="394"/>
      <c r="MEF76" s="394"/>
      <c r="MEG76" s="394"/>
      <c r="MEL76" s="394"/>
      <c r="MEM76" s="394"/>
      <c r="MER76" s="394"/>
      <c r="MES76" s="394"/>
      <c r="MEX76" s="394"/>
      <c r="MEY76" s="394"/>
      <c r="MFD76" s="394"/>
      <c r="MFE76" s="394"/>
      <c r="MFJ76" s="394"/>
      <c r="MFK76" s="394"/>
      <c r="MFP76" s="394"/>
      <c r="MFQ76" s="394"/>
      <c r="MFV76" s="394"/>
      <c r="MFW76" s="394"/>
      <c r="MGB76" s="394"/>
      <c r="MGC76" s="394"/>
      <c r="MGH76" s="394"/>
      <c r="MGI76" s="394"/>
      <c r="MGN76" s="394"/>
      <c r="MGO76" s="394"/>
      <c r="MGT76" s="394"/>
      <c r="MGU76" s="394"/>
      <c r="MGZ76" s="394"/>
      <c r="MHA76" s="394"/>
      <c r="MHF76" s="394"/>
      <c r="MHG76" s="394"/>
      <c r="MHL76" s="394"/>
      <c r="MHM76" s="394"/>
      <c r="MHR76" s="394"/>
      <c r="MHS76" s="394"/>
      <c r="MHX76" s="394"/>
      <c r="MHY76" s="394"/>
      <c r="MID76" s="394"/>
      <c r="MIE76" s="394"/>
      <c r="MIJ76" s="394"/>
      <c r="MIK76" s="394"/>
      <c r="MIP76" s="394"/>
      <c r="MIQ76" s="394"/>
      <c r="MIV76" s="394"/>
      <c r="MIW76" s="394"/>
      <c r="MJB76" s="394"/>
      <c r="MJC76" s="394"/>
      <c r="MJH76" s="394"/>
      <c r="MJI76" s="394"/>
      <c r="MJN76" s="394"/>
      <c r="MJO76" s="394"/>
      <c r="MJT76" s="394"/>
      <c r="MJU76" s="394"/>
      <c r="MJZ76" s="394"/>
      <c r="MKA76" s="394"/>
      <c r="MKF76" s="394"/>
      <c r="MKG76" s="394"/>
      <c r="MKL76" s="394"/>
      <c r="MKM76" s="394"/>
      <c r="MKR76" s="394"/>
      <c r="MKS76" s="394"/>
      <c r="MKX76" s="394"/>
      <c r="MKY76" s="394"/>
      <c r="MLD76" s="394"/>
      <c r="MLE76" s="394"/>
      <c r="MLJ76" s="394"/>
      <c r="MLK76" s="394"/>
      <c r="MLP76" s="394"/>
      <c r="MLQ76" s="394"/>
      <c r="MLV76" s="394"/>
      <c r="MLW76" s="394"/>
      <c r="MMB76" s="394"/>
      <c r="MMC76" s="394"/>
      <c r="MMH76" s="394"/>
      <c r="MMI76" s="394"/>
      <c r="MMN76" s="394"/>
      <c r="MMO76" s="394"/>
      <c r="MMT76" s="394"/>
      <c r="MMU76" s="394"/>
      <c r="MMZ76" s="394"/>
      <c r="MNA76" s="394"/>
      <c r="MNF76" s="394"/>
      <c r="MNG76" s="394"/>
      <c r="MNL76" s="394"/>
      <c r="MNM76" s="394"/>
      <c r="MNR76" s="394"/>
      <c r="MNS76" s="394"/>
      <c r="MNX76" s="394"/>
      <c r="MNY76" s="394"/>
      <c r="MOD76" s="394"/>
      <c r="MOE76" s="394"/>
      <c r="MOJ76" s="394"/>
      <c r="MOK76" s="394"/>
      <c r="MOP76" s="394"/>
      <c r="MOQ76" s="394"/>
      <c r="MOV76" s="394"/>
      <c r="MOW76" s="394"/>
      <c r="MPB76" s="394"/>
      <c r="MPC76" s="394"/>
      <c r="MPH76" s="394"/>
      <c r="MPI76" s="394"/>
      <c r="MPN76" s="394"/>
      <c r="MPO76" s="394"/>
      <c r="MPT76" s="394"/>
      <c r="MPU76" s="394"/>
      <c r="MPZ76" s="394"/>
      <c r="MQA76" s="394"/>
      <c r="MQF76" s="394"/>
      <c r="MQG76" s="394"/>
      <c r="MQL76" s="394"/>
      <c r="MQM76" s="394"/>
      <c r="MQR76" s="394"/>
      <c r="MQS76" s="394"/>
      <c r="MQX76" s="394"/>
      <c r="MQY76" s="394"/>
      <c r="MRD76" s="394"/>
      <c r="MRE76" s="394"/>
      <c r="MRJ76" s="394"/>
      <c r="MRK76" s="394"/>
      <c r="MRP76" s="394"/>
      <c r="MRQ76" s="394"/>
      <c r="MRV76" s="394"/>
      <c r="MRW76" s="394"/>
      <c r="MSB76" s="394"/>
      <c r="MSC76" s="394"/>
      <c r="MSH76" s="394"/>
      <c r="MSI76" s="394"/>
      <c r="MSN76" s="394"/>
      <c r="MSO76" s="394"/>
      <c r="MST76" s="394"/>
      <c r="MSU76" s="394"/>
      <c r="MSZ76" s="394"/>
      <c r="MTA76" s="394"/>
      <c r="MTF76" s="394"/>
      <c r="MTG76" s="394"/>
      <c r="MTL76" s="394"/>
      <c r="MTM76" s="394"/>
      <c r="MTR76" s="394"/>
      <c r="MTS76" s="394"/>
      <c r="MTX76" s="394"/>
      <c r="MTY76" s="394"/>
      <c r="MUD76" s="394"/>
      <c r="MUE76" s="394"/>
      <c r="MUJ76" s="394"/>
      <c r="MUK76" s="394"/>
      <c r="MUP76" s="394"/>
      <c r="MUQ76" s="394"/>
      <c r="MUV76" s="394"/>
      <c r="MUW76" s="394"/>
      <c r="MVB76" s="394"/>
      <c r="MVC76" s="394"/>
      <c r="MVH76" s="394"/>
      <c r="MVI76" s="394"/>
      <c r="MVN76" s="394"/>
      <c r="MVO76" s="394"/>
      <c r="MVT76" s="394"/>
      <c r="MVU76" s="394"/>
      <c r="MVZ76" s="394"/>
      <c r="MWA76" s="394"/>
      <c r="MWF76" s="394"/>
      <c r="MWG76" s="394"/>
      <c r="MWL76" s="394"/>
      <c r="MWM76" s="394"/>
      <c r="MWR76" s="394"/>
      <c r="MWS76" s="394"/>
      <c r="MWX76" s="394"/>
      <c r="MWY76" s="394"/>
      <c r="MXD76" s="394"/>
      <c r="MXE76" s="394"/>
      <c r="MXJ76" s="394"/>
      <c r="MXK76" s="394"/>
      <c r="MXP76" s="394"/>
      <c r="MXQ76" s="394"/>
      <c r="MXV76" s="394"/>
      <c r="MXW76" s="394"/>
      <c r="MYB76" s="394"/>
      <c r="MYC76" s="394"/>
      <c r="MYH76" s="394"/>
      <c r="MYI76" s="394"/>
      <c r="MYN76" s="394"/>
      <c r="MYO76" s="394"/>
      <c r="MYT76" s="394"/>
      <c r="MYU76" s="394"/>
      <c r="MYZ76" s="394"/>
      <c r="MZA76" s="394"/>
      <c r="MZF76" s="394"/>
      <c r="MZG76" s="394"/>
      <c r="MZL76" s="394"/>
      <c r="MZM76" s="394"/>
      <c r="MZR76" s="394"/>
      <c r="MZS76" s="394"/>
      <c r="MZX76" s="394"/>
      <c r="MZY76" s="394"/>
      <c r="NAD76" s="394"/>
      <c r="NAE76" s="394"/>
      <c r="NAJ76" s="394"/>
      <c r="NAK76" s="394"/>
      <c r="NAP76" s="394"/>
      <c r="NAQ76" s="394"/>
      <c r="NAV76" s="394"/>
      <c r="NAW76" s="394"/>
      <c r="NBB76" s="394"/>
      <c r="NBC76" s="394"/>
      <c r="NBH76" s="394"/>
      <c r="NBI76" s="394"/>
      <c r="NBN76" s="394"/>
      <c r="NBO76" s="394"/>
      <c r="NBT76" s="394"/>
      <c r="NBU76" s="394"/>
      <c r="NBZ76" s="394"/>
      <c r="NCA76" s="394"/>
      <c r="NCF76" s="394"/>
      <c r="NCG76" s="394"/>
      <c r="NCL76" s="394"/>
      <c r="NCM76" s="394"/>
      <c r="NCR76" s="394"/>
      <c r="NCS76" s="394"/>
      <c r="NCX76" s="394"/>
      <c r="NCY76" s="394"/>
      <c r="NDD76" s="394"/>
      <c r="NDE76" s="394"/>
      <c r="NDJ76" s="394"/>
      <c r="NDK76" s="394"/>
      <c r="NDP76" s="394"/>
      <c r="NDQ76" s="394"/>
      <c r="NDV76" s="394"/>
      <c r="NDW76" s="394"/>
      <c r="NEB76" s="394"/>
      <c r="NEC76" s="394"/>
      <c r="NEH76" s="394"/>
      <c r="NEI76" s="394"/>
      <c r="NEN76" s="394"/>
      <c r="NEO76" s="394"/>
      <c r="NET76" s="394"/>
      <c r="NEU76" s="394"/>
      <c r="NEZ76" s="394"/>
      <c r="NFA76" s="394"/>
      <c r="NFF76" s="394"/>
      <c r="NFG76" s="394"/>
      <c r="NFL76" s="394"/>
      <c r="NFM76" s="394"/>
      <c r="NFR76" s="394"/>
      <c r="NFS76" s="394"/>
      <c r="NFX76" s="394"/>
      <c r="NFY76" s="394"/>
      <c r="NGD76" s="394"/>
      <c r="NGE76" s="394"/>
      <c r="NGJ76" s="394"/>
      <c r="NGK76" s="394"/>
      <c r="NGP76" s="394"/>
      <c r="NGQ76" s="394"/>
      <c r="NGV76" s="394"/>
      <c r="NGW76" s="394"/>
      <c r="NHB76" s="394"/>
      <c r="NHC76" s="394"/>
      <c r="NHH76" s="394"/>
      <c r="NHI76" s="394"/>
      <c r="NHN76" s="394"/>
      <c r="NHO76" s="394"/>
      <c r="NHT76" s="394"/>
      <c r="NHU76" s="394"/>
      <c r="NHZ76" s="394"/>
      <c r="NIA76" s="394"/>
      <c r="NIF76" s="394"/>
      <c r="NIG76" s="394"/>
      <c r="NIL76" s="394"/>
      <c r="NIM76" s="394"/>
      <c r="NIR76" s="394"/>
      <c r="NIS76" s="394"/>
      <c r="NIX76" s="394"/>
      <c r="NIY76" s="394"/>
      <c r="NJD76" s="394"/>
      <c r="NJE76" s="394"/>
      <c r="NJJ76" s="394"/>
      <c r="NJK76" s="394"/>
      <c r="NJP76" s="394"/>
      <c r="NJQ76" s="394"/>
      <c r="NJV76" s="394"/>
      <c r="NJW76" s="394"/>
      <c r="NKB76" s="394"/>
      <c r="NKC76" s="394"/>
      <c r="NKH76" s="394"/>
      <c r="NKI76" s="394"/>
      <c r="NKN76" s="394"/>
      <c r="NKO76" s="394"/>
      <c r="NKT76" s="394"/>
      <c r="NKU76" s="394"/>
      <c r="NKZ76" s="394"/>
      <c r="NLA76" s="394"/>
      <c r="NLF76" s="394"/>
      <c r="NLG76" s="394"/>
      <c r="NLL76" s="394"/>
      <c r="NLM76" s="394"/>
      <c r="NLR76" s="394"/>
      <c r="NLS76" s="394"/>
      <c r="NLX76" s="394"/>
      <c r="NLY76" s="394"/>
      <c r="NMD76" s="394"/>
      <c r="NME76" s="394"/>
      <c r="NMJ76" s="394"/>
      <c r="NMK76" s="394"/>
      <c r="NMP76" s="394"/>
      <c r="NMQ76" s="394"/>
      <c r="NMV76" s="394"/>
      <c r="NMW76" s="394"/>
      <c r="NNB76" s="394"/>
      <c r="NNC76" s="394"/>
      <c r="NNH76" s="394"/>
      <c r="NNI76" s="394"/>
      <c r="NNN76" s="394"/>
      <c r="NNO76" s="394"/>
      <c r="NNT76" s="394"/>
      <c r="NNU76" s="394"/>
      <c r="NNZ76" s="394"/>
      <c r="NOA76" s="394"/>
      <c r="NOF76" s="394"/>
      <c r="NOG76" s="394"/>
      <c r="NOL76" s="394"/>
      <c r="NOM76" s="394"/>
      <c r="NOR76" s="394"/>
      <c r="NOS76" s="394"/>
      <c r="NOX76" s="394"/>
      <c r="NOY76" s="394"/>
      <c r="NPD76" s="394"/>
      <c r="NPE76" s="394"/>
      <c r="NPJ76" s="394"/>
      <c r="NPK76" s="394"/>
      <c r="NPP76" s="394"/>
      <c r="NPQ76" s="394"/>
      <c r="NPV76" s="394"/>
      <c r="NPW76" s="394"/>
      <c r="NQB76" s="394"/>
      <c r="NQC76" s="394"/>
      <c r="NQH76" s="394"/>
      <c r="NQI76" s="394"/>
      <c r="NQN76" s="394"/>
      <c r="NQO76" s="394"/>
      <c r="NQT76" s="394"/>
      <c r="NQU76" s="394"/>
      <c r="NQZ76" s="394"/>
      <c r="NRA76" s="394"/>
      <c r="NRF76" s="394"/>
      <c r="NRG76" s="394"/>
      <c r="NRL76" s="394"/>
      <c r="NRM76" s="394"/>
      <c r="NRR76" s="394"/>
      <c r="NRS76" s="394"/>
      <c r="NRX76" s="394"/>
      <c r="NRY76" s="394"/>
      <c r="NSD76" s="394"/>
      <c r="NSE76" s="394"/>
      <c r="NSJ76" s="394"/>
      <c r="NSK76" s="394"/>
      <c r="NSP76" s="394"/>
      <c r="NSQ76" s="394"/>
      <c r="NSV76" s="394"/>
      <c r="NSW76" s="394"/>
      <c r="NTB76" s="394"/>
      <c r="NTC76" s="394"/>
      <c r="NTH76" s="394"/>
      <c r="NTI76" s="394"/>
      <c r="NTN76" s="394"/>
      <c r="NTO76" s="394"/>
      <c r="NTT76" s="394"/>
      <c r="NTU76" s="394"/>
      <c r="NTZ76" s="394"/>
      <c r="NUA76" s="394"/>
      <c r="NUF76" s="394"/>
      <c r="NUG76" s="394"/>
      <c r="NUL76" s="394"/>
      <c r="NUM76" s="394"/>
      <c r="NUR76" s="394"/>
      <c r="NUS76" s="394"/>
      <c r="NUX76" s="394"/>
      <c r="NUY76" s="394"/>
      <c r="NVD76" s="394"/>
      <c r="NVE76" s="394"/>
      <c r="NVJ76" s="394"/>
      <c r="NVK76" s="394"/>
      <c r="NVP76" s="394"/>
      <c r="NVQ76" s="394"/>
      <c r="NVV76" s="394"/>
      <c r="NVW76" s="394"/>
      <c r="NWB76" s="394"/>
      <c r="NWC76" s="394"/>
      <c r="NWH76" s="394"/>
      <c r="NWI76" s="394"/>
      <c r="NWN76" s="394"/>
      <c r="NWO76" s="394"/>
      <c r="NWT76" s="394"/>
      <c r="NWU76" s="394"/>
      <c r="NWZ76" s="394"/>
      <c r="NXA76" s="394"/>
      <c r="NXF76" s="394"/>
      <c r="NXG76" s="394"/>
      <c r="NXL76" s="394"/>
      <c r="NXM76" s="394"/>
      <c r="NXR76" s="394"/>
      <c r="NXS76" s="394"/>
      <c r="NXX76" s="394"/>
      <c r="NXY76" s="394"/>
      <c r="NYD76" s="394"/>
      <c r="NYE76" s="394"/>
      <c r="NYJ76" s="394"/>
      <c r="NYK76" s="394"/>
      <c r="NYP76" s="394"/>
      <c r="NYQ76" s="394"/>
      <c r="NYV76" s="394"/>
      <c r="NYW76" s="394"/>
      <c r="NZB76" s="394"/>
      <c r="NZC76" s="394"/>
      <c r="NZH76" s="394"/>
      <c r="NZI76" s="394"/>
      <c r="NZN76" s="394"/>
      <c r="NZO76" s="394"/>
      <c r="NZT76" s="394"/>
      <c r="NZU76" s="394"/>
      <c r="NZZ76" s="394"/>
      <c r="OAA76" s="394"/>
      <c r="OAF76" s="394"/>
      <c r="OAG76" s="394"/>
      <c r="OAL76" s="394"/>
      <c r="OAM76" s="394"/>
      <c r="OAR76" s="394"/>
      <c r="OAS76" s="394"/>
      <c r="OAX76" s="394"/>
      <c r="OAY76" s="394"/>
      <c r="OBD76" s="394"/>
      <c r="OBE76" s="394"/>
      <c r="OBJ76" s="394"/>
      <c r="OBK76" s="394"/>
      <c r="OBP76" s="394"/>
      <c r="OBQ76" s="394"/>
      <c r="OBV76" s="394"/>
      <c r="OBW76" s="394"/>
      <c r="OCB76" s="394"/>
      <c r="OCC76" s="394"/>
      <c r="OCH76" s="394"/>
      <c r="OCI76" s="394"/>
      <c r="OCN76" s="394"/>
      <c r="OCO76" s="394"/>
      <c r="OCT76" s="394"/>
      <c r="OCU76" s="394"/>
      <c r="OCZ76" s="394"/>
      <c r="ODA76" s="394"/>
      <c r="ODF76" s="394"/>
      <c r="ODG76" s="394"/>
      <c r="ODL76" s="394"/>
      <c r="ODM76" s="394"/>
      <c r="ODR76" s="394"/>
      <c r="ODS76" s="394"/>
      <c r="ODX76" s="394"/>
      <c r="ODY76" s="394"/>
      <c r="OED76" s="394"/>
      <c r="OEE76" s="394"/>
      <c r="OEJ76" s="394"/>
      <c r="OEK76" s="394"/>
      <c r="OEP76" s="394"/>
      <c r="OEQ76" s="394"/>
      <c r="OEV76" s="394"/>
      <c r="OEW76" s="394"/>
      <c r="OFB76" s="394"/>
      <c r="OFC76" s="394"/>
      <c r="OFH76" s="394"/>
      <c r="OFI76" s="394"/>
      <c r="OFN76" s="394"/>
      <c r="OFO76" s="394"/>
      <c r="OFT76" s="394"/>
      <c r="OFU76" s="394"/>
      <c r="OFZ76" s="394"/>
      <c r="OGA76" s="394"/>
      <c r="OGF76" s="394"/>
      <c r="OGG76" s="394"/>
      <c r="OGL76" s="394"/>
      <c r="OGM76" s="394"/>
      <c r="OGR76" s="394"/>
      <c r="OGS76" s="394"/>
      <c r="OGX76" s="394"/>
      <c r="OGY76" s="394"/>
      <c r="OHD76" s="394"/>
      <c r="OHE76" s="394"/>
      <c r="OHJ76" s="394"/>
      <c r="OHK76" s="394"/>
      <c r="OHP76" s="394"/>
      <c r="OHQ76" s="394"/>
      <c r="OHV76" s="394"/>
      <c r="OHW76" s="394"/>
      <c r="OIB76" s="394"/>
      <c r="OIC76" s="394"/>
      <c r="OIH76" s="394"/>
      <c r="OII76" s="394"/>
      <c r="OIN76" s="394"/>
      <c r="OIO76" s="394"/>
      <c r="OIT76" s="394"/>
      <c r="OIU76" s="394"/>
      <c r="OIZ76" s="394"/>
      <c r="OJA76" s="394"/>
      <c r="OJF76" s="394"/>
      <c r="OJG76" s="394"/>
      <c r="OJL76" s="394"/>
      <c r="OJM76" s="394"/>
      <c r="OJR76" s="394"/>
      <c r="OJS76" s="394"/>
      <c r="OJX76" s="394"/>
      <c r="OJY76" s="394"/>
      <c r="OKD76" s="394"/>
      <c r="OKE76" s="394"/>
      <c r="OKJ76" s="394"/>
      <c r="OKK76" s="394"/>
      <c r="OKP76" s="394"/>
      <c r="OKQ76" s="394"/>
      <c r="OKV76" s="394"/>
      <c r="OKW76" s="394"/>
      <c r="OLB76" s="394"/>
      <c r="OLC76" s="394"/>
      <c r="OLH76" s="394"/>
      <c r="OLI76" s="394"/>
      <c r="OLN76" s="394"/>
      <c r="OLO76" s="394"/>
      <c r="OLT76" s="394"/>
      <c r="OLU76" s="394"/>
      <c r="OLZ76" s="394"/>
      <c r="OMA76" s="394"/>
      <c r="OMF76" s="394"/>
      <c r="OMG76" s="394"/>
      <c r="OML76" s="394"/>
      <c r="OMM76" s="394"/>
      <c r="OMR76" s="394"/>
      <c r="OMS76" s="394"/>
      <c r="OMX76" s="394"/>
      <c r="OMY76" s="394"/>
      <c r="OND76" s="394"/>
      <c r="ONE76" s="394"/>
      <c r="ONJ76" s="394"/>
      <c r="ONK76" s="394"/>
      <c r="ONP76" s="394"/>
      <c r="ONQ76" s="394"/>
      <c r="ONV76" s="394"/>
      <c r="ONW76" s="394"/>
      <c r="OOB76" s="394"/>
      <c r="OOC76" s="394"/>
      <c r="OOH76" s="394"/>
      <c r="OOI76" s="394"/>
      <c r="OON76" s="394"/>
      <c r="OOO76" s="394"/>
      <c r="OOT76" s="394"/>
      <c r="OOU76" s="394"/>
      <c r="OOZ76" s="394"/>
      <c r="OPA76" s="394"/>
      <c r="OPF76" s="394"/>
      <c r="OPG76" s="394"/>
      <c r="OPL76" s="394"/>
      <c r="OPM76" s="394"/>
      <c r="OPR76" s="394"/>
      <c r="OPS76" s="394"/>
      <c r="OPX76" s="394"/>
      <c r="OPY76" s="394"/>
      <c r="OQD76" s="394"/>
      <c r="OQE76" s="394"/>
      <c r="OQJ76" s="394"/>
      <c r="OQK76" s="394"/>
      <c r="OQP76" s="394"/>
      <c r="OQQ76" s="394"/>
      <c r="OQV76" s="394"/>
      <c r="OQW76" s="394"/>
      <c r="ORB76" s="394"/>
      <c r="ORC76" s="394"/>
      <c r="ORH76" s="394"/>
      <c r="ORI76" s="394"/>
      <c r="ORN76" s="394"/>
      <c r="ORO76" s="394"/>
      <c r="ORT76" s="394"/>
      <c r="ORU76" s="394"/>
      <c r="ORZ76" s="394"/>
      <c r="OSA76" s="394"/>
      <c r="OSF76" s="394"/>
      <c r="OSG76" s="394"/>
      <c r="OSL76" s="394"/>
      <c r="OSM76" s="394"/>
      <c r="OSR76" s="394"/>
      <c r="OSS76" s="394"/>
      <c r="OSX76" s="394"/>
      <c r="OSY76" s="394"/>
      <c r="OTD76" s="394"/>
      <c r="OTE76" s="394"/>
      <c r="OTJ76" s="394"/>
      <c r="OTK76" s="394"/>
      <c r="OTP76" s="394"/>
      <c r="OTQ76" s="394"/>
      <c r="OTV76" s="394"/>
      <c r="OTW76" s="394"/>
      <c r="OUB76" s="394"/>
      <c r="OUC76" s="394"/>
      <c r="OUH76" s="394"/>
      <c r="OUI76" s="394"/>
      <c r="OUN76" s="394"/>
      <c r="OUO76" s="394"/>
      <c r="OUT76" s="394"/>
      <c r="OUU76" s="394"/>
      <c r="OUZ76" s="394"/>
      <c r="OVA76" s="394"/>
      <c r="OVF76" s="394"/>
      <c r="OVG76" s="394"/>
      <c r="OVL76" s="394"/>
      <c r="OVM76" s="394"/>
      <c r="OVR76" s="394"/>
      <c r="OVS76" s="394"/>
      <c r="OVX76" s="394"/>
      <c r="OVY76" s="394"/>
      <c r="OWD76" s="394"/>
      <c r="OWE76" s="394"/>
      <c r="OWJ76" s="394"/>
      <c r="OWK76" s="394"/>
      <c r="OWP76" s="394"/>
      <c r="OWQ76" s="394"/>
      <c r="OWV76" s="394"/>
      <c r="OWW76" s="394"/>
      <c r="OXB76" s="394"/>
      <c r="OXC76" s="394"/>
      <c r="OXH76" s="394"/>
      <c r="OXI76" s="394"/>
      <c r="OXN76" s="394"/>
      <c r="OXO76" s="394"/>
      <c r="OXT76" s="394"/>
      <c r="OXU76" s="394"/>
      <c r="OXZ76" s="394"/>
      <c r="OYA76" s="394"/>
      <c r="OYF76" s="394"/>
      <c r="OYG76" s="394"/>
      <c r="OYL76" s="394"/>
      <c r="OYM76" s="394"/>
      <c r="OYR76" s="394"/>
      <c r="OYS76" s="394"/>
      <c r="OYX76" s="394"/>
      <c r="OYY76" s="394"/>
      <c r="OZD76" s="394"/>
      <c r="OZE76" s="394"/>
      <c r="OZJ76" s="394"/>
      <c r="OZK76" s="394"/>
      <c r="OZP76" s="394"/>
      <c r="OZQ76" s="394"/>
      <c r="OZV76" s="394"/>
      <c r="OZW76" s="394"/>
      <c r="PAB76" s="394"/>
      <c r="PAC76" s="394"/>
      <c r="PAH76" s="394"/>
      <c r="PAI76" s="394"/>
      <c r="PAN76" s="394"/>
      <c r="PAO76" s="394"/>
      <c r="PAT76" s="394"/>
      <c r="PAU76" s="394"/>
      <c r="PAZ76" s="394"/>
      <c r="PBA76" s="394"/>
      <c r="PBF76" s="394"/>
      <c r="PBG76" s="394"/>
      <c r="PBL76" s="394"/>
      <c r="PBM76" s="394"/>
      <c r="PBR76" s="394"/>
      <c r="PBS76" s="394"/>
      <c r="PBX76" s="394"/>
      <c r="PBY76" s="394"/>
      <c r="PCD76" s="394"/>
      <c r="PCE76" s="394"/>
      <c r="PCJ76" s="394"/>
      <c r="PCK76" s="394"/>
      <c r="PCP76" s="394"/>
      <c r="PCQ76" s="394"/>
      <c r="PCV76" s="394"/>
      <c r="PCW76" s="394"/>
      <c r="PDB76" s="394"/>
      <c r="PDC76" s="394"/>
      <c r="PDH76" s="394"/>
      <c r="PDI76" s="394"/>
      <c r="PDN76" s="394"/>
      <c r="PDO76" s="394"/>
      <c r="PDT76" s="394"/>
      <c r="PDU76" s="394"/>
      <c r="PDZ76" s="394"/>
      <c r="PEA76" s="394"/>
      <c r="PEF76" s="394"/>
      <c r="PEG76" s="394"/>
      <c r="PEL76" s="394"/>
      <c r="PEM76" s="394"/>
      <c r="PER76" s="394"/>
      <c r="PES76" s="394"/>
      <c r="PEX76" s="394"/>
      <c r="PEY76" s="394"/>
      <c r="PFD76" s="394"/>
      <c r="PFE76" s="394"/>
      <c r="PFJ76" s="394"/>
      <c r="PFK76" s="394"/>
      <c r="PFP76" s="394"/>
      <c r="PFQ76" s="394"/>
      <c r="PFV76" s="394"/>
      <c r="PFW76" s="394"/>
      <c r="PGB76" s="394"/>
      <c r="PGC76" s="394"/>
      <c r="PGH76" s="394"/>
      <c r="PGI76" s="394"/>
      <c r="PGN76" s="394"/>
      <c r="PGO76" s="394"/>
      <c r="PGT76" s="394"/>
      <c r="PGU76" s="394"/>
      <c r="PGZ76" s="394"/>
      <c r="PHA76" s="394"/>
      <c r="PHF76" s="394"/>
      <c r="PHG76" s="394"/>
      <c r="PHL76" s="394"/>
      <c r="PHM76" s="394"/>
      <c r="PHR76" s="394"/>
      <c r="PHS76" s="394"/>
      <c r="PHX76" s="394"/>
      <c r="PHY76" s="394"/>
      <c r="PID76" s="394"/>
      <c r="PIE76" s="394"/>
      <c r="PIJ76" s="394"/>
      <c r="PIK76" s="394"/>
      <c r="PIP76" s="394"/>
      <c r="PIQ76" s="394"/>
      <c r="PIV76" s="394"/>
      <c r="PIW76" s="394"/>
      <c r="PJB76" s="394"/>
      <c r="PJC76" s="394"/>
      <c r="PJH76" s="394"/>
      <c r="PJI76" s="394"/>
      <c r="PJN76" s="394"/>
      <c r="PJO76" s="394"/>
      <c r="PJT76" s="394"/>
      <c r="PJU76" s="394"/>
      <c r="PJZ76" s="394"/>
      <c r="PKA76" s="394"/>
      <c r="PKF76" s="394"/>
      <c r="PKG76" s="394"/>
      <c r="PKL76" s="394"/>
      <c r="PKM76" s="394"/>
      <c r="PKR76" s="394"/>
      <c r="PKS76" s="394"/>
      <c r="PKX76" s="394"/>
      <c r="PKY76" s="394"/>
      <c r="PLD76" s="394"/>
      <c r="PLE76" s="394"/>
      <c r="PLJ76" s="394"/>
      <c r="PLK76" s="394"/>
      <c r="PLP76" s="394"/>
      <c r="PLQ76" s="394"/>
      <c r="PLV76" s="394"/>
      <c r="PLW76" s="394"/>
      <c r="PMB76" s="394"/>
      <c r="PMC76" s="394"/>
      <c r="PMH76" s="394"/>
      <c r="PMI76" s="394"/>
      <c r="PMN76" s="394"/>
      <c r="PMO76" s="394"/>
      <c r="PMT76" s="394"/>
      <c r="PMU76" s="394"/>
      <c r="PMZ76" s="394"/>
      <c r="PNA76" s="394"/>
      <c r="PNF76" s="394"/>
      <c r="PNG76" s="394"/>
      <c r="PNL76" s="394"/>
      <c r="PNM76" s="394"/>
      <c r="PNR76" s="394"/>
      <c r="PNS76" s="394"/>
      <c r="PNX76" s="394"/>
      <c r="PNY76" s="394"/>
      <c r="POD76" s="394"/>
      <c r="POE76" s="394"/>
      <c r="POJ76" s="394"/>
      <c r="POK76" s="394"/>
      <c r="POP76" s="394"/>
      <c r="POQ76" s="394"/>
      <c r="POV76" s="394"/>
      <c r="POW76" s="394"/>
      <c r="PPB76" s="394"/>
      <c r="PPC76" s="394"/>
      <c r="PPH76" s="394"/>
      <c r="PPI76" s="394"/>
      <c r="PPN76" s="394"/>
      <c r="PPO76" s="394"/>
      <c r="PPT76" s="394"/>
      <c r="PPU76" s="394"/>
      <c r="PPZ76" s="394"/>
      <c r="PQA76" s="394"/>
      <c r="PQF76" s="394"/>
      <c r="PQG76" s="394"/>
      <c r="PQL76" s="394"/>
      <c r="PQM76" s="394"/>
      <c r="PQR76" s="394"/>
      <c r="PQS76" s="394"/>
      <c r="PQX76" s="394"/>
      <c r="PQY76" s="394"/>
      <c r="PRD76" s="394"/>
      <c r="PRE76" s="394"/>
      <c r="PRJ76" s="394"/>
      <c r="PRK76" s="394"/>
      <c r="PRP76" s="394"/>
      <c r="PRQ76" s="394"/>
      <c r="PRV76" s="394"/>
      <c r="PRW76" s="394"/>
      <c r="PSB76" s="394"/>
      <c r="PSC76" s="394"/>
      <c r="PSH76" s="394"/>
      <c r="PSI76" s="394"/>
      <c r="PSN76" s="394"/>
      <c r="PSO76" s="394"/>
      <c r="PST76" s="394"/>
      <c r="PSU76" s="394"/>
      <c r="PSZ76" s="394"/>
      <c r="PTA76" s="394"/>
      <c r="PTF76" s="394"/>
      <c r="PTG76" s="394"/>
      <c r="PTL76" s="394"/>
      <c r="PTM76" s="394"/>
      <c r="PTR76" s="394"/>
      <c r="PTS76" s="394"/>
      <c r="PTX76" s="394"/>
      <c r="PTY76" s="394"/>
      <c r="PUD76" s="394"/>
      <c r="PUE76" s="394"/>
      <c r="PUJ76" s="394"/>
      <c r="PUK76" s="394"/>
      <c r="PUP76" s="394"/>
      <c r="PUQ76" s="394"/>
      <c r="PUV76" s="394"/>
      <c r="PUW76" s="394"/>
      <c r="PVB76" s="394"/>
      <c r="PVC76" s="394"/>
      <c r="PVH76" s="394"/>
      <c r="PVI76" s="394"/>
      <c r="PVN76" s="394"/>
      <c r="PVO76" s="394"/>
      <c r="PVT76" s="394"/>
      <c r="PVU76" s="394"/>
      <c r="PVZ76" s="394"/>
      <c r="PWA76" s="394"/>
      <c r="PWF76" s="394"/>
      <c r="PWG76" s="394"/>
      <c r="PWL76" s="394"/>
      <c r="PWM76" s="394"/>
      <c r="PWR76" s="394"/>
      <c r="PWS76" s="394"/>
      <c r="PWX76" s="394"/>
      <c r="PWY76" s="394"/>
      <c r="PXD76" s="394"/>
      <c r="PXE76" s="394"/>
      <c r="PXJ76" s="394"/>
      <c r="PXK76" s="394"/>
      <c r="PXP76" s="394"/>
      <c r="PXQ76" s="394"/>
      <c r="PXV76" s="394"/>
      <c r="PXW76" s="394"/>
      <c r="PYB76" s="394"/>
      <c r="PYC76" s="394"/>
      <c r="PYH76" s="394"/>
      <c r="PYI76" s="394"/>
      <c r="PYN76" s="394"/>
      <c r="PYO76" s="394"/>
      <c r="PYT76" s="394"/>
      <c r="PYU76" s="394"/>
      <c r="PYZ76" s="394"/>
      <c r="PZA76" s="394"/>
      <c r="PZF76" s="394"/>
      <c r="PZG76" s="394"/>
      <c r="PZL76" s="394"/>
      <c r="PZM76" s="394"/>
      <c r="PZR76" s="394"/>
      <c r="PZS76" s="394"/>
      <c r="PZX76" s="394"/>
      <c r="PZY76" s="394"/>
      <c r="QAD76" s="394"/>
      <c r="QAE76" s="394"/>
      <c r="QAJ76" s="394"/>
      <c r="QAK76" s="394"/>
      <c r="QAP76" s="394"/>
      <c r="QAQ76" s="394"/>
      <c r="QAV76" s="394"/>
      <c r="QAW76" s="394"/>
      <c r="QBB76" s="394"/>
      <c r="QBC76" s="394"/>
      <c r="QBH76" s="394"/>
      <c r="QBI76" s="394"/>
      <c r="QBN76" s="394"/>
      <c r="QBO76" s="394"/>
      <c r="QBT76" s="394"/>
      <c r="QBU76" s="394"/>
      <c r="QBZ76" s="394"/>
      <c r="QCA76" s="394"/>
      <c r="QCF76" s="394"/>
      <c r="QCG76" s="394"/>
      <c r="QCL76" s="394"/>
      <c r="QCM76" s="394"/>
      <c r="QCR76" s="394"/>
      <c r="QCS76" s="394"/>
      <c r="QCX76" s="394"/>
      <c r="QCY76" s="394"/>
      <c r="QDD76" s="394"/>
      <c r="QDE76" s="394"/>
      <c r="QDJ76" s="394"/>
      <c r="QDK76" s="394"/>
      <c r="QDP76" s="394"/>
      <c r="QDQ76" s="394"/>
      <c r="QDV76" s="394"/>
      <c r="QDW76" s="394"/>
      <c r="QEB76" s="394"/>
      <c r="QEC76" s="394"/>
      <c r="QEH76" s="394"/>
      <c r="QEI76" s="394"/>
      <c r="QEN76" s="394"/>
      <c r="QEO76" s="394"/>
      <c r="QET76" s="394"/>
      <c r="QEU76" s="394"/>
      <c r="QEZ76" s="394"/>
      <c r="QFA76" s="394"/>
      <c r="QFF76" s="394"/>
      <c r="QFG76" s="394"/>
      <c r="QFL76" s="394"/>
      <c r="QFM76" s="394"/>
      <c r="QFR76" s="394"/>
      <c r="QFS76" s="394"/>
      <c r="QFX76" s="394"/>
      <c r="QFY76" s="394"/>
      <c r="QGD76" s="394"/>
      <c r="QGE76" s="394"/>
      <c r="QGJ76" s="394"/>
      <c r="QGK76" s="394"/>
      <c r="QGP76" s="394"/>
      <c r="QGQ76" s="394"/>
      <c r="QGV76" s="394"/>
      <c r="QGW76" s="394"/>
      <c r="QHB76" s="394"/>
      <c r="QHC76" s="394"/>
      <c r="QHH76" s="394"/>
      <c r="QHI76" s="394"/>
      <c r="QHN76" s="394"/>
      <c r="QHO76" s="394"/>
      <c r="QHT76" s="394"/>
      <c r="QHU76" s="394"/>
      <c r="QHZ76" s="394"/>
      <c r="QIA76" s="394"/>
      <c r="QIF76" s="394"/>
      <c r="QIG76" s="394"/>
      <c r="QIL76" s="394"/>
      <c r="QIM76" s="394"/>
      <c r="QIR76" s="394"/>
      <c r="QIS76" s="394"/>
      <c r="QIX76" s="394"/>
      <c r="QIY76" s="394"/>
      <c r="QJD76" s="394"/>
      <c r="QJE76" s="394"/>
      <c r="QJJ76" s="394"/>
      <c r="QJK76" s="394"/>
      <c r="QJP76" s="394"/>
      <c r="QJQ76" s="394"/>
      <c r="QJV76" s="394"/>
      <c r="QJW76" s="394"/>
      <c r="QKB76" s="394"/>
      <c r="QKC76" s="394"/>
      <c r="QKH76" s="394"/>
      <c r="QKI76" s="394"/>
      <c r="QKN76" s="394"/>
      <c r="QKO76" s="394"/>
      <c r="QKT76" s="394"/>
      <c r="QKU76" s="394"/>
      <c r="QKZ76" s="394"/>
      <c r="QLA76" s="394"/>
      <c r="QLF76" s="394"/>
      <c r="QLG76" s="394"/>
      <c r="QLL76" s="394"/>
      <c r="QLM76" s="394"/>
      <c r="QLR76" s="394"/>
      <c r="QLS76" s="394"/>
      <c r="QLX76" s="394"/>
      <c r="QLY76" s="394"/>
      <c r="QMD76" s="394"/>
      <c r="QME76" s="394"/>
      <c r="QMJ76" s="394"/>
      <c r="QMK76" s="394"/>
      <c r="QMP76" s="394"/>
      <c r="QMQ76" s="394"/>
      <c r="QMV76" s="394"/>
      <c r="QMW76" s="394"/>
      <c r="QNB76" s="394"/>
      <c r="QNC76" s="394"/>
      <c r="QNH76" s="394"/>
      <c r="QNI76" s="394"/>
      <c r="QNN76" s="394"/>
      <c r="QNO76" s="394"/>
      <c r="QNT76" s="394"/>
      <c r="QNU76" s="394"/>
      <c r="QNZ76" s="394"/>
      <c r="QOA76" s="394"/>
      <c r="QOF76" s="394"/>
      <c r="QOG76" s="394"/>
      <c r="QOL76" s="394"/>
      <c r="QOM76" s="394"/>
      <c r="QOR76" s="394"/>
      <c r="QOS76" s="394"/>
      <c r="QOX76" s="394"/>
      <c r="QOY76" s="394"/>
      <c r="QPD76" s="394"/>
      <c r="QPE76" s="394"/>
      <c r="QPJ76" s="394"/>
      <c r="QPK76" s="394"/>
      <c r="QPP76" s="394"/>
      <c r="QPQ76" s="394"/>
      <c r="QPV76" s="394"/>
      <c r="QPW76" s="394"/>
      <c r="QQB76" s="394"/>
      <c r="QQC76" s="394"/>
      <c r="QQH76" s="394"/>
      <c r="QQI76" s="394"/>
      <c r="QQN76" s="394"/>
      <c r="QQO76" s="394"/>
      <c r="QQT76" s="394"/>
      <c r="QQU76" s="394"/>
      <c r="QQZ76" s="394"/>
      <c r="QRA76" s="394"/>
      <c r="QRF76" s="394"/>
      <c r="QRG76" s="394"/>
      <c r="QRL76" s="394"/>
      <c r="QRM76" s="394"/>
      <c r="QRR76" s="394"/>
      <c r="QRS76" s="394"/>
      <c r="QRX76" s="394"/>
      <c r="QRY76" s="394"/>
      <c r="QSD76" s="394"/>
      <c r="QSE76" s="394"/>
      <c r="QSJ76" s="394"/>
      <c r="QSK76" s="394"/>
      <c r="QSP76" s="394"/>
      <c r="QSQ76" s="394"/>
      <c r="QSV76" s="394"/>
      <c r="QSW76" s="394"/>
      <c r="QTB76" s="394"/>
      <c r="QTC76" s="394"/>
      <c r="QTH76" s="394"/>
      <c r="QTI76" s="394"/>
      <c r="QTN76" s="394"/>
      <c r="QTO76" s="394"/>
      <c r="QTT76" s="394"/>
      <c r="QTU76" s="394"/>
      <c r="QTZ76" s="394"/>
      <c r="QUA76" s="394"/>
      <c r="QUF76" s="394"/>
      <c r="QUG76" s="394"/>
      <c r="QUL76" s="394"/>
      <c r="QUM76" s="394"/>
      <c r="QUR76" s="394"/>
      <c r="QUS76" s="394"/>
      <c r="QUX76" s="394"/>
      <c r="QUY76" s="394"/>
      <c r="QVD76" s="394"/>
      <c r="QVE76" s="394"/>
      <c r="QVJ76" s="394"/>
      <c r="QVK76" s="394"/>
      <c r="QVP76" s="394"/>
      <c r="QVQ76" s="394"/>
      <c r="QVV76" s="394"/>
      <c r="QVW76" s="394"/>
      <c r="QWB76" s="394"/>
      <c r="QWC76" s="394"/>
      <c r="QWH76" s="394"/>
      <c r="QWI76" s="394"/>
      <c r="QWN76" s="394"/>
      <c r="QWO76" s="394"/>
      <c r="QWT76" s="394"/>
      <c r="QWU76" s="394"/>
      <c r="QWZ76" s="394"/>
      <c r="QXA76" s="394"/>
      <c r="QXF76" s="394"/>
      <c r="QXG76" s="394"/>
      <c r="QXL76" s="394"/>
      <c r="QXM76" s="394"/>
      <c r="QXR76" s="394"/>
      <c r="QXS76" s="394"/>
      <c r="QXX76" s="394"/>
      <c r="QXY76" s="394"/>
      <c r="QYD76" s="394"/>
      <c r="QYE76" s="394"/>
      <c r="QYJ76" s="394"/>
      <c r="QYK76" s="394"/>
      <c r="QYP76" s="394"/>
      <c r="QYQ76" s="394"/>
      <c r="QYV76" s="394"/>
      <c r="QYW76" s="394"/>
      <c r="QZB76" s="394"/>
      <c r="QZC76" s="394"/>
      <c r="QZH76" s="394"/>
      <c r="QZI76" s="394"/>
      <c r="QZN76" s="394"/>
      <c r="QZO76" s="394"/>
      <c r="QZT76" s="394"/>
      <c r="QZU76" s="394"/>
      <c r="QZZ76" s="394"/>
      <c r="RAA76" s="394"/>
      <c r="RAF76" s="394"/>
      <c r="RAG76" s="394"/>
      <c r="RAL76" s="394"/>
      <c r="RAM76" s="394"/>
      <c r="RAR76" s="394"/>
      <c r="RAS76" s="394"/>
      <c r="RAX76" s="394"/>
      <c r="RAY76" s="394"/>
      <c r="RBD76" s="394"/>
      <c r="RBE76" s="394"/>
      <c r="RBJ76" s="394"/>
      <c r="RBK76" s="394"/>
      <c r="RBP76" s="394"/>
      <c r="RBQ76" s="394"/>
      <c r="RBV76" s="394"/>
      <c r="RBW76" s="394"/>
      <c r="RCB76" s="394"/>
      <c r="RCC76" s="394"/>
      <c r="RCH76" s="394"/>
      <c r="RCI76" s="394"/>
      <c r="RCN76" s="394"/>
      <c r="RCO76" s="394"/>
      <c r="RCT76" s="394"/>
      <c r="RCU76" s="394"/>
      <c r="RCZ76" s="394"/>
      <c r="RDA76" s="394"/>
      <c r="RDF76" s="394"/>
      <c r="RDG76" s="394"/>
      <c r="RDL76" s="394"/>
      <c r="RDM76" s="394"/>
      <c r="RDR76" s="394"/>
      <c r="RDS76" s="394"/>
      <c r="RDX76" s="394"/>
      <c r="RDY76" s="394"/>
      <c r="RED76" s="394"/>
      <c r="REE76" s="394"/>
      <c r="REJ76" s="394"/>
      <c r="REK76" s="394"/>
      <c r="REP76" s="394"/>
      <c r="REQ76" s="394"/>
      <c r="REV76" s="394"/>
      <c r="REW76" s="394"/>
      <c r="RFB76" s="394"/>
      <c r="RFC76" s="394"/>
      <c r="RFH76" s="394"/>
      <c r="RFI76" s="394"/>
      <c r="RFN76" s="394"/>
      <c r="RFO76" s="394"/>
      <c r="RFT76" s="394"/>
      <c r="RFU76" s="394"/>
      <c r="RFZ76" s="394"/>
      <c r="RGA76" s="394"/>
      <c r="RGF76" s="394"/>
      <c r="RGG76" s="394"/>
      <c r="RGL76" s="394"/>
      <c r="RGM76" s="394"/>
      <c r="RGR76" s="394"/>
      <c r="RGS76" s="394"/>
      <c r="RGX76" s="394"/>
      <c r="RGY76" s="394"/>
      <c r="RHD76" s="394"/>
      <c r="RHE76" s="394"/>
      <c r="RHJ76" s="394"/>
      <c r="RHK76" s="394"/>
      <c r="RHP76" s="394"/>
      <c r="RHQ76" s="394"/>
      <c r="RHV76" s="394"/>
      <c r="RHW76" s="394"/>
      <c r="RIB76" s="394"/>
      <c r="RIC76" s="394"/>
      <c r="RIH76" s="394"/>
      <c r="RII76" s="394"/>
      <c r="RIN76" s="394"/>
      <c r="RIO76" s="394"/>
      <c r="RIT76" s="394"/>
      <c r="RIU76" s="394"/>
      <c r="RIZ76" s="394"/>
      <c r="RJA76" s="394"/>
      <c r="RJF76" s="394"/>
      <c r="RJG76" s="394"/>
      <c r="RJL76" s="394"/>
      <c r="RJM76" s="394"/>
      <c r="RJR76" s="394"/>
      <c r="RJS76" s="394"/>
      <c r="RJX76" s="394"/>
      <c r="RJY76" s="394"/>
      <c r="RKD76" s="394"/>
      <c r="RKE76" s="394"/>
      <c r="RKJ76" s="394"/>
      <c r="RKK76" s="394"/>
      <c r="RKP76" s="394"/>
      <c r="RKQ76" s="394"/>
      <c r="RKV76" s="394"/>
      <c r="RKW76" s="394"/>
      <c r="RLB76" s="394"/>
      <c r="RLC76" s="394"/>
      <c r="RLH76" s="394"/>
      <c r="RLI76" s="394"/>
      <c r="RLN76" s="394"/>
      <c r="RLO76" s="394"/>
      <c r="RLT76" s="394"/>
      <c r="RLU76" s="394"/>
      <c r="RLZ76" s="394"/>
      <c r="RMA76" s="394"/>
      <c r="RMF76" s="394"/>
      <c r="RMG76" s="394"/>
      <c r="RML76" s="394"/>
      <c r="RMM76" s="394"/>
      <c r="RMR76" s="394"/>
      <c r="RMS76" s="394"/>
      <c r="RMX76" s="394"/>
      <c r="RMY76" s="394"/>
      <c r="RND76" s="394"/>
      <c r="RNE76" s="394"/>
      <c r="RNJ76" s="394"/>
      <c r="RNK76" s="394"/>
      <c r="RNP76" s="394"/>
      <c r="RNQ76" s="394"/>
      <c r="RNV76" s="394"/>
      <c r="RNW76" s="394"/>
      <c r="ROB76" s="394"/>
      <c r="ROC76" s="394"/>
      <c r="ROH76" s="394"/>
      <c r="ROI76" s="394"/>
      <c r="RON76" s="394"/>
      <c r="ROO76" s="394"/>
      <c r="ROT76" s="394"/>
      <c r="ROU76" s="394"/>
      <c r="ROZ76" s="394"/>
      <c r="RPA76" s="394"/>
      <c r="RPF76" s="394"/>
      <c r="RPG76" s="394"/>
      <c r="RPL76" s="394"/>
      <c r="RPM76" s="394"/>
      <c r="RPR76" s="394"/>
      <c r="RPS76" s="394"/>
      <c r="RPX76" s="394"/>
      <c r="RPY76" s="394"/>
      <c r="RQD76" s="394"/>
      <c r="RQE76" s="394"/>
      <c r="RQJ76" s="394"/>
      <c r="RQK76" s="394"/>
      <c r="RQP76" s="394"/>
      <c r="RQQ76" s="394"/>
      <c r="RQV76" s="394"/>
      <c r="RQW76" s="394"/>
      <c r="RRB76" s="394"/>
      <c r="RRC76" s="394"/>
      <c r="RRH76" s="394"/>
      <c r="RRI76" s="394"/>
      <c r="RRN76" s="394"/>
      <c r="RRO76" s="394"/>
      <c r="RRT76" s="394"/>
      <c r="RRU76" s="394"/>
      <c r="RRZ76" s="394"/>
      <c r="RSA76" s="394"/>
      <c r="RSF76" s="394"/>
      <c r="RSG76" s="394"/>
      <c r="RSL76" s="394"/>
      <c r="RSM76" s="394"/>
      <c r="RSR76" s="394"/>
      <c r="RSS76" s="394"/>
      <c r="RSX76" s="394"/>
      <c r="RSY76" s="394"/>
      <c r="RTD76" s="394"/>
      <c r="RTE76" s="394"/>
      <c r="RTJ76" s="394"/>
      <c r="RTK76" s="394"/>
      <c r="RTP76" s="394"/>
      <c r="RTQ76" s="394"/>
      <c r="RTV76" s="394"/>
      <c r="RTW76" s="394"/>
      <c r="RUB76" s="394"/>
      <c r="RUC76" s="394"/>
      <c r="RUH76" s="394"/>
      <c r="RUI76" s="394"/>
      <c r="RUN76" s="394"/>
      <c r="RUO76" s="394"/>
      <c r="RUT76" s="394"/>
      <c r="RUU76" s="394"/>
      <c r="RUZ76" s="394"/>
      <c r="RVA76" s="394"/>
      <c r="RVF76" s="394"/>
      <c r="RVG76" s="394"/>
      <c r="RVL76" s="394"/>
      <c r="RVM76" s="394"/>
      <c r="RVR76" s="394"/>
      <c r="RVS76" s="394"/>
      <c r="RVX76" s="394"/>
      <c r="RVY76" s="394"/>
      <c r="RWD76" s="394"/>
      <c r="RWE76" s="394"/>
      <c r="RWJ76" s="394"/>
      <c r="RWK76" s="394"/>
      <c r="RWP76" s="394"/>
      <c r="RWQ76" s="394"/>
      <c r="RWV76" s="394"/>
      <c r="RWW76" s="394"/>
      <c r="RXB76" s="394"/>
      <c r="RXC76" s="394"/>
      <c r="RXH76" s="394"/>
      <c r="RXI76" s="394"/>
      <c r="RXN76" s="394"/>
      <c r="RXO76" s="394"/>
      <c r="RXT76" s="394"/>
      <c r="RXU76" s="394"/>
      <c r="RXZ76" s="394"/>
      <c r="RYA76" s="394"/>
      <c r="RYF76" s="394"/>
      <c r="RYG76" s="394"/>
      <c r="RYL76" s="394"/>
      <c r="RYM76" s="394"/>
      <c r="RYR76" s="394"/>
      <c r="RYS76" s="394"/>
      <c r="RYX76" s="394"/>
      <c r="RYY76" s="394"/>
      <c r="RZD76" s="394"/>
      <c r="RZE76" s="394"/>
      <c r="RZJ76" s="394"/>
      <c r="RZK76" s="394"/>
      <c r="RZP76" s="394"/>
      <c r="RZQ76" s="394"/>
      <c r="RZV76" s="394"/>
      <c r="RZW76" s="394"/>
      <c r="SAB76" s="394"/>
      <c r="SAC76" s="394"/>
      <c r="SAH76" s="394"/>
      <c r="SAI76" s="394"/>
      <c r="SAN76" s="394"/>
      <c r="SAO76" s="394"/>
      <c r="SAT76" s="394"/>
      <c r="SAU76" s="394"/>
      <c r="SAZ76" s="394"/>
      <c r="SBA76" s="394"/>
      <c r="SBF76" s="394"/>
      <c r="SBG76" s="394"/>
      <c r="SBL76" s="394"/>
      <c r="SBM76" s="394"/>
      <c r="SBR76" s="394"/>
      <c r="SBS76" s="394"/>
      <c r="SBX76" s="394"/>
      <c r="SBY76" s="394"/>
      <c r="SCD76" s="394"/>
      <c r="SCE76" s="394"/>
      <c r="SCJ76" s="394"/>
      <c r="SCK76" s="394"/>
      <c r="SCP76" s="394"/>
      <c r="SCQ76" s="394"/>
      <c r="SCV76" s="394"/>
      <c r="SCW76" s="394"/>
      <c r="SDB76" s="394"/>
      <c r="SDC76" s="394"/>
      <c r="SDH76" s="394"/>
      <c r="SDI76" s="394"/>
      <c r="SDN76" s="394"/>
      <c r="SDO76" s="394"/>
      <c r="SDT76" s="394"/>
      <c r="SDU76" s="394"/>
      <c r="SDZ76" s="394"/>
      <c r="SEA76" s="394"/>
      <c r="SEF76" s="394"/>
      <c r="SEG76" s="394"/>
      <c r="SEL76" s="394"/>
      <c r="SEM76" s="394"/>
      <c r="SER76" s="394"/>
      <c r="SES76" s="394"/>
      <c r="SEX76" s="394"/>
      <c r="SEY76" s="394"/>
      <c r="SFD76" s="394"/>
      <c r="SFE76" s="394"/>
      <c r="SFJ76" s="394"/>
      <c r="SFK76" s="394"/>
      <c r="SFP76" s="394"/>
      <c r="SFQ76" s="394"/>
      <c r="SFV76" s="394"/>
      <c r="SFW76" s="394"/>
      <c r="SGB76" s="394"/>
      <c r="SGC76" s="394"/>
      <c r="SGH76" s="394"/>
      <c r="SGI76" s="394"/>
      <c r="SGN76" s="394"/>
      <c r="SGO76" s="394"/>
      <c r="SGT76" s="394"/>
      <c r="SGU76" s="394"/>
      <c r="SGZ76" s="394"/>
      <c r="SHA76" s="394"/>
      <c r="SHF76" s="394"/>
      <c r="SHG76" s="394"/>
      <c r="SHL76" s="394"/>
      <c r="SHM76" s="394"/>
      <c r="SHR76" s="394"/>
      <c r="SHS76" s="394"/>
      <c r="SHX76" s="394"/>
      <c r="SHY76" s="394"/>
      <c r="SID76" s="394"/>
      <c r="SIE76" s="394"/>
      <c r="SIJ76" s="394"/>
      <c r="SIK76" s="394"/>
      <c r="SIP76" s="394"/>
      <c r="SIQ76" s="394"/>
      <c r="SIV76" s="394"/>
      <c r="SIW76" s="394"/>
      <c r="SJB76" s="394"/>
      <c r="SJC76" s="394"/>
      <c r="SJH76" s="394"/>
      <c r="SJI76" s="394"/>
      <c r="SJN76" s="394"/>
      <c r="SJO76" s="394"/>
      <c r="SJT76" s="394"/>
      <c r="SJU76" s="394"/>
      <c r="SJZ76" s="394"/>
      <c r="SKA76" s="394"/>
      <c r="SKF76" s="394"/>
      <c r="SKG76" s="394"/>
      <c r="SKL76" s="394"/>
      <c r="SKM76" s="394"/>
      <c r="SKR76" s="394"/>
      <c r="SKS76" s="394"/>
      <c r="SKX76" s="394"/>
      <c r="SKY76" s="394"/>
      <c r="SLD76" s="394"/>
      <c r="SLE76" s="394"/>
      <c r="SLJ76" s="394"/>
      <c r="SLK76" s="394"/>
      <c r="SLP76" s="394"/>
      <c r="SLQ76" s="394"/>
      <c r="SLV76" s="394"/>
      <c r="SLW76" s="394"/>
      <c r="SMB76" s="394"/>
      <c r="SMC76" s="394"/>
      <c r="SMH76" s="394"/>
      <c r="SMI76" s="394"/>
      <c r="SMN76" s="394"/>
      <c r="SMO76" s="394"/>
      <c r="SMT76" s="394"/>
      <c r="SMU76" s="394"/>
      <c r="SMZ76" s="394"/>
      <c r="SNA76" s="394"/>
      <c r="SNF76" s="394"/>
      <c r="SNG76" s="394"/>
      <c r="SNL76" s="394"/>
      <c r="SNM76" s="394"/>
      <c r="SNR76" s="394"/>
      <c r="SNS76" s="394"/>
      <c r="SNX76" s="394"/>
      <c r="SNY76" s="394"/>
      <c r="SOD76" s="394"/>
      <c r="SOE76" s="394"/>
      <c r="SOJ76" s="394"/>
      <c r="SOK76" s="394"/>
      <c r="SOP76" s="394"/>
      <c r="SOQ76" s="394"/>
      <c r="SOV76" s="394"/>
      <c r="SOW76" s="394"/>
      <c r="SPB76" s="394"/>
      <c r="SPC76" s="394"/>
      <c r="SPH76" s="394"/>
      <c r="SPI76" s="394"/>
      <c r="SPN76" s="394"/>
      <c r="SPO76" s="394"/>
      <c r="SPT76" s="394"/>
      <c r="SPU76" s="394"/>
      <c r="SPZ76" s="394"/>
      <c r="SQA76" s="394"/>
      <c r="SQF76" s="394"/>
      <c r="SQG76" s="394"/>
      <c r="SQL76" s="394"/>
      <c r="SQM76" s="394"/>
      <c r="SQR76" s="394"/>
      <c r="SQS76" s="394"/>
      <c r="SQX76" s="394"/>
      <c r="SQY76" s="394"/>
      <c r="SRD76" s="394"/>
      <c r="SRE76" s="394"/>
      <c r="SRJ76" s="394"/>
      <c r="SRK76" s="394"/>
      <c r="SRP76" s="394"/>
      <c r="SRQ76" s="394"/>
      <c r="SRV76" s="394"/>
      <c r="SRW76" s="394"/>
      <c r="SSB76" s="394"/>
      <c r="SSC76" s="394"/>
      <c r="SSH76" s="394"/>
      <c r="SSI76" s="394"/>
      <c r="SSN76" s="394"/>
      <c r="SSO76" s="394"/>
      <c r="SST76" s="394"/>
      <c r="SSU76" s="394"/>
      <c r="SSZ76" s="394"/>
      <c r="STA76" s="394"/>
      <c r="STF76" s="394"/>
      <c r="STG76" s="394"/>
      <c r="STL76" s="394"/>
      <c r="STM76" s="394"/>
      <c r="STR76" s="394"/>
      <c r="STS76" s="394"/>
      <c r="STX76" s="394"/>
      <c r="STY76" s="394"/>
      <c r="SUD76" s="394"/>
      <c r="SUE76" s="394"/>
      <c r="SUJ76" s="394"/>
      <c r="SUK76" s="394"/>
      <c r="SUP76" s="394"/>
      <c r="SUQ76" s="394"/>
      <c r="SUV76" s="394"/>
      <c r="SUW76" s="394"/>
      <c r="SVB76" s="394"/>
      <c r="SVC76" s="394"/>
      <c r="SVH76" s="394"/>
      <c r="SVI76" s="394"/>
      <c r="SVN76" s="394"/>
      <c r="SVO76" s="394"/>
      <c r="SVT76" s="394"/>
      <c r="SVU76" s="394"/>
      <c r="SVZ76" s="394"/>
      <c r="SWA76" s="394"/>
      <c r="SWF76" s="394"/>
      <c r="SWG76" s="394"/>
      <c r="SWL76" s="394"/>
      <c r="SWM76" s="394"/>
      <c r="SWR76" s="394"/>
      <c r="SWS76" s="394"/>
      <c r="SWX76" s="394"/>
      <c r="SWY76" s="394"/>
      <c r="SXD76" s="394"/>
      <c r="SXE76" s="394"/>
      <c r="SXJ76" s="394"/>
      <c r="SXK76" s="394"/>
      <c r="SXP76" s="394"/>
      <c r="SXQ76" s="394"/>
      <c r="SXV76" s="394"/>
      <c r="SXW76" s="394"/>
      <c r="SYB76" s="394"/>
      <c r="SYC76" s="394"/>
      <c r="SYH76" s="394"/>
      <c r="SYI76" s="394"/>
      <c r="SYN76" s="394"/>
      <c r="SYO76" s="394"/>
      <c r="SYT76" s="394"/>
      <c r="SYU76" s="394"/>
      <c r="SYZ76" s="394"/>
      <c r="SZA76" s="394"/>
      <c r="SZF76" s="394"/>
      <c r="SZG76" s="394"/>
      <c r="SZL76" s="394"/>
      <c r="SZM76" s="394"/>
      <c r="SZR76" s="394"/>
      <c r="SZS76" s="394"/>
      <c r="SZX76" s="394"/>
      <c r="SZY76" s="394"/>
      <c r="TAD76" s="394"/>
      <c r="TAE76" s="394"/>
      <c r="TAJ76" s="394"/>
      <c r="TAK76" s="394"/>
      <c r="TAP76" s="394"/>
      <c r="TAQ76" s="394"/>
      <c r="TAV76" s="394"/>
      <c r="TAW76" s="394"/>
      <c r="TBB76" s="394"/>
      <c r="TBC76" s="394"/>
      <c r="TBH76" s="394"/>
      <c r="TBI76" s="394"/>
      <c r="TBN76" s="394"/>
      <c r="TBO76" s="394"/>
      <c r="TBT76" s="394"/>
      <c r="TBU76" s="394"/>
      <c r="TBZ76" s="394"/>
      <c r="TCA76" s="394"/>
      <c r="TCF76" s="394"/>
      <c r="TCG76" s="394"/>
      <c r="TCL76" s="394"/>
      <c r="TCM76" s="394"/>
      <c r="TCR76" s="394"/>
      <c r="TCS76" s="394"/>
      <c r="TCX76" s="394"/>
      <c r="TCY76" s="394"/>
      <c r="TDD76" s="394"/>
      <c r="TDE76" s="394"/>
      <c r="TDJ76" s="394"/>
      <c r="TDK76" s="394"/>
      <c r="TDP76" s="394"/>
      <c r="TDQ76" s="394"/>
      <c r="TDV76" s="394"/>
      <c r="TDW76" s="394"/>
      <c r="TEB76" s="394"/>
      <c r="TEC76" s="394"/>
      <c r="TEH76" s="394"/>
      <c r="TEI76" s="394"/>
      <c r="TEN76" s="394"/>
      <c r="TEO76" s="394"/>
      <c r="TET76" s="394"/>
      <c r="TEU76" s="394"/>
      <c r="TEZ76" s="394"/>
      <c r="TFA76" s="394"/>
      <c r="TFF76" s="394"/>
      <c r="TFG76" s="394"/>
      <c r="TFL76" s="394"/>
      <c r="TFM76" s="394"/>
      <c r="TFR76" s="394"/>
      <c r="TFS76" s="394"/>
      <c r="TFX76" s="394"/>
      <c r="TFY76" s="394"/>
      <c r="TGD76" s="394"/>
      <c r="TGE76" s="394"/>
      <c r="TGJ76" s="394"/>
      <c r="TGK76" s="394"/>
      <c r="TGP76" s="394"/>
      <c r="TGQ76" s="394"/>
      <c r="TGV76" s="394"/>
      <c r="TGW76" s="394"/>
      <c r="THB76" s="394"/>
      <c r="THC76" s="394"/>
      <c r="THH76" s="394"/>
      <c r="THI76" s="394"/>
      <c r="THN76" s="394"/>
      <c r="THO76" s="394"/>
      <c r="THT76" s="394"/>
      <c r="THU76" s="394"/>
      <c r="THZ76" s="394"/>
      <c r="TIA76" s="394"/>
      <c r="TIF76" s="394"/>
      <c r="TIG76" s="394"/>
      <c r="TIL76" s="394"/>
      <c r="TIM76" s="394"/>
      <c r="TIR76" s="394"/>
      <c r="TIS76" s="394"/>
      <c r="TIX76" s="394"/>
      <c r="TIY76" s="394"/>
      <c r="TJD76" s="394"/>
      <c r="TJE76" s="394"/>
      <c r="TJJ76" s="394"/>
      <c r="TJK76" s="394"/>
      <c r="TJP76" s="394"/>
      <c r="TJQ76" s="394"/>
      <c r="TJV76" s="394"/>
      <c r="TJW76" s="394"/>
      <c r="TKB76" s="394"/>
      <c r="TKC76" s="394"/>
      <c r="TKH76" s="394"/>
      <c r="TKI76" s="394"/>
      <c r="TKN76" s="394"/>
      <c r="TKO76" s="394"/>
      <c r="TKT76" s="394"/>
      <c r="TKU76" s="394"/>
      <c r="TKZ76" s="394"/>
      <c r="TLA76" s="394"/>
      <c r="TLF76" s="394"/>
      <c r="TLG76" s="394"/>
      <c r="TLL76" s="394"/>
      <c r="TLM76" s="394"/>
      <c r="TLR76" s="394"/>
      <c r="TLS76" s="394"/>
      <c r="TLX76" s="394"/>
      <c r="TLY76" s="394"/>
      <c r="TMD76" s="394"/>
      <c r="TME76" s="394"/>
      <c r="TMJ76" s="394"/>
      <c r="TMK76" s="394"/>
      <c r="TMP76" s="394"/>
      <c r="TMQ76" s="394"/>
      <c r="TMV76" s="394"/>
      <c r="TMW76" s="394"/>
      <c r="TNB76" s="394"/>
      <c r="TNC76" s="394"/>
      <c r="TNH76" s="394"/>
      <c r="TNI76" s="394"/>
      <c r="TNN76" s="394"/>
      <c r="TNO76" s="394"/>
      <c r="TNT76" s="394"/>
      <c r="TNU76" s="394"/>
      <c r="TNZ76" s="394"/>
      <c r="TOA76" s="394"/>
      <c r="TOF76" s="394"/>
      <c r="TOG76" s="394"/>
      <c r="TOL76" s="394"/>
      <c r="TOM76" s="394"/>
      <c r="TOR76" s="394"/>
      <c r="TOS76" s="394"/>
      <c r="TOX76" s="394"/>
      <c r="TOY76" s="394"/>
      <c r="TPD76" s="394"/>
      <c r="TPE76" s="394"/>
      <c r="TPJ76" s="394"/>
      <c r="TPK76" s="394"/>
      <c r="TPP76" s="394"/>
      <c r="TPQ76" s="394"/>
      <c r="TPV76" s="394"/>
      <c r="TPW76" s="394"/>
      <c r="TQB76" s="394"/>
      <c r="TQC76" s="394"/>
      <c r="TQH76" s="394"/>
      <c r="TQI76" s="394"/>
      <c r="TQN76" s="394"/>
      <c r="TQO76" s="394"/>
      <c r="TQT76" s="394"/>
      <c r="TQU76" s="394"/>
      <c r="TQZ76" s="394"/>
      <c r="TRA76" s="394"/>
      <c r="TRF76" s="394"/>
      <c r="TRG76" s="394"/>
      <c r="TRL76" s="394"/>
      <c r="TRM76" s="394"/>
      <c r="TRR76" s="394"/>
      <c r="TRS76" s="394"/>
      <c r="TRX76" s="394"/>
      <c r="TRY76" s="394"/>
      <c r="TSD76" s="394"/>
      <c r="TSE76" s="394"/>
      <c r="TSJ76" s="394"/>
      <c r="TSK76" s="394"/>
      <c r="TSP76" s="394"/>
      <c r="TSQ76" s="394"/>
      <c r="TSV76" s="394"/>
      <c r="TSW76" s="394"/>
      <c r="TTB76" s="394"/>
      <c r="TTC76" s="394"/>
      <c r="TTH76" s="394"/>
      <c r="TTI76" s="394"/>
      <c r="TTN76" s="394"/>
      <c r="TTO76" s="394"/>
      <c r="TTT76" s="394"/>
      <c r="TTU76" s="394"/>
      <c r="TTZ76" s="394"/>
      <c r="TUA76" s="394"/>
      <c r="TUF76" s="394"/>
      <c r="TUG76" s="394"/>
      <c r="TUL76" s="394"/>
      <c r="TUM76" s="394"/>
      <c r="TUR76" s="394"/>
      <c r="TUS76" s="394"/>
      <c r="TUX76" s="394"/>
      <c r="TUY76" s="394"/>
      <c r="TVD76" s="394"/>
      <c r="TVE76" s="394"/>
      <c r="TVJ76" s="394"/>
      <c r="TVK76" s="394"/>
      <c r="TVP76" s="394"/>
      <c r="TVQ76" s="394"/>
      <c r="TVV76" s="394"/>
      <c r="TVW76" s="394"/>
      <c r="TWB76" s="394"/>
      <c r="TWC76" s="394"/>
      <c r="TWH76" s="394"/>
      <c r="TWI76" s="394"/>
      <c r="TWN76" s="394"/>
      <c r="TWO76" s="394"/>
      <c r="TWT76" s="394"/>
      <c r="TWU76" s="394"/>
      <c r="TWZ76" s="394"/>
      <c r="TXA76" s="394"/>
      <c r="TXF76" s="394"/>
      <c r="TXG76" s="394"/>
      <c r="TXL76" s="394"/>
      <c r="TXM76" s="394"/>
      <c r="TXR76" s="394"/>
      <c r="TXS76" s="394"/>
      <c r="TXX76" s="394"/>
      <c r="TXY76" s="394"/>
      <c r="TYD76" s="394"/>
      <c r="TYE76" s="394"/>
      <c r="TYJ76" s="394"/>
      <c r="TYK76" s="394"/>
      <c r="TYP76" s="394"/>
      <c r="TYQ76" s="394"/>
      <c r="TYV76" s="394"/>
      <c r="TYW76" s="394"/>
      <c r="TZB76" s="394"/>
      <c r="TZC76" s="394"/>
      <c r="TZH76" s="394"/>
      <c r="TZI76" s="394"/>
      <c r="TZN76" s="394"/>
      <c r="TZO76" s="394"/>
      <c r="TZT76" s="394"/>
      <c r="TZU76" s="394"/>
      <c r="TZZ76" s="394"/>
      <c r="UAA76" s="394"/>
      <c r="UAF76" s="394"/>
      <c r="UAG76" s="394"/>
      <c r="UAL76" s="394"/>
      <c r="UAM76" s="394"/>
      <c r="UAR76" s="394"/>
      <c r="UAS76" s="394"/>
      <c r="UAX76" s="394"/>
      <c r="UAY76" s="394"/>
      <c r="UBD76" s="394"/>
      <c r="UBE76" s="394"/>
      <c r="UBJ76" s="394"/>
      <c r="UBK76" s="394"/>
      <c r="UBP76" s="394"/>
      <c r="UBQ76" s="394"/>
      <c r="UBV76" s="394"/>
      <c r="UBW76" s="394"/>
      <c r="UCB76" s="394"/>
      <c r="UCC76" s="394"/>
      <c r="UCH76" s="394"/>
      <c r="UCI76" s="394"/>
      <c r="UCN76" s="394"/>
      <c r="UCO76" s="394"/>
      <c r="UCT76" s="394"/>
      <c r="UCU76" s="394"/>
      <c r="UCZ76" s="394"/>
      <c r="UDA76" s="394"/>
      <c r="UDF76" s="394"/>
      <c r="UDG76" s="394"/>
      <c r="UDL76" s="394"/>
      <c r="UDM76" s="394"/>
      <c r="UDR76" s="394"/>
      <c r="UDS76" s="394"/>
      <c r="UDX76" s="394"/>
      <c r="UDY76" s="394"/>
      <c r="UED76" s="394"/>
      <c r="UEE76" s="394"/>
      <c r="UEJ76" s="394"/>
      <c r="UEK76" s="394"/>
      <c r="UEP76" s="394"/>
      <c r="UEQ76" s="394"/>
      <c r="UEV76" s="394"/>
      <c r="UEW76" s="394"/>
      <c r="UFB76" s="394"/>
      <c r="UFC76" s="394"/>
      <c r="UFH76" s="394"/>
      <c r="UFI76" s="394"/>
      <c r="UFN76" s="394"/>
      <c r="UFO76" s="394"/>
      <c r="UFT76" s="394"/>
      <c r="UFU76" s="394"/>
      <c r="UFZ76" s="394"/>
      <c r="UGA76" s="394"/>
      <c r="UGF76" s="394"/>
      <c r="UGG76" s="394"/>
      <c r="UGL76" s="394"/>
      <c r="UGM76" s="394"/>
      <c r="UGR76" s="394"/>
      <c r="UGS76" s="394"/>
      <c r="UGX76" s="394"/>
      <c r="UGY76" s="394"/>
      <c r="UHD76" s="394"/>
      <c r="UHE76" s="394"/>
      <c r="UHJ76" s="394"/>
      <c r="UHK76" s="394"/>
      <c r="UHP76" s="394"/>
      <c r="UHQ76" s="394"/>
      <c r="UHV76" s="394"/>
      <c r="UHW76" s="394"/>
      <c r="UIB76" s="394"/>
      <c r="UIC76" s="394"/>
      <c r="UIH76" s="394"/>
      <c r="UII76" s="394"/>
      <c r="UIN76" s="394"/>
      <c r="UIO76" s="394"/>
      <c r="UIT76" s="394"/>
      <c r="UIU76" s="394"/>
      <c r="UIZ76" s="394"/>
      <c r="UJA76" s="394"/>
      <c r="UJF76" s="394"/>
      <c r="UJG76" s="394"/>
      <c r="UJL76" s="394"/>
      <c r="UJM76" s="394"/>
      <c r="UJR76" s="394"/>
      <c r="UJS76" s="394"/>
      <c r="UJX76" s="394"/>
      <c r="UJY76" s="394"/>
      <c r="UKD76" s="394"/>
      <c r="UKE76" s="394"/>
      <c r="UKJ76" s="394"/>
      <c r="UKK76" s="394"/>
      <c r="UKP76" s="394"/>
      <c r="UKQ76" s="394"/>
      <c r="UKV76" s="394"/>
      <c r="UKW76" s="394"/>
      <c r="ULB76" s="394"/>
      <c r="ULC76" s="394"/>
      <c r="ULH76" s="394"/>
      <c r="ULI76" s="394"/>
      <c r="ULN76" s="394"/>
      <c r="ULO76" s="394"/>
      <c r="ULT76" s="394"/>
      <c r="ULU76" s="394"/>
      <c r="ULZ76" s="394"/>
      <c r="UMA76" s="394"/>
      <c r="UMF76" s="394"/>
      <c r="UMG76" s="394"/>
      <c r="UML76" s="394"/>
      <c r="UMM76" s="394"/>
      <c r="UMR76" s="394"/>
      <c r="UMS76" s="394"/>
      <c r="UMX76" s="394"/>
      <c r="UMY76" s="394"/>
      <c r="UND76" s="394"/>
      <c r="UNE76" s="394"/>
      <c r="UNJ76" s="394"/>
      <c r="UNK76" s="394"/>
      <c r="UNP76" s="394"/>
      <c r="UNQ76" s="394"/>
      <c r="UNV76" s="394"/>
      <c r="UNW76" s="394"/>
      <c r="UOB76" s="394"/>
      <c r="UOC76" s="394"/>
      <c r="UOH76" s="394"/>
      <c r="UOI76" s="394"/>
      <c r="UON76" s="394"/>
      <c r="UOO76" s="394"/>
      <c r="UOT76" s="394"/>
      <c r="UOU76" s="394"/>
      <c r="UOZ76" s="394"/>
      <c r="UPA76" s="394"/>
      <c r="UPF76" s="394"/>
      <c r="UPG76" s="394"/>
      <c r="UPL76" s="394"/>
      <c r="UPM76" s="394"/>
      <c r="UPR76" s="394"/>
      <c r="UPS76" s="394"/>
      <c r="UPX76" s="394"/>
      <c r="UPY76" s="394"/>
      <c r="UQD76" s="394"/>
      <c r="UQE76" s="394"/>
      <c r="UQJ76" s="394"/>
      <c r="UQK76" s="394"/>
      <c r="UQP76" s="394"/>
      <c r="UQQ76" s="394"/>
      <c r="UQV76" s="394"/>
      <c r="UQW76" s="394"/>
      <c r="URB76" s="394"/>
      <c r="URC76" s="394"/>
      <c r="URH76" s="394"/>
      <c r="URI76" s="394"/>
      <c r="URN76" s="394"/>
      <c r="URO76" s="394"/>
      <c r="URT76" s="394"/>
      <c r="URU76" s="394"/>
      <c r="URZ76" s="394"/>
      <c r="USA76" s="394"/>
      <c r="USF76" s="394"/>
      <c r="USG76" s="394"/>
      <c r="USL76" s="394"/>
      <c r="USM76" s="394"/>
      <c r="USR76" s="394"/>
      <c r="USS76" s="394"/>
      <c r="USX76" s="394"/>
      <c r="USY76" s="394"/>
      <c r="UTD76" s="394"/>
      <c r="UTE76" s="394"/>
      <c r="UTJ76" s="394"/>
      <c r="UTK76" s="394"/>
      <c r="UTP76" s="394"/>
      <c r="UTQ76" s="394"/>
      <c r="UTV76" s="394"/>
      <c r="UTW76" s="394"/>
      <c r="UUB76" s="394"/>
      <c r="UUC76" s="394"/>
      <c r="UUH76" s="394"/>
      <c r="UUI76" s="394"/>
      <c r="UUN76" s="394"/>
      <c r="UUO76" s="394"/>
      <c r="UUT76" s="394"/>
      <c r="UUU76" s="394"/>
      <c r="UUZ76" s="394"/>
      <c r="UVA76" s="394"/>
      <c r="UVF76" s="394"/>
      <c r="UVG76" s="394"/>
      <c r="UVL76" s="394"/>
      <c r="UVM76" s="394"/>
      <c r="UVR76" s="394"/>
      <c r="UVS76" s="394"/>
      <c r="UVX76" s="394"/>
      <c r="UVY76" s="394"/>
      <c r="UWD76" s="394"/>
      <c r="UWE76" s="394"/>
      <c r="UWJ76" s="394"/>
      <c r="UWK76" s="394"/>
      <c r="UWP76" s="394"/>
      <c r="UWQ76" s="394"/>
      <c r="UWV76" s="394"/>
      <c r="UWW76" s="394"/>
      <c r="UXB76" s="394"/>
      <c r="UXC76" s="394"/>
      <c r="UXH76" s="394"/>
      <c r="UXI76" s="394"/>
      <c r="UXN76" s="394"/>
      <c r="UXO76" s="394"/>
      <c r="UXT76" s="394"/>
      <c r="UXU76" s="394"/>
      <c r="UXZ76" s="394"/>
      <c r="UYA76" s="394"/>
      <c r="UYF76" s="394"/>
      <c r="UYG76" s="394"/>
      <c r="UYL76" s="394"/>
      <c r="UYM76" s="394"/>
      <c r="UYR76" s="394"/>
      <c r="UYS76" s="394"/>
      <c r="UYX76" s="394"/>
      <c r="UYY76" s="394"/>
      <c r="UZD76" s="394"/>
      <c r="UZE76" s="394"/>
      <c r="UZJ76" s="394"/>
      <c r="UZK76" s="394"/>
      <c r="UZP76" s="394"/>
      <c r="UZQ76" s="394"/>
      <c r="UZV76" s="394"/>
      <c r="UZW76" s="394"/>
      <c r="VAB76" s="394"/>
      <c r="VAC76" s="394"/>
      <c r="VAH76" s="394"/>
      <c r="VAI76" s="394"/>
      <c r="VAN76" s="394"/>
      <c r="VAO76" s="394"/>
      <c r="VAT76" s="394"/>
      <c r="VAU76" s="394"/>
      <c r="VAZ76" s="394"/>
      <c r="VBA76" s="394"/>
      <c r="VBF76" s="394"/>
      <c r="VBG76" s="394"/>
      <c r="VBL76" s="394"/>
      <c r="VBM76" s="394"/>
      <c r="VBR76" s="394"/>
      <c r="VBS76" s="394"/>
      <c r="VBX76" s="394"/>
      <c r="VBY76" s="394"/>
      <c r="VCD76" s="394"/>
      <c r="VCE76" s="394"/>
      <c r="VCJ76" s="394"/>
      <c r="VCK76" s="394"/>
      <c r="VCP76" s="394"/>
      <c r="VCQ76" s="394"/>
      <c r="VCV76" s="394"/>
      <c r="VCW76" s="394"/>
      <c r="VDB76" s="394"/>
      <c r="VDC76" s="394"/>
      <c r="VDH76" s="394"/>
      <c r="VDI76" s="394"/>
      <c r="VDN76" s="394"/>
      <c r="VDO76" s="394"/>
      <c r="VDT76" s="394"/>
      <c r="VDU76" s="394"/>
      <c r="VDZ76" s="394"/>
      <c r="VEA76" s="394"/>
      <c r="VEF76" s="394"/>
      <c r="VEG76" s="394"/>
      <c r="VEL76" s="394"/>
      <c r="VEM76" s="394"/>
      <c r="VER76" s="394"/>
      <c r="VES76" s="394"/>
      <c r="VEX76" s="394"/>
      <c r="VEY76" s="394"/>
      <c r="VFD76" s="394"/>
      <c r="VFE76" s="394"/>
      <c r="VFJ76" s="394"/>
      <c r="VFK76" s="394"/>
      <c r="VFP76" s="394"/>
      <c r="VFQ76" s="394"/>
      <c r="VFV76" s="394"/>
      <c r="VFW76" s="394"/>
      <c r="VGB76" s="394"/>
      <c r="VGC76" s="394"/>
      <c r="VGH76" s="394"/>
      <c r="VGI76" s="394"/>
      <c r="VGN76" s="394"/>
      <c r="VGO76" s="394"/>
      <c r="VGT76" s="394"/>
      <c r="VGU76" s="394"/>
      <c r="VGZ76" s="394"/>
      <c r="VHA76" s="394"/>
      <c r="VHF76" s="394"/>
      <c r="VHG76" s="394"/>
      <c r="VHL76" s="394"/>
      <c r="VHM76" s="394"/>
      <c r="VHR76" s="394"/>
      <c r="VHS76" s="394"/>
      <c r="VHX76" s="394"/>
      <c r="VHY76" s="394"/>
      <c r="VID76" s="394"/>
      <c r="VIE76" s="394"/>
      <c r="VIJ76" s="394"/>
      <c r="VIK76" s="394"/>
      <c r="VIP76" s="394"/>
      <c r="VIQ76" s="394"/>
      <c r="VIV76" s="394"/>
      <c r="VIW76" s="394"/>
      <c r="VJB76" s="394"/>
      <c r="VJC76" s="394"/>
      <c r="VJH76" s="394"/>
      <c r="VJI76" s="394"/>
      <c r="VJN76" s="394"/>
      <c r="VJO76" s="394"/>
      <c r="VJT76" s="394"/>
      <c r="VJU76" s="394"/>
      <c r="VJZ76" s="394"/>
      <c r="VKA76" s="394"/>
      <c r="VKF76" s="394"/>
      <c r="VKG76" s="394"/>
      <c r="VKL76" s="394"/>
      <c r="VKM76" s="394"/>
      <c r="VKR76" s="394"/>
      <c r="VKS76" s="394"/>
      <c r="VKX76" s="394"/>
      <c r="VKY76" s="394"/>
      <c r="VLD76" s="394"/>
      <c r="VLE76" s="394"/>
      <c r="VLJ76" s="394"/>
      <c r="VLK76" s="394"/>
      <c r="VLP76" s="394"/>
      <c r="VLQ76" s="394"/>
      <c r="VLV76" s="394"/>
      <c r="VLW76" s="394"/>
      <c r="VMB76" s="394"/>
      <c r="VMC76" s="394"/>
      <c r="VMH76" s="394"/>
      <c r="VMI76" s="394"/>
      <c r="VMN76" s="394"/>
      <c r="VMO76" s="394"/>
      <c r="VMT76" s="394"/>
      <c r="VMU76" s="394"/>
      <c r="VMZ76" s="394"/>
      <c r="VNA76" s="394"/>
      <c r="VNF76" s="394"/>
      <c r="VNG76" s="394"/>
      <c r="VNL76" s="394"/>
      <c r="VNM76" s="394"/>
      <c r="VNR76" s="394"/>
      <c r="VNS76" s="394"/>
      <c r="VNX76" s="394"/>
      <c r="VNY76" s="394"/>
      <c r="VOD76" s="394"/>
      <c r="VOE76" s="394"/>
      <c r="VOJ76" s="394"/>
      <c r="VOK76" s="394"/>
      <c r="VOP76" s="394"/>
      <c r="VOQ76" s="394"/>
      <c r="VOV76" s="394"/>
      <c r="VOW76" s="394"/>
      <c r="VPB76" s="394"/>
      <c r="VPC76" s="394"/>
      <c r="VPH76" s="394"/>
      <c r="VPI76" s="394"/>
      <c r="VPN76" s="394"/>
      <c r="VPO76" s="394"/>
      <c r="VPT76" s="394"/>
      <c r="VPU76" s="394"/>
      <c r="VPZ76" s="394"/>
      <c r="VQA76" s="394"/>
      <c r="VQF76" s="394"/>
      <c r="VQG76" s="394"/>
      <c r="VQL76" s="394"/>
      <c r="VQM76" s="394"/>
      <c r="VQR76" s="394"/>
      <c r="VQS76" s="394"/>
      <c r="VQX76" s="394"/>
      <c r="VQY76" s="394"/>
      <c r="VRD76" s="394"/>
      <c r="VRE76" s="394"/>
      <c r="VRJ76" s="394"/>
      <c r="VRK76" s="394"/>
      <c r="VRP76" s="394"/>
      <c r="VRQ76" s="394"/>
      <c r="VRV76" s="394"/>
      <c r="VRW76" s="394"/>
      <c r="VSB76" s="394"/>
      <c r="VSC76" s="394"/>
      <c r="VSH76" s="394"/>
      <c r="VSI76" s="394"/>
      <c r="VSN76" s="394"/>
      <c r="VSO76" s="394"/>
      <c r="VST76" s="394"/>
      <c r="VSU76" s="394"/>
      <c r="VSZ76" s="394"/>
      <c r="VTA76" s="394"/>
      <c r="VTF76" s="394"/>
      <c r="VTG76" s="394"/>
      <c r="VTL76" s="394"/>
      <c r="VTM76" s="394"/>
      <c r="VTR76" s="394"/>
      <c r="VTS76" s="394"/>
      <c r="VTX76" s="394"/>
      <c r="VTY76" s="394"/>
      <c r="VUD76" s="394"/>
      <c r="VUE76" s="394"/>
      <c r="VUJ76" s="394"/>
      <c r="VUK76" s="394"/>
      <c r="VUP76" s="394"/>
      <c r="VUQ76" s="394"/>
      <c r="VUV76" s="394"/>
      <c r="VUW76" s="394"/>
      <c r="VVB76" s="394"/>
      <c r="VVC76" s="394"/>
      <c r="VVH76" s="394"/>
      <c r="VVI76" s="394"/>
      <c r="VVN76" s="394"/>
      <c r="VVO76" s="394"/>
      <c r="VVT76" s="394"/>
      <c r="VVU76" s="394"/>
      <c r="VVZ76" s="394"/>
      <c r="VWA76" s="394"/>
      <c r="VWF76" s="394"/>
      <c r="VWG76" s="394"/>
      <c r="VWL76" s="394"/>
      <c r="VWM76" s="394"/>
      <c r="VWR76" s="394"/>
      <c r="VWS76" s="394"/>
      <c r="VWX76" s="394"/>
      <c r="VWY76" s="394"/>
      <c r="VXD76" s="394"/>
      <c r="VXE76" s="394"/>
      <c r="VXJ76" s="394"/>
      <c r="VXK76" s="394"/>
      <c r="VXP76" s="394"/>
      <c r="VXQ76" s="394"/>
      <c r="VXV76" s="394"/>
      <c r="VXW76" s="394"/>
      <c r="VYB76" s="394"/>
      <c r="VYC76" s="394"/>
      <c r="VYH76" s="394"/>
      <c r="VYI76" s="394"/>
      <c r="VYN76" s="394"/>
      <c r="VYO76" s="394"/>
      <c r="VYT76" s="394"/>
      <c r="VYU76" s="394"/>
      <c r="VYZ76" s="394"/>
      <c r="VZA76" s="394"/>
      <c r="VZF76" s="394"/>
      <c r="VZG76" s="394"/>
      <c r="VZL76" s="394"/>
      <c r="VZM76" s="394"/>
      <c r="VZR76" s="394"/>
      <c r="VZS76" s="394"/>
      <c r="VZX76" s="394"/>
      <c r="VZY76" s="394"/>
      <c r="WAD76" s="394"/>
      <c r="WAE76" s="394"/>
      <c r="WAJ76" s="394"/>
      <c r="WAK76" s="394"/>
      <c r="WAP76" s="394"/>
      <c r="WAQ76" s="394"/>
      <c r="WAV76" s="394"/>
      <c r="WAW76" s="394"/>
      <c r="WBB76" s="394"/>
      <c r="WBC76" s="394"/>
      <c r="WBH76" s="394"/>
      <c r="WBI76" s="394"/>
      <c r="WBN76" s="394"/>
      <c r="WBO76" s="394"/>
      <c r="WBT76" s="394"/>
      <c r="WBU76" s="394"/>
      <c r="WBZ76" s="394"/>
      <c r="WCA76" s="394"/>
      <c r="WCF76" s="394"/>
      <c r="WCG76" s="394"/>
      <c r="WCL76" s="394"/>
      <c r="WCM76" s="394"/>
      <c r="WCR76" s="394"/>
      <c r="WCS76" s="394"/>
      <c r="WCX76" s="394"/>
      <c r="WCY76" s="394"/>
      <c r="WDD76" s="394"/>
      <c r="WDE76" s="394"/>
      <c r="WDJ76" s="394"/>
      <c r="WDK76" s="394"/>
      <c r="WDP76" s="394"/>
      <c r="WDQ76" s="394"/>
      <c r="WDV76" s="394"/>
      <c r="WDW76" s="394"/>
      <c r="WEB76" s="394"/>
      <c r="WEC76" s="394"/>
      <c r="WEH76" s="394"/>
      <c r="WEI76" s="394"/>
      <c r="WEN76" s="394"/>
      <c r="WEO76" s="394"/>
      <c r="WET76" s="394"/>
      <c r="WEU76" s="394"/>
      <c r="WEZ76" s="394"/>
      <c r="WFA76" s="394"/>
      <c r="WFF76" s="394"/>
      <c r="WFG76" s="394"/>
      <c r="WFL76" s="394"/>
      <c r="WFM76" s="394"/>
      <c r="WFR76" s="394"/>
      <c r="WFS76" s="394"/>
      <c r="WFX76" s="394"/>
      <c r="WFY76" s="394"/>
      <c r="WGD76" s="394"/>
      <c r="WGE76" s="394"/>
      <c r="WGJ76" s="394"/>
      <c r="WGK76" s="394"/>
      <c r="WGP76" s="394"/>
      <c r="WGQ76" s="394"/>
      <c r="WGV76" s="394"/>
      <c r="WGW76" s="394"/>
      <c r="WHB76" s="394"/>
      <c r="WHC76" s="394"/>
      <c r="WHH76" s="394"/>
      <c r="WHI76" s="394"/>
      <c r="WHN76" s="394"/>
      <c r="WHO76" s="394"/>
      <c r="WHT76" s="394"/>
      <c r="WHU76" s="394"/>
      <c r="WHZ76" s="394"/>
      <c r="WIA76" s="394"/>
      <c r="WIF76" s="394"/>
      <c r="WIG76" s="394"/>
      <c r="WIL76" s="394"/>
      <c r="WIM76" s="394"/>
      <c r="WIR76" s="394"/>
      <c r="WIS76" s="394"/>
      <c r="WIX76" s="394"/>
      <c r="WIY76" s="394"/>
      <c r="WJD76" s="394"/>
      <c r="WJE76" s="394"/>
      <c r="WJJ76" s="394"/>
      <c r="WJK76" s="394"/>
      <c r="WJP76" s="394"/>
      <c r="WJQ76" s="394"/>
      <c r="WJV76" s="394"/>
      <c r="WJW76" s="394"/>
      <c r="WKB76" s="394"/>
      <c r="WKC76" s="394"/>
      <c r="WKH76" s="394"/>
      <c r="WKI76" s="394"/>
      <c r="WKN76" s="394"/>
      <c r="WKO76" s="394"/>
      <c r="WKT76" s="394"/>
      <c r="WKU76" s="394"/>
      <c r="WKZ76" s="394"/>
      <c r="WLA76" s="394"/>
      <c r="WLF76" s="394"/>
      <c r="WLG76" s="394"/>
      <c r="WLL76" s="394"/>
      <c r="WLM76" s="394"/>
      <c r="WLR76" s="394"/>
      <c r="WLS76" s="394"/>
      <c r="WLX76" s="394"/>
      <c r="WLY76" s="394"/>
      <c r="WMD76" s="394"/>
      <c r="WME76" s="394"/>
      <c r="WMJ76" s="394"/>
      <c r="WMK76" s="394"/>
      <c r="WMP76" s="394"/>
      <c r="WMQ76" s="394"/>
      <c r="WMV76" s="394"/>
      <c r="WMW76" s="394"/>
      <c r="WNB76" s="394"/>
      <c r="WNC76" s="394"/>
      <c r="WNH76" s="394"/>
      <c r="WNI76" s="394"/>
      <c r="WNN76" s="394"/>
      <c r="WNO76" s="394"/>
      <c r="WNT76" s="394"/>
      <c r="WNU76" s="394"/>
      <c r="WNZ76" s="394"/>
      <c r="WOA76" s="394"/>
      <c r="WOF76" s="394"/>
      <c r="WOG76" s="394"/>
      <c r="WOL76" s="394"/>
      <c r="WOM76" s="394"/>
      <c r="WOR76" s="394"/>
      <c r="WOS76" s="394"/>
      <c r="WOX76" s="394"/>
      <c r="WOY76" s="394"/>
      <c r="WPD76" s="394"/>
      <c r="WPE76" s="394"/>
      <c r="WPJ76" s="394"/>
      <c r="WPK76" s="394"/>
      <c r="WPP76" s="394"/>
      <c r="WPQ76" s="394"/>
      <c r="WPV76" s="394"/>
      <c r="WPW76" s="394"/>
      <c r="WQB76" s="394"/>
      <c r="WQC76" s="394"/>
      <c r="WQH76" s="394"/>
      <c r="WQI76" s="394"/>
      <c r="WQN76" s="394"/>
      <c r="WQO76" s="394"/>
      <c r="WQT76" s="394"/>
      <c r="WQU76" s="394"/>
      <c r="WQZ76" s="394"/>
      <c r="WRA76" s="394"/>
      <c r="WRF76" s="394"/>
      <c r="WRG76" s="394"/>
      <c r="WRL76" s="394"/>
      <c r="WRM76" s="394"/>
      <c r="WRR76" s="394"/>
      <c r="WRS76" s="394"/>
      <c r="WRX76" s="394"/>
      <c r="WRY76" s="394"/>
      <c r="WSD76" s="394"/>
      <c r="WSE76" s="394"/>
      <c r="WSJ76" s="394"/>
      <c r="WSK76" s="394"/>
      <c r="WSP76" s="394"/>
      <c r="WSQ76" s="394"/>
      <c r="WSV76" s="394"/>
      <c r="WSW76" s="394"/>
      <c r="WTB76" s="394"/>
      <c r="WTC76" s="394"/>
      <c r="WTH76" s="394"/>
      <c r="WTI76" s="394"/>
      <c r="WTN76" s="394"/>
      <c r="WTO76" s="394"/>
      <c r="WTT76" s="394"/>
      <c r="WTU76" s="394"/>
      <c r="WTZ76" s="394"/>
      <c r="WUA76" s="394"/>
      <c r="WUF76" s="394"/>
      <c r="WUG76" s="394"/>
      <c r="WUL76" s="394"/>
      <c r="WUM76" s="394"/>
      <c r="WUR76" s="394"/>
      <c r="WUS76" s="394"/>
      <c r="WUX76" s="394"/>
      <c r="WUY76" s="394"/>
      <c r="WVD76" s="394"/>
      <c r="WVE76" s="394"/>
      <c r="WVJ76" s="394"/>
      <c r="WVK76" s="394"/>
      <c r="WVP76" s="394"/>
      <c r="WVQ76" s="394"/>
      <c r="WVV76" s="394"/>
      <c r="WVW76" s="394"/>
      <c r="WWB76" s="394"/>
      <c r="WWC76" s="394"/>
      <c r="WWH76" s="394"/>
      <c r="WWI76" s="394"/>
      <c r="WWN76" s="394"/>
      <c r="WWO76" s="394"/>
      <c r="WWT76" s="394"/>
      <c r="WWU76" s="394"/>
      <c r="WWZ76" s="394"/>
      <c r="WXA76" s="394"/>
      <c r="WXF76" s="394"/>
      <c r="WXG76" s="394"/>
      <c r="WXL76" s="394"/>
      <c r="WXM76" s="394"/>
      <c r="WXR76" s="394"/>
      <c r="WXS76" s="394"/>
      <c r="WXX76" s="394"/>
      <c r="WXY76" s="394"/>
      <c r="WYD76" s="394"/>
      <c r="WYE76" s="394"/>
      <c r="WYJ76" s="394"/>
      <c r="WYK76" s="394"/>
      <c r="WYP76" s="394"/>
      <c r="WYQ76" s="394"/>
      <c r="WYV76" s="394"/>
      <c r="WYW76" s="394"/>
      <c r="WZB76" s="394"/>
      <c r="WZC76" s="394"/>
      <c r="WZH76" s="394"/>
      <c r="WZI76" s="394"/>
      <c r="WZN76" s="394"/>
      <c r="WZO76" s="394"/>
      <c r="WZT76" s="394"/>
      <c r="WZU76" s="394"/>
      <c r="WZZ76" s="394"/>
      <c r="XAA76" s="394"/>
      <c r="XAF76" s="394"/>
      <c r="XAG76" s="394"/>
      <c r="XAL76" s="394"/>
      <c r="XAM76" s="394"/>
      <c r="XAR76" s="394"/>
      <c r="XAS76" s="394"/>
      <c r="XAX76" s="394"/>
      <c r="XAY76" s="394"/>
      <c r="XBD76" s="394"/>
      <c r="XBE76" s="394"/>
      <c r="XBJ76" s="394"/>
      <c r="XBK76" s="394"/>
      <c r="XBP76" s="394"/>
      <c r="XBQ76" s="394"/>
      <c r="XBV76" s="394"/>
      <c r="XBW76" s="394"/>
      <c r="XCB76" s="394"/>
      <c r="XCC76" s="394"/>
      <c r="XCH76" s="394"/>
      <c r="XCI76" s="394"/>
      <c r="XCN76" s="394"/>
      <c r="XCO76" s="394"/>
      <c r="XCT76" s="394"/>
      <c r="XCU76" s="394"/>
      <c r="XCZ76" s="394"/>
      <c r="XDA76" s="394"/>
      <c r="XDF76" s="394"/>
      <c r="XDG76" s="394"/>
      <c r="XDL76" s="394"/>
      <c r="XDM76" s="394"/>
      <c r="XDR76" s="394"/>
      <c r="XDS76" s="394"/>
      <c r="XDX76" s="394"/>
      <c r="XDY76" s="394"/>
      <c r="XED76" s="394"/>
      <c r="XEE76" s="394"/>
      <c r="XEJ76" s="394"/>
      <c r="XEK76" s="394"/>
      <c r="XEP76" s="394"/>
      <c r="XEQ76" s="394"/>
      <c r="XEV76" s="394"/>
      <c r="XEW76" s="394"/>
    </row>
    <row r="77" spans="1:1023 1028:3069 3074:4095 4100:6141 6146:7167 7172:9213 9218:10239 10244:12285 12290:13311 13316:15357 15362:16377" ht="15" x14ac:dyDescent="0.25">
      <c r="A77" s="395" t="s">
        <v>2108</v>
      </c>
      <c r="B77" s="378"/>
      <c r="C77" s="406"/>
      <c r="D77" s="386"/>
      <c r="E77" s="386"/>
      <c r="F77" s="386"/>
    </row>
    <row r="78" spans="1:1023 1028:3069 3074:4095 4100:6141 6146:7167 7172:9213 9218:10239 10244:12285 12290:13311 13316:15357 15362:16377" ht="15" x14ac:dyDescent="0.25">
      <c r="A78" s="385" t="s">
        <v>1067</v>
      </c>
      <c r="B78" s="378"/>
      <c r="C78" s="406"/>
      <c r="D78" s="386"/>
      <c r="E78" s="386"/>
      <c r="F78" s="386"/>
    </row>
    <row r="79" spans="1:1023 1028:3069 3074:4095 4100:6141 6146:7167 7172:9213 9218:10239 10244:12285 12290:13311 13316:15357 15362:16377" ht="15" x14ac:dyDescent="0.25">
      <c r="A79" s="396" t="s">
        <v>2109</v>
      </c>
      <c r="B79" s="378"/>
      <c r="C79" s="406">
        <v>2</v>
      </c>
      <c r="D79" s="386">
        <v>1</v>
      </c>
      <c r="E79" s="386">
        <v>2</v>
      </c>
      <c r="F79" s="386">
        <v>2</v>
      </c>
    </row>
    <row r="80" spans="1:1023 1028:3069 3074:4095 4100:6141 6146:7167 7172:9213 9218:10239 10244:12285 12290:13311 13316:15357 15362:16377" ht="15" x14ac:dyDescent="0.25">
      <c r="A80" s="396" t="s">
        <v>2110</v>
      </c>
      <c r="B80" s="378"/>
      <c r="C80" s="406">
        <v>2</v>
      </c>
      <c r="D80" s="386">
        <v>1</v>
      </c>
      <c r="E80" s="386">
        <v>1</v>
      </c>
      <c r="F80" s="386">
        <v>2</v>
      </c>
    </row>
    <row r="81" spans="1:6" ht="15" x14ac:dyDescent="0.25">
      <c r="A81" s="396" t="s">
        <v>2104</v>
      </c>
      <c r="B81" s="378"/>
      <c r="C81" s="406">
        <v>14</v>
      </c>
      <c r="D81" s="386">
        <v>9</v>
      </c>
      <c r="E81" s="386">
        <v>10</v>
      </c>
      <c r="F81" s="386">
        <v>14</v>
      </c>
    </row>
    <row r="82" spans="1:6" ht="15" x14ac:dyDescent="0.25">
      <c r="A82" s="385" t="s">
        <v>1063</v>
      </c>
      <c r="B82" s="378"/>
      <c r="C82" s="406"/>
      <c r="D82" s="386"/>
      <c r="E82" s="386"/>
      <c r="F82" s="386"/>
    </row>
    <row r="83" spans="1:6" ht="15" x14ac:dyDescent="0.25">
      <c r="A83" s="396" t="s">
        <v>2109</v>
      </c>
      <c r="B83" s="378"/>
      <c r="C83" s="406">
        <v>3</v>
      </c>
      <c r="D83" s="386">
        <v>2</v>
      </c>
      <c r="E83" s="386">
        <v>3</v>
      </c>
      <c r="F83" s="386">
        <v>3</v>
      </c>
    </row>
    <row r="84" spans="1:6" ht="15" x14ac:dyDescent="0.25">
      <c r="A84" s="396" t="s">
        <v>2110</v>
      </c>
      <c r="B84" s="378"/>
      <c r="C84" s="406">
        <v>3</v>
      </c>
      <c r="D84" s="386">
        <v>2</v>
      </c>
      <c r="E84" s="386">
        <v>2</v>
      </c>
      <c r="F84" s="386">
        <v>3</v>
      </c>
    </row>
    <row r="85" spans="1:6" ht="15" x14ac:dyDescent="0.25">
      <c r="A85" s="396" t="s">
        <v>2104</v>
      </c>
      <c r="B85" s="378"/>
      <c r="C85" s="406">
        <v>18</v>
      </c>
      <c r="D85" s="386">
        <v>12</v>
      </c>
      <c r="E85" s="386">
        <v>13</v>
      </c>
      <c r="F85" s="386">
        <v>15</v>
      </c>
    </row>
    <row r="86" spans="1:6" ht="15" x14ac:dyDescent="0.25">
      <c r="A86" s="385" t="s">
        <v>2075</v>
      </c>
      <c r="B86" s="378"/>
      <c r="C86" s="406"/>
      <c r="D86" s="386"/>
      <c r="E86" s="386"/>
      <c r="F86" s="386"/>
    </row>
    <row r="87" spans="1:6" ht="15" x14ac:dyDescent="0.25">
      <c r="A87" s="396" t="s">
        <v>2109</v>
      </c>
      <c r="B87" s="378"/>
      <c r="C87" s="406">
        <v>3</v>
      </c>
      <c r="D87" s="386">
        <v>1</v>
      </c>
      <c r="E87" s="386">
        <v>2</v>
      </c>
      <c r="F87" s="386">
        <v>2</v>
      </c>
    </row>
    <row r="88" spans="1:6" ht="15" x14ac:dyDescent="0.25">
      <c r="A88" s="396" t="s">
        <v>2110</v>
      </c>
      <c r="B88" s="378"/>
      <c r="C88" s="406">
        <v>3</v>
      </c>
      <c r="D88" s="386">
        <v>1</v>
      </c>
      <c r="E88" s="386">
        <v>1</v>
      </c>
      <c r="F88" s="386">
        <v>2</v>
      </c>
    </row>
    <row r="89" spans="1:6" ht="15" x14ac:dyDescent="0.25">
      <c r="A89" s="396" t="s">
        <v>2104</v>
      </c>
      <c r="B89" s="378"/>
      <c r="C89" s="406">
        <v>18</v>
      </c>
      <c r="D89" s="386">
        <v>9</v>
      </c>
      <c r="E89" s="386">
        <v>10</v>
      </c>
      <c r="F89" s="386">
        <v>14</v>
      </c>
    </row>
    <row r="90" spans="1:6" ht="15" x14ac:dyDescent="0.25">
      <c r="A90" s="385" t="s">
        <v>2111</v>
      </c>
      <c r="B90" s="378"/>
      <c r="C90" s="406"/>
      <c r="D90" s="386"/>
      <c r="E90" s="386"/>
      <c r="F90" s="386"/>
    </row>
    <row r="91" spans="1:6" ht="15" x14ac:dyDescent="0.25">
      <c r="A91" s="396" t="s">
        <v>2109</v>
      </c>
      <c r="B91" s="378"/>
      <c r="C91" s="406">
        <v>3</v>
      </c>
      <c r="D91" s="386">
        <v>2</v>
      </c>
      <c r="E91" s="386">
        <v>3</v>
      </c>
      <c r="F91" s="386">
        <v>3</v>
      </c>
    </row>
    <row r="92" spans="1:6" ht="15" x14ac:dyDescent="0.25">
      <c r="A92" s="396" t="s">
        <v>2110</v>
      </c>
      <c r="B92" s="378"/>
      <c r="C92" s="406">
        <v>3</v>
      </c>
      <c r="D92" s="386">
        <v>2</v>
      </c>
      <c r="E92" s="386">
        <v>2</v>
      </c>
      <c r="F92" s="386">
        <v>3</v>
      </c>
    </row>
    <row r="93" spans="1:6" ht="15" x14ac:dyDescent="0.25">
      <c r="A93" s="396" t="s">
        <v>2104</v>
      </c>
      <c r="B93" s="378"/>
      <c r="C93" s="406">
        <v>18</v>
      </c>
      <c r="D93" s="386">
        <v>12</v>
      </c>
      <c r="E93" s="386">
        <v>13</v>
      </c>
      <c r="F93" s="386">
        <v>15</v>
      </c>
    </row>
    <row r="94" spans="1:6" ht="15" x14ac:dyDescent="0.25">
      <c r="A94" s="385" t="s">
        <v>2112</v>
      </c>
      <c r="B94" s="378"/>
      <c r="C94" s="406"/>
      <c r="D94" s="386"/>
      <c r="E94" s="386"/>
      <c r="F94" s="386"/>
    </row>
    <row r="95" spans="1:6" ht="15" x14ac:dyDescent="0.25">
      <c r="A95" s="396" t="s">
        <v>2109</v>
      </c>
      <c r="B95" s="378"/>
      <c r="C95" s="406">
        <v>3</v>
      </c>
      <c r="D95" s="386">
        <v>2</v>
      </c>
      <c r="E95" s="386">
        <v>3</v>
      </c>
      <c r="F95" s="386">
        <v>3</v>
      </c>
    </row>
    <row r="96" spans="1:6" ht="15" x14ac:dyDescent="0.25">
      <c r="A96" s="396" t="s">
        <v>2110</v>
      </c>
      <c r="B96" s="378"/>
      <c r="C96" s="406">
        <v>3</v>
      </c>
      <c r="D96" s="386">
        <v>2</v>
      </c>
      <c r="E96" s="386">
        <v>2</v>
      </c>
      <c r="F96" s="386">
        <v>3</v>
      </c>
    </row>
    <row r="97" spans="1:1023 1028:3069 3074:4095 4100:6141 6146:7167 7172:9213 9218:10239 10244:12285 12290:13311 13316:15357 15362:16377" ht="15" x14ac:dyDescent="0.25">
      <c r="A97" s="396" t="s">
        <v>2104</v>
      </c>
      <c r="B97" s="378"/>
      <c r="C97" s="406">
        <v>18</v>
      </c>
      <c r="D97" s="386">
        <v>12</v>
      </c>
      <c r="E97" s="386">
        <v>13</v>
      </c>
      <c r="F97" s="386">
        <v>15</v>
      </c>
    </row>
    <row r="98" spans="1:1023 1028:3069 3074:4095 4100:6141 6146:7167 7172:9213 9218:10239 10244:12285 12290:13311 13316:15357 15362:16377" ht="15" x14ac:dyDescent="0.25">
      <c r="A98" s="385" t="s">
        <v>1065</v>
      </c>
      <c r="B98" s="378"/>
      <c r="C98" s="406"/>
      <c r="D98" s="386"/>
      <c r="E98" s="386"/>
      <c r="F98" s="386"/>
    </row>
    <row r="99" spans="1:1023 1028:3069 3074:4095 4100:6141 6146:7167 7172:9213 9218:10239 10244:12285 12290:13311 13316:15357 15362:16377" ht="15" x14ac:dyDescent="0.25">
      <c r="A99" s="396" t="s">
        <v>2109</v>
      </c>
      <c r="B99" s="378"/>
      <c r="C99" s="406">
        <v>2</v>
      </c>
      <c r="D99" s="386">
        <v>1</v>
      </c>
      <c r="E99" s="386">
        <v>2</v>
      </c>
      <c r="F99" s="386">
        <v>2</v>
      </c>
    </row>
    <row r="100" spans="1:1023 1028:3069 3074:4095 4100:6141 6146:7167 7172:9213 9218:10239 10244:12285 12290:13311 13316:15357 15362:16377" ht="15" x14ac:dyDescent="0.25">
      <c r="A100" s="396" t="s">
        <v>2110</v>
      </c>
      <c r="B100" s="378"/>
      <c r="C100" s="406">
        <v>2</v>
      </c>
      <c r="D100" s="386">
        <v>2</v>
      </c>
      <c r="E100" s="386">
        <v>2</v>
      </c>
      <c r="F100" s="386">
        <v>3</v>
      </c>
    </row>
    <row r="101" spans="1:1023 1028:3069 3074:4095 4100:6141 6146:7167 7172:9213 9218:10239 10244:12285 12290:13311 13316:15357 15362:16377" ht="15" x14ac:dyDescent="0.25">
      <c r="A101" s="396" t="s">
        <v>2104</v>
      </c>
      <c r="B101" s="378"/>
      <c r="C101" s="406">
        <v>14</v>
      </c>
      <c r="D101" s="386">
        <v>9</v>
      </c>
      <c r="E101" s="386">
        <v>10</v>
      </c>
      <c r="F101" s="386">
        <v>14</v>
      </c>
    </row>
    <row r="102" spans="1:1023 1028:3069 3074:4095 4100:6141 6146:7167 7172:9213 9218:10239 10244:12285 12290:13311 13316:15357 15362:16377" ht="15" x14ac:dyDescent="0.25">
      <c r="A102" s="385" t="s">
        <v>2078</v>
      </c>
      <c r="B102" s="378"/>
      <c r="C102" s="406"/>
      <c r="D102" s="386"/>
      <c r="E102" s="386"/>
      <c r="F102" s="386"/>
    </row>
    <row r="103" spans="1:1023 1028:3069 3074:4095 4100:6141 6146:7167 7172:9213 9218:10239 10244:12285 12290:13311 13316:15357 15362:16377" ht="15" x14ac:dyDescent="0.25">
      <c r="A103" s="396" t="s">
        <v>2109</v>
      </c>
      <c r="B103" s="378"/>
      <c r="C103" s="406">
        <v>3</v>
      </c>
      <c r="D103" s="386">
        <v>1</v>
      </c>
      <c r="E103" s="386">
        <v>2</v>
      </c>
      <c r="F103" s="386">
        <v>2</v>
      </c>
    </row>
    <row r="104" spans="1:1023 1028:3069 3074:4095 4100:6141 6146:7167 7172:9213 9218:10239 10244:12285 12290:13311 13316:15357 15362:16377" ht="15" x14ac:dyDescent="0.25">
      <c r="A104" s="396" t="s">
        <v>2110</v>
      </c>
      <c r="B104" s="378"/>
      <c r="C104" s="406">
        <v>3</v>
      </c>
      <c r="D104" s="386">
        <v>2</v>
      </c>
      <c r="E104" s="386">
        <v>2</v>
      </c>
      <c r="F104" s="386">
        <v>3</v>
      </c>
    </row>
    <row r="105" spans="1:1023 1028:3069 3074:4095 4100:6141 6146:7167 7172:9213 9218:10239 10244:12285 12290:13311 13316:15357 15362:16377" ht="15" x14ac:dyDescent="0.25">
      <c r="A105" s="443" t="s">
        <v>2104</v>
      </c>
      <c r="B105" s="380"/>
      <c r="C105" s="440">
        <v>18</v>
      </c>
      <c r="D105" s="386">
        <v>9</v>
      </c>
      <c r="E105" s="386">
        <v>10</v>
      </c>
      <c r="F105" s="386">
        <v>14</v>
      </c>
    </row>
    <row r="106" spans="1:1023 1028:3069 3074:4095 4100:6141 6146:7167 7172:9213 9218:10239 10244:12285 12290:13311 13316:15357 15362:16377" s="359" customFormat="1" ht="15.75" x14ac:dyDescent="0.25">
      <c r="A106" s="427" t="s">
        <v>2113</v>
      </c>
      <c r="B106" s="428"/>
      <c r="C106" s="426"/>
      <c r="D106" s="382"/>
      <c r="E106" s="382"/>
      <c r="F106" s="382"/>
    </row>
    <row r="107" spans="1:1023 1028:3069 3074:4095 4100:6141 6146:7167 7172:9213 9218:10239 10244:12285 12290:13311 13316:15357 15362:16377" ht="15" x14ac:dyDescent="0.25">
      <c r="A107" s="442" t="s">
        <v>2114</v>
      </c>
      <c r="B107" s="399" t="s">
        <v>2115</v>
      </c>
      <c r="C107" s="400"/>
      <c r="D107" s="386"/>
      <c r="E107" s="386"/>
      <c r="F107" s="386"/>
    </row>
    <row r="108" spans="1:1023 1028:3069 3074:4095 4100:6141 6146:7167 7172:9213 9218:10239 10244:12285 12290:13311 13316:15357 15362:16377" ht="15" x14ac:dyDescent="0.25">
      <c r="A108" s="391" t="s">
        <v>2104</v>
      </c>
      <c r="B108" s="378" t="s">
        <v>2116</v>
      </c>
      <c r="C108" s="386"/>
      <c r="D108" s="386"/>
      <c r="E108" s="386"/>
      <c r="F108" s="386"/>
    </row>
    <row r="109" spans="1:1023 1028:3069 3074:4095 4100:6141 6146:7167 7172:9213 9218:10239 10244:12285 12290:13311 13316:15357 15362:16377" ht="15" x14ac:dyDescent="0.25">
      <c r="A109" s="383" t="s">
        <v>2106</v>
      </c>
      <c r="B109" s="380" t="s">
        <v>2107</v>
      </c>
      <c r="C109" s="397"/>
      <c r="D109" s="397"/>
      <c r="E109" s="397"/>
      <c r="F109" s="397"/>
    </row>
    <row r="110" spans="1:1023 1028:3069 3074:4095 4100:6141 6146:7167 7172:9213 9218:10239 10244:12285 12290:13311 13316:15357 15362:16377" s="373" customFormat="1" ht="9" customHeight="1" x14ac:dyDescent="0.25">
      <c r="A110" s="392"/>
      <c r="B110" s="392"/>
      <c r="C110" s="393"/>
      <c r="D110" s="393"/>
      <c r="E110" s="393"/>
      <c r="F110" s="393"/>
      <c r="G110" s="394"/>
      <c r="H110" s="394"/>
      <c r="I110" s="394"/>
      <c r="N110" s="394"/>
      <c r="O110" s="394"/>
      <c r="T110" s="394"/>
      <c r="U110" s="394"/>
      <c r="Z110" s="394"/>
      <c r="AA110" s="394"/>
      <c r="AF110" s="394"/>
      <c r="AG110" s="394"/>
      <c r="AL110" s="394"/>
      <c r="AM110" s="394"/>
      <c r="AR110" s="394"/>
      <c r="AS110" s="394"/>
      <c r="AX110" s="394"/>
      <c r="AY110" s="394"/>
      <c r="BD110" s="394"/>
      <c r="BE110" s="394"/>
      <c r="BJ110" s="394"/>
      <c r="BK110" s="394"/>
      <c r="BP110" s="394"/>
      <c r="BQ110" s="394"/>
      <c r="BV110" s="394"/>
      <c r="BW110" s="394"/>
      <c r="CB110" s="394"/>
      <c r="CC110" s="394"/>
      <c r="CH110" s="394"/>
      <c r="CI110" s="394"/>
      <c r="CN110" s="394"/>
      <c r="CO110" s="394"/>
      <c r="CT110" s="394"/>
      <c r="CU110" s="394"/>
      <c r="CZ110" s="394"/>
      <c r="DA110" s="394"/>
      <c r="DF110" s="394"/>
      <c r="DG110" s="394"/>
      <c r="DL110" s="394"/>
      <c r="DM110" s="394"/>
      <c r="DR110" s="394"/>
      <c r="DS110" s="394"/>
      <c r="DX110" s="394"/>
      <c r="DY110" s="394"/>
      <c r="ED110" s="394"/>
      <c r="EE110" s="394"/>
      <c r="EJ110" s="394"/>
      <c r="EK110" s="394"/>
      <c r="EP110" s="394"/>
      <c r="EQ110" s="394"/>
      <c r="EV110" s="394"/>
      <c r="EW110" s="394"/>
      <c r="FB110" s="394"/>
      <c r="FC110" s="394"/>
      <c r="FH110" s="394"/>
      <c r="FI110" s="394"/>
      <c r="FN110" s="394"/>
      <c r="FO110" s="394"/>
      <c r="FT110" s="394"/>
      <c r="FU110" s="394"/>
      <c r="FZ110" s="394"/>
      <c r="GA110" s="394"/>
      <c r="GF110" s="394"/>
      <c r="GG110" s="394"/>
      <c r="GL110" s="394"/>
      <c r="GM110" s="394"/>
      <c r="GR110" s="394"/>
      <c r="GS110" s="394"/>
      <c r="GX110" s="394"/>
      <c r="GY110" s="394"/>
      <c r="HD110" s="394"/>
      <c r="HE110" s="394"/>
      <c r="HJ110" s="394"/>
      <c r="HK110" s="394"/>
      <c r="HP110" s="394"/>
      <c r="HQ110" s="394"/>
      <c r="HV110" s="394"/>
      <c r="HW110" s="394"/>
      <c r="IB110" s="394"/>
      <c r="IC110" s="394"/>
      <c r="IH110" s="394"/>
      <c r="II110" s="394"/>
      <c r="IN110" s="394"/>
      <c r="IO110" s="394"/>
      <c r="IT110" s="394"/>
      <c r="IU110" s="394"/>
      <c r="IZ110" s="394"/>
      <c r="JA110" s="394"/>
      <c r="JF110" s="394"/>
      <c r="JG110" s="394"/>
      <c r="JL110" s="394"/>
      <c r="JM110" s="394"/>
      <c r="JR110" s="394"/>
      <c r="JS110" s="394"/>
      <c r="JX110" s="394"/>
      <c r="JY110" s="394"/>
      <c r="KD110" s="394"/>
      <c r="KE110" s="394"/>
      <c r="KJ110" s="394"/>
      <c r="KK110" s="394"/>
      <c r="KP110" s="394"/>
      <c r="KQ110" s="394"/>
      <c r="KV110" s="394"/>
      <c r="KW110" s="394"/>
      <c r="LB110" s="394"/>
      <c r="LC110" s="394"/>
      <c r="LH110" s="394"/>
      <c r="LI110" s="394"/>
      <c r="LN110" s="394"/>
      <c r="LO110" s="394"/>
      <c r="LT110" s="394"/>
      <c r="LU110" s="394"/>
      <c r="LZ110" s="394"/>
      <c r="MA110" s="394"/>
      <c r="MF110" s="394"/>
      <c r="MG110" s="394"/>
      <c r="ML110" s="394"/>
      <c r="MM110" s="394"/>
      <c r="MR110" s="394"/>
      <c r="MS110" s="394"/>
      <c r="MX110" s="394"/>
      <c r="MY110" s="394"/>
      <c r="ND110" s="394"/>
      <c r="NE110" s="394"/>
      <c r="NJ110" s="394"/>
      <c r="NK110" s="394"/>
      <c r="NP110" s="394"/>
      <c r="NQ110" s="394"/>
      <c r="NV110" s="394"/>
      <c r="NW110" s="394"/>
      <c r="OB110" s="394"/>
      <c r="OC110" s="394"/>
      <c r="OH110" s="394"/>
      <c r="OI110" s="394"/>
      <c r="ON110" s="394"/>
      <c r="OO110" s="394"/>
      <c r="OT110" s="394"/>
      <c r="OU110" s="394"/>
      <c r="OZ110" s="394"/>
      <c r="PA110" s="394"/>
      <c r="PF110" s="394"/>
      <c r="PG110" s="394"/>
      <c r="PL110" s="394"/>
      <c r="PM110" s="394"/>
      <c r="PR110" s="394"/>
      <c r="PS110" s="394"/>
      <c r="PX110" s="394"/>
      <c r="PY110" s="394"/>
      <c r="QD110" s="394"/>
      <c r="QE110" s="394"/>
      <c r="QJ110" s="394"/>
      <c r="QK110" s="394"/>
      <c r="QP110" s="394"/>
      <c r="QQ110" s="394"/>
      <c r="QV110" s="394"/>
      <c r="QW110" s="394"/>
      <c r="RB110" s="394"/>
      <c r="RC110" s="394"/>
      <c r="RH110" s="394"/>
      <c r="RI110" s="394"/>
      <c r="RN110" s="394"/>
      <c r="RO110" s="394"/>
      <c r="RT110" s="394"/>
      <c r="RU110" s="394"/>
      <c r="RZ110" s="394"/>
      <c r="SA110" s="394"/>
      <c r="SF110" s="394"/>
      <c r="SG110" s="394"/>
      <c r="SL110" s="394"/>
      <c r="SM110" s="394"/>
      <c r="SR110" s="394"/>
      <c r="SS110" s="394"/>
      <c r="SX110" s="394"/>
      <c r="SY110" s="394"/>
      <c r="TD110" s="394"/>
      <c r="TE110" s="394"/>
      <c r="TJ110" s="394"/>
      <c r="TK110" s="394"/>
      <c r="TP110" s="394"/>
      <c r="TQ110" s="394"/>
      <c r="TV110" s="394"/>
      <c r="TW110" s="394"/>
      <c r="UB110" s="394"/>
      <c r="UC110" s="394"/>
      <c r="UH110" s="394"/>
      <c r="UI110" s="394"/>
      <c r="UN110" s="394"/>
      <c r="UO110" s="394"/>
      <c r="UT110" s="394"/>
      <c r="UU110" s="394"/>
      <c r="UZ110" s="394"/>
      <c r="VA110" s="394"/>
      <c r="VF110" s="394"/>
      <c r="VG110" s="394"/>
      <c r="VL110" s="394"/>
      <c r="VM110" s="394"/>
      <c r="VR110" s="394"/>
      <c r="VS110" s="394"/>
      <c r="VX110" s="394"/>
      <c r="VY110" s="394"/>
      <c r="WD110" s="394"/>
      <c r="WE110" s="394"/>
      <c r="WJ110" s="394"/>
      <c r="WK110" s="394"/>
      <c r="WP110" s="394"/>
      <c r="WQ110" s="394"/>
      <c r="WV110" s="394"/>
      <c r="WW110" s="394"/>
      <c r="XB110" s="394"/>
      <c r="XC110" s="394"/>
      <c r="XH110" s="394"/>
      <c r="XI110" s="394"/>
      <c r="XN110" s="394"/>
      <c r="XO110" s="394"/>
      <c r="XT110" s="394"/>
      <c r="XU110" s="394"/>
      <c r="XZ110" s="394"/>
      <c r="YA110" s="394"/>
      <c r="YF110" s="394"/>
      <c r="YG110" s="394"/>
      <c r="YL110" s="394"/>
      <c r="YM110" s="394"/>
      <c r="YR110" s="394"/>
      <c r="YS110" s="394"/>
      <c r="YX110" s="394"/>
      <c r="YY110" s="394"/>
      <c r="ZD110" s="394"/>
      <c r="ZE110" s="394"/>
      <c r="ZJ110" s="394"/>
      <c r="ZK110" s="394"/>
      <c r="ZP110" s="394"/>
      <c r="ZQ110" s="394"/>
      <c r="ZV110" s="394"/>
      <c r="ZW110" s="394"/>
      <c r="AAB110" s="394"/>
      <c r="AAC110" s="394"/>
      <c r="AAH110" s="394"/>
      <c r="AAI110" s="394"/>
      <c r="AAN110" s="394"/>
      <c r="AAO110" s="394"/>
      <c r="AAT110" s="394"/>
      <c r="AAU110" s="394"/>
      <c r="AAZ110" s="394"/>
      <c r="ABA110" s="394"/>
      <c r="ABF110" s="394"/>
      <c r="ABG110" s="394"/>
      <c r="ABL110" s="394"/>
      <c r="ABM110" s="394"/>
      <c r="ABR110" s="394"/>
      <c r="ABS110" s="394"/>
      <c r="ABX110" s="394"/>
      <c r="ABY110" s="394"/>
      <c r="ACD110" s="394"/>
      <c r="ACE110" s="394"/>
      <c r="ACJ110" s="394"/>
      <c r="ACK110" s="394"/>
      <c r="ACP110" s="394"/>
      <c r="ACQ110" s="394"/>
      <c r="ACV110" s="394"/>
      <c r="ACW110" s="394"/>
      <c r="ADB110" s="394"/>
      <c r="ADC110" s="394"/>
      <c r="ADH110" s="394"/>
      <c r="ADI110" s="394"/>
      <c r="ADN110" s="394"/>
      <c r="ADO110" s="394"/>
      <c r="ADT110" s="394"/>
      <c r="ADU110" s="394"/>
      <c r="ADZ110" s="394"/>
      <c r="AEA110" s="394"/>
      <c r="AEF110" s="394"/>
      <c r="AEG110" s="394"/>
      <c r="AEL110" s="394"/>
      <c r="AEM110" s="394"/>
      <c r="AER110" s="394"/>
      <c r="AES110" s="394"/>
      <c r="AEX110" s="394"/>
      <c r="AEY110" s="394"/>
      <c r="AFD110" s="394"/>
      <c r="AFE110" s="394"/>
      <c r="AFJ110" s="394"/>
      <c r="AFK110" s="394"/>
      <c r="AFP110" s="394"/>
      <c r="AFQ110" s="394"/>
      <c r="AFV110" s="394"/>
      <c r="AFW110" s="394"/>
      <c r="AGB110" s="394"/>
      <c r="AGC110" s="394"/>
      <c r="AGH110" s="394"/>
      <c r="AGI110" s="394"/>
      <c r="AGN110" s="394"/>
      <c r="AGO110" s="394"/>
      <c r="AGT110" s="394"/>
      <c r="AGU110" s="394"/>
      <c r="AGZ110" s="394"/>
      <c r="AHA110" s="394"/>
      <c r="AHF110" s="394"/>
      <c r="AHG110" s="394"/>
      <c r="AHL110" s="394"/>
      <c r="AHM110" s="394"/>
      <c r="AHR110" s="394"/>
      <c r="AHS110" s="394"/>
      <c r="AHX110" s="394"/>
      <c r="AHY110" s="394"/>
      <c r="AID110" s="394"/>
      <c r="AIE110" s="394"/>
      <c r="AIJ110" s="394"/>
      <c r="AIK110" s="394"/>
      <c r="AIP110" s="394"/>
      <c r="AIQ110" s="394"/>
      <c r="AIV110" s="394"/>
      <c r="AIW110" s="394"/>
      <c r="AJB110" s="394"/>
      <c r="AJC110" s="394"/>
      <c r="AJH110" s="394"/>
      <c r="AJI110" s="394"/>
      <c r="AJN110" s="394"/>
      <c r="AJO110" s="394"/>
      <c r="AJT110" s="394"/>
      <c r="AJU110" s="394"/>
      <c r="AJZ110" s="394"/>
      <c r="AKA110" s="394"/>
      <c r="AKF110" s="394"/>
      <c r="AKG110" s="394"/>
      <c r="AKL110" s="394"/>
      <c r="AKM110" s="394"/>
      <c r="AKR110" s="394"/>
      <c r="AKS110" s="394"/>
      <c r="AKX110" s="394"/>
      <c r="AKY110" s="394"/>
      <c r="ALD110" s="394"/>
      <c r="ALE110" s="394"/>
      <c r="ALJ110" s="394"/>
      <c r="ALK110" s="394"/>
      <c r="ALP110" s="394"/>
      <c r="ALQ110" s="394"/>
      <c r="ALV110" s="394"/>
      <c r="ALW110" s="394"/>
      <c r="AMB110" s="394"/>
      <c r="AMC110" s="394"/>
      <c r="AMH110" s="394"/>
      <c r="AMI110" s="394"/>
      <c r="AMN110" s="394"/>
      <c r="AMO110" s="394"/>
      <c r="AMT110" s="394"/>
      <c r="AMU110" s="394"/>
      <c r="AMZ110" s="394"/>
      <c r="ANA110" s="394"/>
      <c r="ANF110" s="394"/>
      <c r="ANG110" s="394"/>
      <c r="ANL110" s="394"/>
      <c r="ANM110" s="394"/>
      <c r="ANR110" s="394"/>
      <c r="ANS110" s="394"/>
      <c r="ANX110" s="394"/>
      <c r="ANY110" s="394"/>
      <c r="AOD110" s="394"/>
      <c r="AOE110" s="394"/>
      <c r="AOJ110" s="394"/>
      <c r="AOK110" s="394"/>
      <c r="AOP110" s="394"/>
      <c r="AOQ110" s="394"/>
      <c r="AOV110" s="394"/>
      <c r="AOW110" s="394"/>
      <c r="APB110" s="394"/>
      <c r="APC110" s="394"/>
      <c r="APH110" s="394"/>
      <c r="API110" s="394"/>
      <c r="APN110" s="394"/>
      <c r="APO110" s="394"/>
      <c r="APT110" s="394"/>
      <c r="APU110" s="394"/>
      <c r="APZ110" s="394"/>
      <c r="AQA110" s="394"/>
      <c r="AQF110" s="394"/>
      <c r="AQG110" s="394"/>
      <c r="AQL110" s="394"/>
      <c r="AQM110" s="394"/>
      <c r="AQR110" s="394"/>
      <c r="AQS110" s="394"/>
      <c r="AQX110" s="394"/>
      <c r="AQY110" s="394"/>
      <c r="ARD110" s="394"/>
      <c r="ARE110" s="394"/>
      <c r="ARJ110" s="394"/>
      <c r="ARK110" s="394"/>
      <c r="ARP110" s="394"/>
      <c r="ARQ110" s="394"/>
      <c r="ARV110" s="394"/>
      <c r="ARW110" s="394"/>
      <c r="ASB110" s="394"/>
      <c r="ASC110" s="394"/>
      <c r="ASH110" s="394"/>
      <c r="ASI110" s="394"/>
      <c r="ASN110" s="394"/>
      <c r="ASO110" s="394"/>
      <c r="AST110" s="394"/>
      <c r="ASU110" s="394"/>
      <c r="ASZ110" s="394"/>
      <c r="ATA110" s="394"/>
      <c r="ATF110" s="394"/>
      <c r="ATG110" s="394"/>
      <c r="ATL110" s="394"/>
      <c r="ATM110" s="394"/>
      <c r="ATR110" s="394"/>
      <c r="ATS110" s="394"/>
      <c r="ATX110" s="394"/>
      <c r="ATY110" s="394"/>
      <c r="AUD110" s="394"/>
      <c r="AUE110" s="394"/>
      <c r="AUJ110" s="394"/>
      <c r="AUK110" s="394"/>
      <c r="AUP110" s="394"/>
      <c r="AUQ110" s="394"/>
      <c r="AUV110" s="394"/>
      <c r="AUW110" s="394"/>
      <c r="AVB110" s="394"/>
      <c r="AVC110" s="394"/>
      <c r="AVH110" s="394"/>
      <c r="AVI110" s="394"/>
      <c r="AVN110" s="394"/>
      <c r="AVO110" s="394"/>
      <c r="AVT110" s="394"/>
      <c r="AVU110" s="394"/>
      <c r="AVZ110" s="394"/>
      <c r="AWA110" s="394"/>
      <c r="AWF110" s="394"/>
      <c r="AWG110" s="394"/>
      <c r="AWL110" s="394"/>
      <c r="AWM110" s="394"/>
      <c r="AWR110" s="394"/>
      <c r="AWS110" s="394"/>
      <c r="AWX110" s="394"/>
      <c r="AWY110" s="394"/>
      <c r="AXD110" s="394"/>
      <c r="AXE110" s="394"/>
      <c r="AXJ110" s="394"/>
      <c r="AXK110" s="394"/>
      <c r="AXP110" s="394"/>
      <c r="AXQ110" s="394"/>
      <c r="AXV110" s="394"/>
      <c r="AXW110" s="394"/>
      <c r="AYB110" s="394"/>
      <c r="AYC110" s="394"/>
      <c r="AYH110" s="394"/>
      <c r="AYI110" s="394"/>
      <c r="AYN110" s="394"/>
      <c r="AYO110" s="394"/>
      <c r="AYT110" s="394"/>
      <c r="AYU110" s="394"/>
      <c r="AYZ110" s="394"/>
      <c r="AZA110" s="394"/>
      <c r="AZF110" s="394"/>
      <c r="AZG110" s="394"/>
      <c r="AZL110" s="394"/>
      <c r="AZM110" s="394"/>
      <c r="AZR110" s="394"/>
      <c r="AZS110" s="394"/>
      <c r="AZX110" s="394"/>
      <c r="AZY110" s="394"/>
      <c r="BAD110" s="394"/>
      <c r="BAE110" s="394"/>
      <c r="BAJ110" s="394"/>
      <c r="BAK110" s="394"/>
      <c r="BAP110" s="394"/>
      <c r="BAQ110" s="394"/>
      <c r="BAV110" s="394"/>
      <c r="BAW110" s="394"/>
      <c r="BBB110" s="394"/>
      <c r="BBC110" s="394"/>
      <c r="BBH110" s="394"/>
      <c r="BBI110" s="394"/>
      <c r="BBN110" s="394"/>
      <c r="BBO110" s="394"/>
      <c r="BBT110" s="394"/>
      <c r="BBU110" s="394"/>
      <c r="BBZ110" s="394"/>
      <c r="BCA110" s="394"/>
      <c r="BCF110" s="394"/>
      <c r="BCG110" s="394"/>
      <c r="BCL110" s="394"/>
      <c r="BCM110" s="394"/>
      <c r="BCR110" s="394"/>
      <c r="BCS110" s="394"/>
      <c r="BCX110" s="394"/>
      <c r="BCY110" s="394"/>
      <c r="BDD110" s="394"/>
      <c r="BDE110" s="394"/>
      <c r="BDJ110" s="394"/>
      <c r="BDK110" s="394"/>
      <c r="BDP110" s="394"/>
      <c r="BDQ110" s="394"/>
      <c r="BDV110" s="394"/>
      <c r="BDW110" s="394"/>
      <c r="BEB110" s="394"/>
      <c r="BEC110" s="394"/>
      <c r="BEH110" s="394"/>
      <c r="BEI110" s="394"/>
      <c r="BEN110" s="394"/>
      <c r="BEO110" s="394"/>
      <c r="BET110" s="394"/>
      <c r="BEU110" s="394"/>
      <c r="BEZ110" s="394"/>
      <c r="BFA110" s="394"/>
      <c r="BFF110" s="394"/>
      <c r="BFG110" s="394"/>
      <c r="BFL110" s="394"/>
      <c r="BFM110" s="394"/>
      <c r="BFR110" s="394"/>
      <c r="BFS110" s="394"/>
      <c r="BFX110" s="394"/>
      <c r="BFY110" s="394"/>
      <c r="BGD110" s="394"/>
      <c r="BGE110" s="394"/>
      <c r="BGJ110" s="394"/>
      <c r="BGK110" s="394"/>
      <c r="BGP110" s="394"/>
      <c r="BGQ110" s="394"/>
      <c r="BGV110" s="394"/>
      <c r="BGW110" s="394"/>
      <c r="BHB110" s="394"/>
      <c r="BHC110" s="394"/>
      <c r="BHH110" s="394"/>
      <c r="BHI110" s="394"/>
      <c r="BHN110" s="394"/>
      <c r="BHO110" s="394"/>
      <c r="BHT110" s="394"/>
      <c r="BHU110" s="394"/>
      <c r="BHZ110" s="394"/>
      <c r="BIA110" s="394"/>
      <c r="BIF110" s="394"/>
      <c r="BIG110" s="394"/>
      <c r="BIL110" s="394"/>
      <c r="BIM110" s="394"/>
      <c r="BIR110" s="394"/>
      <c r="BIS110" s="394"/>
      <c r="BIX110" s="394"/>
      <c r="BIY110" s="394"/>
      <c r="BJD110" s="394"/>
      <c r="BJE110" s="394"/>
      <c r="BJJ110" s="394"/>
      <c r="BJK110" s="394"/>
      <c r="BJP110" s="394"/>
      <c r="BJQ110" s="394"/>
      <c r="BJV110" s="394"/>
      <c r="BJW110" s="394"/>
      <c r="BKB110" s="394"/>
      <c r="BKC110" s="394"/>
      <c r="BKH110" s="394"/>
      <c r="BKI110" s="394"/>
      <c r="BKN110" s="394"/>
      <c r="BKO110" s="394"/>
      <c r="BKT110" s="394"/>
      <c r="BKU110" s="394"/>
      <c r="BKZ110" s="394"/>
      <c r="BLA110" s="394"/>
      <c r="BLF110" s="394"/>
      <c r="BLG110" s="394"/>
      <c r="BLL110" s="394"/>
      <c r="BLM110" s="394"/>
      <c r="BLR110" s="394"/>
      <c r="BLS110" s="394"/>
      <c r="BLX110" s="394"/>
      <c r="BLY110" s="394"/>
      <c r="BMD110" s="394"/>
      <c r="BME110" s="394"/>
      <c r="BMJ110" s="394"/>
      <c r="BMK110" s="394"/>
      <c r="BMP110" s="394"/>
      <c r="BMQ110" s="394"/>
      <c r="BMV110" s="394"/>
      <c r="BMW110" s="394"/>
      <c r="BNB110" s="394"/>
      <c r="BNC110" s="394"/>
      <c r="BNH110" s="394"/>
      <c r="BNI110" s="394"/>
      <c r="BNN110" s="394"/>
      <c r="BNO110" s="394"/>
      <c r="BNT110" s="394"/>
      <c r="BNU110" s="394"/>
      <c r="BNZ110" s="394"/>
      <c r="BOA110" s="394"/>
      <c r="BOF110" s="394"/>
      <c r="BOG110" s="394"/>
      <c r="BOL110" s="394"/>
      <c r="BOM110" s="394"/>
      <c r="BOR110" s="394"/>
      <c r="BOS110" s="394"/>
      <c r="BOX110" s="394"/>
      <c r="BOY110" s="394"/>
      <c r="BPD110" s="394"/>
      <c r="BPE110" s="394"/>
      <c r="BPJ110" s="394"/>
      <c r="BPK110" s="394"/>
      <c r="BPP110" s="394"/>
      <c r="BPQ110" s="394"/>
      <c r="BPV110" s="394"/>
      <c r="BPW110" s="394"/>
      <c r="BQB110" s="394"/>
      <c r="BQC110" s="394"/>
      <c r="BQH110" s="394"/>
      <c r="BQI110" s="394"/>
      <c r="BQN110" s="394"/>
      <c r="BQO110" s="394"/>
      <c r="BQT110" s="394"/>
      <c r="BQU110" s="394"/>
      <c r="BQZ110" s="394"/>
      <c r="BRA110" s="394"/>
      <c r="BRF110" s="394"/>
      <c r="BRG110" s="394"/>
      <c r="BRL110" s="394"/>
      <c r="BRM110" s="394"/>
      <c r="BRR110" s="394"/>
      <c r="BRS110" s="394"/>
      <c r="BRX110" s="394"/>
      <c r="BRY110" s="394"/>
      <c r="BSD110" s="394"/>
      <c r="BSE110" s="394"/>
      <c r="BSJ110" s="394"/>
      <c r="BSK110" s="394"/>
      <c r="BSP110" s="394"/>
      <c r="BSQ110" s="394"/>
      <c r="BSV110" s="394"/>
      <c r="BSW110" s="394"/>
      <c r="BTB110" s="394"/>
      <c r="BTC110" s="394"/>
      <c r="BTH110" s="394"/>
      <c r="BTI110" s="394"/>
      <c r="BTN110" s="394"/>
      <c r="BTO110" s="394"/>
      <c r="BTT110" s="394"/>
      <c r="BTU110" s="394"/>
      <c r="BTZ110" s="394"/>
      <c r="BUA110" s="394"/>
      <c r="BUF110" s="394"/>
      <c r="BUG110" s="394"/>
      <c r="BUL110" s="394"/>
      <c r="BUM110" s="394"/>
      <c r="BUR110" s="394"/>
      <c r="BUS110" s="394"/>
      <c r="BUX110" s="394"/>
      <c r="BUY110" s="394"/>
      <c r="BVD110" s="394"/>
      <c r="BVE110" s="394"/>
      <c r="BVJ110" s="394"/>
      <c r="BVK110" s="394"/>
      <c r="BVP110" s="394"/>
      <c r="BVQ110" s="394"/>
      <c r="BVV110" s="394"/>
      <c r="BVW110" s="394"/>
      <c r="BWB110" s="394"/>
      <c r="BWC110" s="394"/>
      <c r="BWH110" s="394"/>
      <c r="BWI110" s="394"/>
      <c r="BWN110" s="394"/>
      <c r="BWO110" s="394"/>
      <c r="BWT110" s="394"/>
      <c r="BWU110" s="394"/>
      <c r="BWZ110" s="394"/>
      <c r="BXA110" s="394"/>
      <c r="BXF110" s="394"/>
      <c r="BXG110" s="394"/>
      <c r="BXL110" s="394"/>
      <c r="BXM110" s="394"/>
      <c r="BXR110" s="394"/>
      <c r="BXS110" s="394"/>
      <c r="BXX110" s="394"/>
      <c r="BXY110" s="394"/>
      <c r="BYD110" s="394"/>
      <c r="BYE110" s="394"/>
      <c r="BYJ110" s="394"/>
      <c r="BYK110" s="394"/>
      <c r="BYP110" s="394"/>
      <c r="BYQ110" s="394"/>
      <c r="BYV110" s="394"/>
      <c r="BYW110" s="394"/>
      <c r="BZB110" s="394"/>
      <c r="BZC110" s="394"/>
      <c r="BZH110" s="394"/>
      <c r="BZI110" s="394"/>
      <c r="BZN110" s="394"/>
      <c r="BZO110" s="394"/>
      <c r="BZT110" s="394"/>
      <c r="BZU110" s="394"/>
      <c r="BZZ110" s="394"/>
      <c r="CAA110" s="394"/>
      <c r="CAF110" s="394"/>
      <c r="CAG110" s="394"/>
      <c r="CAL110" s="394"/>
      <c r="CAM110" s="394"/>
      <c r="CAR110" s="394"/>
      <c r="CAS110" s="394"/>
      <c r="CAX110" s="394"/>
      <c r="CAY110" s="394"/>
      <c r="CBD110" s="394"/>
      <c r="CBE110" s="394"/>
      <c r="CBJ110" s="394"/>
      <c r="CBK110" s="394"/>
      <c r="CBP110" s="394"/>
      <c r="CBQ110" s="394"/>
      <c r="CBV110" s="394"/>
      <c r="CBW110" s="394"/>
      <c r="CCB110" s="394"/>
      <c r="CCC110" s="394"/>
      <c r="CCH110" s="394"/>
      <c r="CCI110" s="394"/>
      <c r="CCN110" s="394"/>
      <c r="CCO110" s="394"/>
      <c r="CCT110" s="394"/>
      <c r="CCU110" s="394"/>
      <c r="CCZ110" s="394"/>
      <c r="CDA110" s="394"/>
      <c r="CDF110" s="394"/>
      <c r="CDG110" s="394"/>
      <c r="CDL110" s="394"/>
      <c r="CDM110" s="394"/>
      <c r="CDR110" s="394"/>
      <c r="CDS110" s="394"/>
      <c r="CDX110" s="394"/>
      <c r="CDY110" s="394"/>
      <c r="CED110" s="394"/>
      <c r="CEE110" s="394"/>
      <c r="CEJ110" s="394"/>
      <c r="CEK110" s="394"/>
      <c r="CEP110" s="394"/>
      <c r="CEQ110" s="394"/>
      <c r="CEV110" s="394"/>
      <c r="CEW110" s="394"/>
      <c r="CFB110" s="394"/>
      <c r="CFC110" s="394"/>
      <c r="CFH110" s="394"/>
      <c r="CFI110" s="394"/>
      <c r="CFN110" s="394"/>
      <c r="CFO110" s="394"/>
      <c r="CFT110" s="394"/>
      <c r="CFU110" s="394"/>
      <c r="CFZ110" s="394"/>
      <c r="CGA110" s="394"/>
      <c r="CGF110" s="394"/>
      <c r="CGG110" s="394"/>
      <c r="CGL110" s="394"/>
      <c r="CGM110" s="394"/>
      <c r="CGR110" s="394"/>
      <c r="CGS110" s="394"/>
      <c r="CGX110" s="394"/>
      <c r="CGY110" s="394"/>
      <c r="CHD110" s="394"/>
      <c r="CHE110" s="394"/>
      <c r="CHJ110" s="394"/>
      <c r="CHK110" s="394"/>
      <c r="CHP110" s="394"/>
      <c r="CHQ110" s="394"/>
      <c r="CHV110" s="394"/>
      <c r="CHW110" s="394"/>
      <c r="CIB110" s="394"/>
      <c r="CIC110" s="394"/>
      <c r="CIH110" s="394"/>
      <c r="CII110" s="394"/>
      <c r="CIN110" s="394"/>
      <c r="CIO110" s="394"/>
      <c r="CIT110" s="394"/>
      <c r="CIU110" s="394"/>
      <c r="CIZ110" s="394"/>
      <c r="CJA110" s="394"/>
      <c r="CJF110" s="394"/>
      <c r="CJG110" s="394"/>
      <c r="CJL110" s="394"/>
      <c r="CJM110" s="394"/>
      <c r="CJR110" s="394"/>
      <c r="CJS110" s="394"/>
      <c r="CJX110" s="394"/>
      <c r="CJY110" s="394"/>
      <c r="CKD110" s="394"/>
      <c r="CKE110" s="394"/>
      <c r="CKJ110" s="394"/>
      <c r="CKK110" s="394"/>
      <c r="CKP110" s="394"/>
      <c r="CKQ110" s="394"/>
      <c r="CKV110" s="394"/>
      <c r="CKW110" s="394"/>
      <c r="CLB110" s="394"/>
      <c r="CLC110" s="394"/>
      <c r="CLH110" s="394"/>
      <c r="CLI110" s="394"/>
      <c r="CLN110" s="394"/>
      <c r="CLO110" s="394"/>
      <c r="CLT110" s="394"/>
      <c r="CLU110" s="394"/>
      <c r="CLZ110" s="394"/>
      <c r="CMA110" s="394"/>
      <c r="CMF110" s="394"/>
      <c r="CMG110" s="394"/>
      <c r="CML110" s="394"/>
      <c r="CMM110" s="394"/>
      <c r="CMR110" s="394"/>
      <c r="CMS110" s="394"/>
      <c r="CMX110" s="394"/>
      <c r="CMY110" s="394"/>
      <c r="CND110" s="394"/>
      <c r="CNE110" s="394"/>
      <c r="CNJ110" s="394"/>
      <c r="CNK110" s="394"/>
      <c r="CNP110" s="394"/>
      <c r="CNQ110" s="394"/>
      <c r="CNV110" s="394"/>
      <c r="CNW110" s="394"/>
      <c r="COB110" s="394"/>
      <c r="COC110" s="394"/>
      <c r="COH110" s="394"/>
      <c r="COI110" s="394"/>
      <c r="CON110" s="394"/>
      <c r="COO110" s="394"/>
      <c r="COT110" s="394"/>
      <c r="COU110" s="394"/>
      <c r="COZ110" s="394"/>
      <c r="CPA110" s="394"/>
      <c r="CPF110" s="394"/>
      <c r="CPG110" s="394"/>
      <c r="CPL110" s="394"/>
      <c r="CPM110" s="394"/>
      <c r="CPR110" s="394"/>
      <c r="CPS110" s="394"/>
      <c r="CPX110" s="394"/>
      <c r="CPY110" s="394"/>
      <c r="CQD110" s="394"/>
      <c r="CQE110" s="394"/>
      <c r="CQJ110" s="394"/>
      <c r="CQK110" s="394"/>
      <c r="CQP110" s="394"/>
      <c r="CQQ110" s="394"/>
      <c r="CQV110" s="394"/>
      <c r="CQW110" s="394"/>
      <c r="CRB110" s="394"/>
      <c r="CRC110" s="394"/>
      <c r="CRH110" s="394"/>
      <c r="CRI110" s="394"/>
      <c r="CRN110" s="394"/>
      <c r="CRO110" s="394"/>
      <c r="CRT110" s="394"/>
      <c r="CRU110" s="394"/>
      <c r="CRZ110" s="394"/>
      <c r="CSA110" s="394"/>
      <c r="CSF110" s="394"/>
      <c r="CSG110" s="394"/>
      <c r="CSL110" s="394"/>
      <c r="CSM110" s="394"/>
      <c r="CSR110" s="394"/>
      <c r="CSS110" s="394"/>
      <c r="CSX110" s="394"/>
      <c r="CSY110" s="394"/>
      <c r="CTD110" s="394"/>
      <c r="CTE110" s="394"/>
      <c r="CTJ110" s="394"/>
      <c r="CTK110" s="394"/>
      <c r="CTP110" s="394"/>
      <c r="CTQ110" s="394"/>
      <c r="CTV110" s="394"/>
      <c r="CTW110" s="394"/>
      <c r="CUB110" s="394"/>
      <c r="CUC110" s="394"/>
      <c r="CUH110" s="394"/>
      <c r="CUI110" s="394"/>
      <c r="CUN110" s="394"/>
      <c r="CUO110" s="394"/>
      <c r="CUT110" s="394"/>
      <c r="CUU110" s="394"/>
      <c r="CUZ110" s="394"/>
      <c r="CVA110" s="394"/>
      <c r="CVF110" s="394"/>
      <c r="CVG110" s="394"/>
      <c r="CVL110" s="394"/>
      <c r="CVM110" s="394"/>
      <c r="CVR110" s="394"/>
      <c r="CVS110" s="394"/>
      <c r="CVX110" s="394"/>
      <c r="CVY110" s="394"/>
      <c r="CWD110" s="394"/>
      <c r="CWE110" s="394"/>
      <c r="CWJ110" s="394"/>
      <c r="CWK110" s="394"/>
      <c r="CWP110" s="394"/>
      <c r="CWQ110" s="394"/>
      <c r="CWV110" s="394"/>
      <c r="CWW110" s="394"/>
      <c r="CXB110" s="394"/>
      <c r="CXC110" s="394"/>
      <c r="CXH110" s="394"/>
      <c r="CXI110" s="394"/>
      <c r="CXN110" s="394"/>
      <c r="CXO110" s="394"/>
      <c r="CXT110" s="394"/>
      <c r="CXU110" s="394"/>
      <c r="CXZ110" s="394"/>
      <c r="CYA110" s="394"/>
      <c r="CYF110" s="394"/>
      <c r="CYG110" s="394"/>
      <c r="CYL110" s="394"/>
      <c r="CYM110" s="394"/>
      <c r="CYR110" s="394"/>
      <c r="CYS110" s="394"/>
      <c r="CYX110" s="394"/>
      <c r="CYY110" s="394"/>
      <c r="CZD110" s="394"/>
      <c r="CZE110" s="394"/>
      <c r="CZJ110" s="394"/>
      <c r="CZK110" s="394"/>
      <c r="CZP110" s="394"/>
      <c r="CZQ110" s="394"/>
      <c r="CZV110" s="394"/>
      <c r="CZW110" s="394"/>
      <c r="DAB110" s="394"/>
      <c r="DAC110" s="394"/>
      <c r="DAH110" s="394"/>
      <c r="DAI110" s="394"/>
      <c r="DAN110" s="394"/>
      <c r="DAO110" s="394"/>
      <c r="DAT110" s="394"/>
      <c r="DAU110" s="394"/>
      <c r="DAZ110" s="394"/>
      <c r="DBA110" s="394"/>
      <c r="DBF110" s="394"/>
      <c r="DBG110" s="394"/>
      <c r="DBL110" s="394"/>
      <c r="DBM110" s="394"/>
      <c r="DBR110" s="394"/>
      <c r="DBS110" s="394"/>
      <c r="DBX110" s="394"/>
      <c r="DBY110" s="394"/>
      <c r="DCD110" s="394"/>
      <c r="DCE110" s="394"/>
      <c r="DCJ110" s="394"/>
      <c r="DCK110" s="394"/>
      <c r="DCP110" s="394"/>
      <c r="DCQ110" s="394"/>
      <c r="DCV110" s="394"/>
      <c r="DCW110" s="394"/>
      <c r="DDB110" s="394"/>
      <c r="DDC110" s="394"/>
      <c r="DDH110" s="394"/>
      <c r="DDI110" s="394"/>
      <c r="DDN110" s="394"/>
      <c r="DDO110" s="394"/>
      <c r="DDT110" s="394"/>
      <c r="DDU110" s="394"/>
      <c r="DDZ110" s="394"/>
      <c r="DEA110" s="394"/>
      <c r="DEF110" s="394"/>
      <c r="DEG110" s="394"/>
      <c r="DEL110" s="394"/>
      <c r="DEM110" s="394"/>
      <c r="DER110" s="394"/>
      <c r="DES110" s="394"/>
      <c r="DEX110" s="394"/>
      <c r="DEY110" s="394"/>
      <c r="DFD110" s="394"/>
      <c r="DFE110" s="394"/>
      <c r="DFJ110" s="394"/>
      <c r="DFK110" s="394"/>
      <c r="DFP110" s="394"/>
      <c r="DFQ110" s="394"/>
      <c r="DFV110" s="394"/>
      <c r="DFW110" s="394"/>
      <c r="DGB110" s="394"/>
      <c r="DGC110" s="394"/>
      <c r="DGH110" s="394"/>
      <c r="DGI110" s="394"/>
      <c r="DGN110" s="394"/>
      <c r="DGO110" s="394"/>
      <c r="DGT110" s="394"/>
      <c r="DGU110" s="394"/>
      <c r="DGZ110" s="394"/>
      <c r="DHA110" s="394"/>
      <c r="DHF110" s="394"/>
      <c r="DHG110" s="394"/>
      <c r="DHL110" s="394"/>
      <c r="DHM110" s="394"/>
      <c r="DHR110" s="394"/>
      <c r="DHS110" s="394"/>
      <c r="DHX110" s="394"/>
      <c r="DHY110" s="394"/>
      <c r="DID110" s="394"/>
      <c r="DIE110" s="394"/>
      <c r="DIJ110" s="394"/>
      <c r="DIK110" s="394"/>
      <c r="DIP110" s="394"/>
      <c r="DIQ110" s="394"/>
      <c r="DIV110" s="394"/>
      <c r="DIW110" s="394"/>
      <c r="DJB110" s="394"/>
      <c r="DJC110" s="394"/>
      <c r="DJH110" s="394"/>
      <c r="DJI110" s="394"/>
      <c r="DJN110" s="394"/>
      <c r="DJO110" s="394"/>
      <c r="DJT110" s="394"/>
      <c r="DJU110" s="394"/>
      <c r="DJZ110" s="394"/>
      <c r="DKA110" s="394"/>
      <c r="DKF110" s="394"/>
      <c r="DKG110" s="394"/>
      <c r="DKL110" s="394"/>
      <c r="DKM110" s="394"/>
      <c r="DKR110" s="394"/>
      <c r="DKS110" s="394"/>
      <c r="DKX110" s="394"/>
      <c r="DKY110" s="394"/>
      <c r="DLD110" s="394"/>
      <c r="DLE110" s="394"/>
      <c r="DLJ110" s="394"/>
      <c r="DLK110" s="394"/>
      <c r="DLP110" s="394"/>
      <c r="DLQ110" s="394"/>
      <c r="DLV110" s="394"/>
      <c r="DLW110" s="394"/>
      <c r="DMB110" s="394"/>
      <c r="DMC110" s="394"/>
      <c r="DMH110" s="394"/>
      <c r="DMI110" s="394"/>
      <c r="DMN110" s="394"/>
      <c r="DMO110" s="394"/>
      <c r="DMT110" s="394"/>
      <c r="DMU110" s="394"/>
      <c r="DMZ110" s="394"/>
      <c r="DNA110" s="394"/>
      <c r="DNF110" s="394"/>
      <c r="DNG110" s="394"/>
      <c r="DNL110" s="394"/>
      <c r="DNM110" s="394"/>
      <c r="DNR110" s="394"/>
      <c r="DNS110" s="394"/>
      <c r="DNX110" s="394"/>
      <c r="DNY110" s="394"/>
      <c r="DOD110" s="394"/>
      <c r="DOE110" s="394"/>
      <c r="DOJ110" s="394"/>
      <c r="DOK110" s="394"/>
      <c r="DOP110" s="394"/>
      <c r="DOQ110" s="394"/>
      <c r="DOV110" s="394"/>
      <c r="DOW110" s="394"/>
      <c r="DPB110" s="394"/>
      <c r="DPC110" s="394"/>
      <c r="DPH110" s="394"/>
      <c r="DPI110" s="394"/>
      <c r="DPN110" s="394"/>
      <c r="DPO110" s="394"/>
      <c r="DPT110" s="394"/>
      <c r="DPU110" s="394"/>
      <c r="DPZ110" s="394"/>
      <c r="DQA110" s="394"/>
      <c r="DQF110" s="394"/>
      <c r="DQG110" s="394"/>
      <c r="DQL110" s="394"/>
      <c r="DQM110" s="394"/>
      <c r="DQR110" s="394"/>
      <c r="DQS110" s="394"/>
      <c r="DQX110" s="394"/>
      <c r="DQY110" s="394"/>
      <c r="DRD110" s="394"/>
      <c r="DRE110" s="394"/>
      <c r="DRJ110" s="394"/>
      <c r="DRK110" s="394"/>
      <c r="DRP110" s="394"/>
      <c r="DRQ110" s="394"/>
      <c r="DRV110" s="394"/>
      <c r="DRW110" s="394"/>
      <c r="DSB110" s="394"/>
      <c r="DSC110" s="394"/>
      <c r="DSH110" s="394"/>
      <c r="DSI110" s="394"/>
      <c r="DSN110" s="394"/>
      <c r="DSO110" s="394"/>
      <c r="DST110" s="394"/>
      <c r="DSU110" s="394"/>
      <c r="DSZ110" s="394"/>
      <c r="DTA110" s="394"/>
      <c r="DTF110" s="394"/>
      <c r="DTG110" s="394"/>
      <c r="DTL110" s="394"/>
      <c r="DTM110" s="394"/>
      <c r="DTR110" s="394"/>
      <c r="DTS110" s="394"/>
      <c r="DTX110" s="394"/>
      <c r="DTY110" s="394"/>
      <c r="DUD110" s="394"/>
      <c r="DUE110" s="394"/>
      <c r="DUJ110" s="394"/>
      <c r="DUK110" s="394"/>
      <c r="DUP110" s="394"/>
      <c r="DUQ110" s="394"/>
      <c r="DUV110" s="394"/>
      <c r="DUW110" s="394"/>
      <c r="DVB110" s="394"/>
      <c r="DVC110" s="394"/>
      <c r="DVH110" s="394"/>
      <c r="DVI110" s="394"/>
      <c r="DVN110" s="394"/>
      <c r="DVO110" s="394"/>
      <c r="DVT110" s="394"/>
      <c r="DVU110" s="394"/>
      <c r="DVZ110" s="394"/>
      <c r="DWA110" s="394"/>
      <c r="DWF110" s="394"/>
      <c r="DWG110" s="394"/>
      <c r="DWL110" s="394"/>
      <c r="DWM110" s="394"/>
      <c r="DWR110" s="394"/>
      <c r="DWS110" s="394"/>
      <c r="DWX110" s="394"/>
      <c r="DWY110" s="394"/>
      <c r="DXD110" s="394"/>
      <c r="DXE110" s="394"/>
      <c r="DXJ110" s="394"/>
      <c r="DXK110" s="394"/>
      <c r="DXP110" s="394"/>
      <c r="DXQ110" s="394"/>
      <c r="DXV110" s="394"/>
      <c r="DXW110" s="394"/>
      <c r="DYB110" s="394"/>
      <c r="DYC110" s="394"/>
      <c r="DYH110" s="394"/>
      <c r="DYI110" s="394"/>
      <c r="DYN110" s="394"/>
      <c r="DYO110" s="394"/>
      <c r="DYT110" s="394"/>
      <c r="DYU110" s="394"/>
      <c r="DYZ110" s="394"/>
      <c r="DZA110" s="394"/>
      <c r="DZF110" s="394"/>
      <c r="DZG110" s="394"/>
      <c r="DZL110" s="394"/>
      <c r="DZM110" s="394"/>
      <c r="DZR110" s="394"/>
      <c r="DZS110" s="394"/>
      <c r="DZX110" s="394"/>
      <c r="DZY110" s="394"/>
      <c r="EAD110" s="394"/>
      <c r="EAE110" s="394"/>
      <c r="EAJ110" s="394"/>
      <c r="EAK110" s="394"/>
      <c r="EAP110" s="394"/>
      <c r="EAQ110" s="394"/>
      <c r="EAV110" s="394"/>
      <c r="EAW110" s="394"/>
      <c r="EBB110" s="394"/>
      <c r="EBC110" s="394"/>
      <c r="EBH110" s="394"/>
      <c r="EBI110" s="394"/>
      <c r="EBN110" s="394"/>
      <c r="EBO110" s="394"/>
      <c r="EBT110" s="394"/>
      <c r="EBU110" s="394"/>
      <c r="EBZ110" s="394"/>
      <c r="ECA110" s="394"/>
      <c r="ECF110" s="394"/>
      <c r="ECG110" s="394"/>
      <c r="ECL110" s="394"/>
      <c r="ECM110" s="394"/>
      <c r="ECR110" s="394"/>
      <c r="ECS110" s="394"/>
      <c r="ECX110" s="394"/>
      <c r="ECY110" s="394"/>
      <c r="EDD110" s="394"/>
      <c r="EDE110" s="394"/>
      <c r="EDJ110" s="394"/>
      <c r="EDK110" s="394"/>
      <c r="EDP110" s="394"/>
      <c r="EDQ110" s="394"/>
      <c r="EDV110" s="394"/>
      <c r="EDW110" s="394"/>
      <c r="EEB110" s="394"/>
      <c r="EEC110" s="394"/>
      <c r="EEH110" s="394"/>
      <c r="EEI110" s="394"/>
      <c r="EEN110" s="394"/>
      <c r="EEO110" s="394"/>
      <c r="EET110" s="394"/>
      <c r="EEU110" s="394"/>
      <c r="EEZ110" s="394"/>
      <c r="EFA110" s="394"/>
      <c r="EFF110" s="394"/>
      <c r="EFG110" s="394"/>
      <c r="EFL110" s="394"/>
      <c r="EFM110" s="394"/>
      <c r="EFR110" s="394"/>
      <c r="EFS110" s="394"/>
      <c r="EFX110" s="394"/>
      <c r="EFY110" s="394"/>
      <c r="EGD110" s="394"/>
      <c r="EGE110" s="394"/>
      <c r="EGJ110" s="394"/>
      <c r="EGK110" s="394"/>
      <c r="EGP110" s="394"/>
      <c r="EGQ110" s="394"/>
      <c r="EGV110" s="394"/>
      <c r="EGW110" s="394"/>
      <c r="EHB110" s="394"/>
      <c r="EHC110" s="394"/>
      <c r="EHH110" s="394"/>
      <c r="EHI110" s="394"/>
      <c r="EHN110" s="394"/>
      <c r="EHO110" s="394"/>
      <c r="EHT110" s="394"/>
      <c r="EHU110" s="394"/>
      <c r="EHZ110" s="394"/>
      <c r="EIA110" s="394"/>
      <c r="EIF110" s="394"/>
      <c r="EIG110" s="394"/>
      <c r="EIL110" s="394"/>
      <c r="EIM110" s="394"/>
      <c r="EIR110" s="394"/>
      <c r="EIS110" s="394"/>
      <c r="EIX110" s="394"/>
      <c r="EIY110" s="394"/>
      <c r="EJD110" s="394"/>
      <c r="EJE110" s="394"/>
      <c r="EJJ110" s="394"/>
      <c r="EJK110" s="394"/>
      <c r="EJP110" s="394"/>
      <c r="EJQ110" s="394"/>
      <c r="EJV110" s="394"/>
      <c r="EJW110" s="394"/>
      <c r="EKB110" s="394"/>
      <c r="EKC110" s="394"/>
      <c r="EKH110" s="394"/>
      <c r="EKI110" s="394"/>
      <c r="EKN110" s="394"/>
      <c r="EKO110" s="394"/>
      <c r="EKT110" s="394"/>
      <c r="EKU110" s="394"/>
      <c r="EKZ110" s="394"/>
      <c r="ELA110" s="394"/>
      <c r="ELF110" s="394"/>
      <c r="ELG110" s="394"/>
      <c r="ELL110" s="394"/>
      <c r="ELM110" s="394"/>
      <c r="ELR110" s="394"/>
      <c r="ELS110" s="394"/>
      <c r="ELX110" s="394"/>
      <c r="ELY110" s="394"/>
      <c r="EMD110" s="394"/>
      <c r="EME110" s="394"/>
      <c r="EMJ110" s="394"/>
      <c r="EMK110" s="394"/>
      <c r="EMP110" s="394"/>
      <c r="EMQ110" s="394"/>
      <c r="EMV110" s="394"/>
      <c r="EMW110" s="394"/>
      <c r="ENB110" s="394"/>
      <c r="ENC110" s="394"/>
      <c r="ENH110" s="394"/>
      <c r="ENI110" s="394"/>
      <c r="ENN110" s="394"/>
      <c r="ENO110" s="394"/>
      <c r="ENT110" s="394"/>
      <c r="ENU110" s="394"/>
      <c r="ENZ110" s="394"/>
      <c r="EOA110" s="394"/>
      <c r="EOF110" s="394"/>
      <c r="EOG110" s="394"/>
      <c r="EOL110" s="394"/>
      <c r="EOM110" s="394"/>
      <c r="EOR110" s="394"/>
      <c r="EOS110" s="394"/>
      <c r="EOX110" s="394"/>
      <c r="EOY110" s="394"/>
      <c r="EPD110" s="394"/>
      <c r="EPE110" s="394"/>
      <c r="EPJ110" s="394"/>
      <c r="EPK110" s="394"/>
      <c r="EPP110" s="394"/>
      <c r="EPQ110" s="394"/>
      <c r="EPV110" s="394"/>
      <c r="EPW110" s="394"/>
      <c r="EQB110" s="394"/>
      <c r="EQC110" s="394"/>
      <c r="EQH110" s="394"/>
      <c r="EQI110" s="394"/>
      <c r="EQN110" s="394"/>
      <c r="EQO110" s="394"/>
      <c r="EQT110" s="394"/>
      <c r="EQU110" s="394"/>
      <c r="EQZ110" s="394"/>
      <c r="ERA110" s="394"/>
      <c r="ERF110" s="394"/>
      <c r="ERG110" s="394"/>
      <c r="ERL110" s="394"/>
      <c r="ERM110" s="394"/>
      <c r="ERR110" s="394"/>
      <c r="ERS110" s="394"/>
      <c r="ERX110" s="394"/>
      <c r="ERY110" s="394"/>
      <c r="ESD110" s="394"/>
      <c r="ESE110" s="394"/>
      <c r="ESJ110" s="394"/>
      <c r="ESK110" s="394"/>
      <c r="ESP110" s="394"/>
      <c r="ESQ110" s="394"/>
      <c r="ESV110" s="394"/>
      <c r="ESW110" s="394"/>
      <c r="ETB110" s="394"/>
      <c r="ETC110" s="394"/>
      <c r="ETH110" s="394"/>
      <c r="ETI110" s="394"/>
      <c r="ETN110" s="394"/>
      <c r="ETO110" s="394"/>
      <c r="ETT110" s="394"/>
      <c r="ETU110" s="394"/>
      <c r="ETZ110" s="394"/>
      <c r="EUA110" s="394"/>
      <c r="EUF110" s="394"/>
      <c r="EUG110" s="394"/>
      <c r="EUL110" s="394"/>
      <c r="EUM110" s="394"/>
      <c r="EUR110" s="394"/>
      <c r="EUS110" s="394"/>
      <c r="EUX110" s="394"/>
      <c r="EUY110" s="394"/>
      <c r="EVD110" s="394"/>
      <c r="EVE110" s="394"/>
      <c r="EVJ110" s="394"/>
      <c r="EVK110" s="394"/>
      <c r="EVP110" s="394"/>
      <c r="EVQ110" s="394"/>
      <c r="EVV110" s="394"/>
      <c r="EVW110" s="394"/>
      <c r="EWB110" s="394"/>
      <c r="EWC110" s="394"/>
      <c r="EWH110" s="394"/>
      <c r="EWI110" s="394"/>
      <c r="EWN110" s="394"/>
      <c r="EWO110" s="394"/>
      <c r="EWT110" s="394"/>
      <c r="EWU110" s="394"/>
      <c r="EWZ110" s="394"/>
      <c r="EXA110" s="394"/>
      <c r="EXF110" s="394"/>
      <c r="EXG110" s="394"/>
      <c r="EXL110" s="394"/>
      <c r="EXM110" s="394"/>
      <c r="EXR110" s="394"/>
      <c r="EXS110" s="394"/>
      <c r="EXX110" s="394"/>
      <c r="EXY110" s="394"/>
      <c r="EYD110" s="394"/>
      <c r="EYE110" s="394"/>
      <c r="EYJ110" s="394"/>
      <c r="EYK110" s="394"/>
      <c r="EYP110" s="394"/>
      <c r="EYQ110" s="394"/>
      <c r="EYV110" s="394"/>
      <c r="EYW110" s="394"/>
      <c r="EZB110" s="394"/>
      <c r="EZC110" s="394"/>
      <c r="EZH110" s="394"/>
      <c r="EZI110" s="394"/>
      <c r="EZN110" s="394"/>
      <c r="EZO110" s="394"/>
      <c r="EZT110" s="394"/>
      <c r="EZU110" s="394"/>
      <c r="EZZ110" s="394"/>
      <c r="FAA110" s="394"/>
      <c r="FAF110" s="394"/>
      <c r="FAG110" s="394"/>
      <c r="FAL110" s="394"/>
      <c r="FAM110" s="394"/>
      <c r="FAR110" s="394"/>
      <c r="FAS110" s="394"/>
      <c r="FAX110" s="394"/>
      <c r="FAY110" s="394"/>
      <c r="FBD110" s="394"/>
      <c r="FBE110" s="394"/>
      <c r="FBJ110" s="394"/>
      <c r="FBK110" s="394"/>
      <c r="FBP110" s="394"/>
      <c r="FBQ110" s="394"/>
      <c r="FBV110" s="394"/>
      <c r="FBW110" s="394"/>
      <c r="FCB110" s="394"/>
      <c r="FCC110" s="394"/>
      <c r="FCH110" s="394"/>
      <c r="FCI110" s="394"/>
      <c r="FCN110" s="394"/>
      <c r="FCO110" s="394"/>
      <c r="FCT110" s="394"/>
      <c r="FCU110" s="394"/>
      <c r="FCZ110" s="394"/>
      <c r="FDA110" s="394"/>
      <c r="FDF110" s="394"/>
      <c r="FDG110" s="394"/>
      <c r="FDL110" s="394"/>
      <c r="FDM110" s="394"/>
      <c r="FDR110" s="394"/>
      <c r="FDS110" s="394"/>
      <c r="FDX110" s="394"/>
      <c r="FDY110" s="394"/>
      <c r="FED110" s="394"/>
      <c r="FEE110" s="394"/>
      <c r="FEJ110" s="394"/>
      <c r="FEK110" s="394"/>
      <c r="FEP110" s="394"/>
      <c r="FEQ110" s="394"/>
      <c r="FEV110" s="394"/>
      <c r="FEW110" s="394"/>
      <c r="FFB110" s="394"/>
      <c r="FFC110" s="394"/>
      <c r="FFH110" s="394"/>
      <c r="FFI110" s="394"/>
      <c r="FFN110" s="394"/>
      <c r="FFO110" s="394"/>
      <c r="FFT110" s="394"/>
      <c r="FFU110" s="394"/>
      <c r="FFZ110" s="394"/>
      <c r="FGA110" s="394"/>
      <c r="FGF110" s="394"/>
      <c r="FGG110" s="394"/>
      <c r="FGL110" s="394"/>
      <c r="FGM110" s="394"/>
      <c r="FGR110" s="394"/>
      <c r="FGS110" s="394"/>
      <c r="FGX110" s="394"/>
      <c r="FGY110" s="394"/>
      <c r="FHD110" s="394"/>
      <c r="FHE110" s="394"/>
      <c r="FHJ110" s="394"/>
      <c r="FHK110" s="394"/>
      <c r="FHP110" s="394"/>
      <c r="FHQ110" s="394"/>
      <c r="FHV110" s="394"/>
      <c r="FHW110" s="394"/>
      <c r="FIB110" s="394"/>
      <c r="FIC110" s="394"/>
      <c r="FIH110" s="394"/>
      <c r="FII110" s="394"/>
      <c r="FIN110" s="394"/>
      <c r="FIO110" s="394"/>
      <c r="FIT110" s="394"/>
      <c r="FIU110" s="394"/>
      <c r="FIZ110" s="394"/>
      <c r="FJA110" s="394"/>
      <c r="FJF110" s="394"/>
      <c r="FJG110" s="394"/>
      <c r="FJL110" s="394"/>
      <c r="FJM110" s="394"/>
      <c r="FJR110" s="394"/>
      <c r="FJS110" s="394"/>
      <c r="FJX110" s="394"/>
      <c r="FJY110" s="394"/>
      <c r="FKD110" s="394"/>
      <c r="FKE110" s="394"/>
      <c r="FKJ110" s="394"/>
      <c r="FKK110" s="394"/>
      <c r="FKP110" s="394"/>
      <c r="FKQ110" s="394"/>
      <c r="FKV110" s="394"/>
      <c r="FKW110" s="394"/>
      <c r="FLB110" s="394"/>
      <c r="FLC110" s="394"/>
      <c r="FLH110" s="394"/>
      <c r="FLI110" s="394"/>
      <c r="FLN110" s="394"/>
      <c r="FLO110" s="394"/>
      <c r="FLT110" s="394"/>
      <c r="FLU110" s="394"/>
      <c r="FLZ110" s="394"/>
      <c r="FMA110" s="394"/>
      <c r="FMF110" s="394"/>
      <c r="FMG110" s="394"/>
      <c r="FML110" s="394"/>
      <c r="FMM110" s="394"/>
      <c r="FMR110" s="394"/>
      <c r="FMS110" s="394"/>
      <c r="FMX110" s="394"/>
      <c r="FMY110" s="394"/>
      <c r="FND110" s="394"/>
      <c r="FNE110" s="394"/>
      <c r="FNJ110" s="394"/>
      <c r="FNK110" s="394"/>
      <c r="FNP110" s="394"/>
      <c r="FNQ110" s="394"/>
      <c r="FNV110" s="394"/>
      <c r="FNW110" s="394"/>
      <c r="FOB110" s="394"/>
      <c r="FOC110" s="394"/>
      <c r="FOH110" s="394"/>
      <c r="FOI110" s="394"/>
      <c r="FON110" s="394"/>
      <c r="FOO110" s="394"/>
      <c r="FOT110" s="394"/>
      <c r="FOU110" s="394"/>
      <c r="FOZ110" s="394"/>
      <c r="FPA110" s="394"/>
      <c r="FPF110" s="394"/>
      <c r="FPG110" s="394"/>
      <c r="FPL110" s="394"/>
      <c r="FPM110" s="394"/>
      <c r="FPR110" s="394"/>
      <c r="FPS110" s="394"/>
      <c r="FPX110" s="394"/>
      <c r="FPY110" s="394"/>
      <c r="FQD110" s="394"/>
      <c r="FQE110" s="394"/>
      <c r="FQJ110" s="394"/>
      <c r="FQK110" s="394"/>
      <c r="FQP110" s="394"/>
      <c r="FQQ110" s="394"/>
      <c r="FQV110" s="394"/>
      <c r="FQW110" s="394"/>
      <c r="FRB110" s="394"/>
      <c r="FRC110" s="394"/>
      <c r="FRH110" s="394"/>
      <c r="FRI110" s="394"/>
      <c r="FRN110" s="394"/>
      <c r="FRO110" s="394"/>
      <c r="FRT110" s="394"/>
      <c r="FRU110" s="394"/>
      <c r="FRZ110" s="394"/>
      <c r="FSA110" s="394"/>
      <c r="FSF110" s="394"/>
      <c r="FSG110" s="394"/>
      <c r="FSL110" s="394"/>
      <c r="FSM110" s="394"/>
      <c r="FSR110" s="394"/>
      <c r="FSS110" s="394"/>
      <c r="FSX110" s="394"/>
      <c r="FSY110" s="394"/>
      <c r="FTD110" s="394"/>
      <c r="FTE110" s="394"/>
      <c r="FTJ110" s="394"/>
      <c r="FTK110" s="394"/>
      <c r="FTP110" s="394"/>
      <c r="FTQ110" s="394"/>
      <c r="FTV110" s="394"/>
      <c r="FTW110" s="394"/>
      <c r="FUB110" s="394"/>
      <c r="FUC110" s="394"/>
      <c r="FUH110" s="394"/>
      <c r="FUI110" s="394"/>
      <c r="FUN110" s="394"/>
      <c r="FUO110" s="394"/>
      <c r="FUT110" s="394"/>
      <c r="FUU110" s="394"/>
      <c r="FUZ110" s="394"/>
      <c r="FVA110" s="394"/>
      <c r="FVF110" s="394"/>
      <c r="FVG110" s="394"/>
      <c r="FVL110" s="394"/>
      <c r="FVM110" s="394"/>
      <c r="FVR110" s="394"/>
      <c r="FVS110" s="394"/>
      <c r="FVX110" s="394"/>
      <c r="FVY110" s="394"/>
      <c r="FWD110" s="394"/>
      <c r="FWE110" s="394"/>
      <c r="FWJ110" s="394"/>
      <c r="FWK110" s="394"/>
      <c r="FWP110" s="394"/>
      <c r="FWQ110" s="394"/>
      <c r="FWV110" s="394"/>
      <c r="FWW110" s="394"/>
      <c r="FXB110" s="394"/>
      <c r="FXC110" s="394"/>
      <c r="FXH110" s="394"/>
      <c r="FXI110" s="394"/>
      <c r="FXN110" s="394"/>
      <c r="FXO110" s="394"/>
      <c r="FXT110" s="394"/>
      <c r="FXU110" s="394"/>
      <c r="FXZ110" s="394"/>
      <c r="FYA110" s="394"/>
      <c r="FYF110" s="394"/>
      <c r="FYG110" s="394"/>
      <c r="FYL110" s="394"/>
      <c r="FYM110" s="394"/>
      <c r="FYR110" s="394"/>
      <c r="FYS110" s="394"/>
      <c r="FYX110" s="394"/>
      <c r="FYY110" s="394"/>
      <c r="FZD110" s="394"/>
      <c r="FZE110" s="394"/>
      <c r="FZJ110" s="394"/>
      <c r="FZK110" s="394"/>
      <c r="FZP110" s="394"/>
      <c r="FZQ110" s="394"/>
      <c r="FZV110" s="394"/>
      <c r="FZW110" s="394"/>
      <c r="GAB110" s="394"/>
      <c r="GAC110" s="394"/>
      <c r="GAH110" s="394"/>
      <c r="GAI110" s="394"/>
      <c r="GAN110" s="394"/>
      <c r="GAO110" s="394"/>
      <c r="GAT110" s="394"/>
      <c r="GAU110" s="394"/>
      <c r="GAZ110" s="394"/>
      <c r="GBA110" s="394"/>
      <c r="GBF110" s="394"/>
      <c r="GBG110" s="394"/>
      <c r="GBL110" s="394"/>
      <c r="GBM110" s="394"/>
      <c r="GBR110" s="394"/>
      <c r="GBS110" s="394"/>
      <c r="GBX110" s="394"/>
      <c r="GBY110" s="394"/>
      <c r="GCD110" s="394"/>
      <c r="GCE110" s="394"/>
      <c r="GCJ110" s="394"/>
      <c r="GCK110" s="394"/>
      <c r="GCP110" s="394"/>
      <c r="GCQ110" s="394"/>
      <c r="GCV110" s="394"/>
      <c r="GCW110" s="394"/>
      <c r="GDB110" s="394"/>
      <c r="GDC110" s="394"/>
      <c r="GDH110" s="394"/>
      <c r="GDI110" s="394"/>
      <c r="GDN110" s="394"/>
      <c r="GDO110" s="394"/>
      <c r="GDT110" s="394"/>
      <c r="GDU110" s="394"/>
      <c r="GDZ110" s="394"/>
      <c r="GEA110" s="394"/>
      <c r="GEF110" s="394"/>
      <c r="GEG110" s="394"/>
      <c r="GEL110" s="394"/>
      <c r="GEM110" s="394"/>
      <c r="GER110" s="394"/>
      <c r="GES110" s="394"/>
      <c r="GEX110" s="394"/>
      <c r="GEY110" s="394"/>
      <c r="GFD110" s="394"/>
      <c r="GFE110" s="394"/>
      <c r="GFJ110" s="394"/>
      <c r="GFK110" s="394"/>
      <c r="GFP110" s="394"/>
      <c r="GFQ110" s="394"/>
      <c r="GFV110" s="394"/>
      <c r="GFW110" s="394"/>
      <c r="GGB110" s="394"/>
      <c r="GGC110" s="394"/>
      <c r="GGH110" s="394"/>
      <c r="GGI110" s="394"/>
      <c r="GGN110" s="394"/>
      <c r="GGO110" s="394"/>
      <c r="GGT110" s="394"/>
      <c r="GGU110" s="394"/>
      <c r="GGZ110" s="394"/>
      <c r="GHA110" s="394"/>
      <c r="GHF110" s="394"/>
      <c r="GHG110" s="394"/>
      <c r="GHL110" s="394"/>
      <c r="GHM110" s="394"/>
      <c r="GHR110" s="394"/>
      <c r="GHS110" s="394"/>
      <c r="GHX110" s="394"/>
      <c r="GHY110" s="394"/>
      <c r="GID110" s="394"/>
      <c r="GIE110" s="394"/>
      <c r="GIJ110" s="394"/>
      <c r="GIK110" s="394"/>
      <c r="GIP110" s="394"/>
      <c r="GIQ110" s="394"/>
      <c r="GIV110" s="394"/>
      <c r="GIW110" s="394"/>
      <c r="GJB110" s="394"/>
      <c r="GJC110" s="394"/>
      <c r="GJH110" s="394"/>
      <c r="GJI110" s="394"/>
      <c r="GJN110" s="394"/>
      <c r="GJO110" s="394"/>
      <c r="GJT110" s="394"/>
      <c r="GJU110" s="394"/>
      <c r="GJZ110" s="394"/>
      <c r="GKA110" s="394"/>
      <c r="GKF110" s="394"/>
      <c r="GKG110" s="394"/>
      <c r="GKL110" s="394"/>
      <c r="GKM110" s="394"/>
      <c r="GKR110" s="394"/>
      <c r="GKS110" s="394"/>
      <c r="GKX110" s="394"/>
      <c r="GKY110" s="394"/>
      <c r="GLD110" s="394"/>
      <c r="GLE110" s="394"/>
      <c r="GLJ110" s="394"/>
      <c r="GLK110" s="394"/>
      <c r="GLP110" s="394"/>
      <c r="GLQ110" s="394"/>
      <c r="GLV110" s="394"/>
      <c r="GLW110" s="394"/>
      <c r="GMB110" s="394"/>
      <c r="GMC110" s="394"/>
      <c r="GMH110" s="394"/>
      <c r="GMI110" s="394"/>
      <c r="GMN110" s="394"/>
      <c r="GMO110" s="394"/>
      <c r="GMT110" s="394"/>
      <c r="GMU110" s="394"/>
      <c r="GMZ110" s="394"/>
      <c r="GNA110" s="394"/>
      <c r="GNF110" s="394"/>
      <c r="GNG110" s="394"/>
      <c r="GNL110" s="394"/>
      <c r="GNM110" s="394"/>
      <c r="GNR110" s="394"/>
      <c r="GNS110" s="394"/>
      <c r="GNX110" s="394"/>
      <c r="GNY110" s="394"/>
      <c r="GOD110" s="394"/>
      <c r="GOE110" s="394"/>
      <c r="GOJ110" s="394"/>
      <c r="GOK110" s="394"/>
      <c r="GOP110" s="394"/>
      <c r="GOQ110" s="394"/>
      <c r="GOV110" s="394"/>
      <c r="GOW110" s="394"/>
      <c r="GPB110" s="394"/>
      <c r="GPC110" s="394"/>
      <c r="GPH110" s="394"/>
      <c r="GPI110" s="394"/>
      <c r="GPN110" s="394"/>
      <c r="GPO110" s="394"/>
      <c r="GPT110" s="394"/>
      <c r="GPU110" s="394"/>
      <c r="GPZ110" s="394"/>
      <c r="GQA110" s="394"/>
      <c r="GQF110" s="394"/>
      <c r="GQG110" s="394"/>
      <c r="GQL110" s="394"/>
      <c r="GQM110" s="394"/>
      <c r="GQR110" s="394"/>
      <c r="GQS110" s="394"/>
      <c r="GQX110" s="394"/>
      <c r="GQY110" s="394"/>
      <c r="GRD110" s="394"/>
      <c r="GRE110" s="394"/>
      <c r="GRJ110" s="394"/>
      <c r="GRK110" s="394"/>
      <c r="GRP110" s="394"/>
      <c r="GRQ110" s="394"/>
      <c r="GRV110" s="394"/>
      <c r="GRW110" s="394"/>
      <c r="GSB110" s="394"/>
      <c r="GSC110" s="394"/>
      <c r="GSH110" s="394"/>
      <c r="GSI110" s="394"/>
      <c r="GSN110" s="394"/>
      <c r="GSO110" s="394"/>
      <c r="GST110" s="394"/>
      <c r="GSU110" s="394"/>
      <c r="GSZ110" s="394"/>
      <c r="GTA110" s="394"/>
      <c r="GTF110" s="394"/>
      <c r="GTG110" s="394"/>
      <c r="GTL110" s="394"/>
      <c r="GTM110" s="394"/>
      <c r="GTR110" s="394"/>
      <c r="GTS110" s="394"/>
      <c r="GTX110" s="394"/>
      <c r="GTY110" s="394"/>
      <c r="GUD110" s="394"/>
      <c r="GUE110" s="394"/>
      <c r="GUJ110" s="394"/>
      <c r="GUK110" s="394"/>
      <c r="GUP110" s="394"/>
      <c r="GUQ110" s="394"/>
      <c r="GUV110" s="394"/>
      <c r="GUW110" s="394"/>
      <c r="GVB110" s="394"/>
      <c r="GVC110" s="394"/>
      <c r="GVH110" s="394"/>
      <c r="GVI110" s="394"/>
      <c r="GVN110" s="394"/>
      <c r="GVO110" s="394"/>
      <c r="GVT110" s="394"/>
      <c r="GVU110" s="394"/>
      <c r="GVZ110" s="394"/>
      <c r="GWA110" s="394"/>
      <c r="GWF110" s="394"/>
      <c r="GWG110" s="394"/>
      <c r="GWL110" s="394"/>
      <c r="GWM110" s="394"/>
      <c r="GWR110" s="394"/>
      <c r="GWS110" s="394"/>
      <c r="GWX110" s="394"/>
      <c r="GWY110" s="394"/>
      <c r="GXD110" s="394"/>
      <c r="GXE110" s="394"/>
      <c r="GXJ110" s="394"/>
      <c r="GXK110" s="394"/>
      <c r="GXP110" s="394"/>
      <c r="GXQ110" s="394"/>
      <c r="GXV110" s="394"/>
      <c r="GXW110" s="394"/>
      <c r="GYB110" s="394"/>
      <c r="GYC110" s="394"/>
      <c r="GYH110" s="394"/>
      <c r="GYI110" s="394"/>
      <c r="GYN110" s="394"/>
      <c r="GYO110" s="394"/>
      <c r="GYT110" s="394"/>
      <c r="GYU110" s="394"/>
      <c r="GYZ110" s="394"/>
      <c r="GZA110" s="394"/>
      <c r="GZF110" s="394"/>
      <c r="GZG110" s="394"/>
      <c r="GZL110" s="394"/>
      <c r="GZM110" s="394"/>
      <c r="GZR110" s="394"/>
      <c r="GZS110" s="394"/>
      <c r="GZX110" s="394"/>
      <c r="GZY110" s="394"/>
      <c r="HAD110" s="394"/>
      <c r="HAE110" s="394"/>
      <c r="HAJ110" s="394"/>
      <c r="HAK110" s="394"/>
      <c r="HAP110" s="394"/>
      <c r="HAQ110" s="394"/>
      <c r="HAV110" s="394"/>
      <c r="HAW110" s="394"/>
      <c r="HBB110" s="394"/>
      <c r="HBC110" s="394"/>
      <c r="HBH110" s="394"/>
      <c r="HBI110" s="394"/>
      <c r="HBN110" s="394"/>
      <c r="HBO110" s="394"/>
      <c r="HBT110" s="394"/>
      <c r="HBU110" s="394"/>
      <c r="HBZ110" s="394"/>
      <c r="HCA110" s="394"/>
      <c r="HCF110" s="394"/>
      <c r="HCG110" s="394"/>
      <c r="HCL110" s="394"/>
      <c r="HCM110" s="394"/>
      <c r="HCR110" s="394"/>
      <c r="HCS110" s="394"/>
      <c r="HCX110" s="394"/>
      <c r="HCY110" s="394"/>
      <c r="HDD110" s="394"/>
      <c r="HDE110" s="394"/>
      <c r="HDJ110" s="394"/>
      <c r="HDK110" s="394"/>
      <c r="HDP110" s="394"/>
      <c r="HDQ110" s="394"/>
      <c r="HDV110" s="394"/>
      <c r="HDW110" s="394"/>
      <c r="HEB110" s="394"/>
      <c r="HEC110" s="394"/>
      <c r="HEH110" s="394"/>
      <c r="HEI110" s="394"/>
      <c r="HEN110" s="394"/>
      <c r="HEO110" s="394"/>
      <c r="HET110" s="394"/>
      <c r="HEU110" s="394"/>
      <c r="HEZ110" s="394"/>
      <c r="HFA110" s="394"/>
      <c r="HFF110" s="394"/>
      <c r="HFG110" s="394"/>
      <c r="HFL110" s="394"/>
      <c r="HFM110" s="394"/>
      <c r="HFR110" s="394"/>
      <c r="HFS110" s="394"/>
      <c r="HFX110" s="394"/>
      <c r="HFY110" s="394"/>
      <c r="HGD110" s="394"/>
      <c r="HGE110" s="394"/>
      <c r="HGJ110" s="394"/>
      <c r="HGK110" s="394"/>
      <c r="HGP110" s="394"/>
      <c r="HGQ110" s="394"/>
      <c r="HGV110" s="394"/>
      <c r="HGW110" s="394"/>
      <c r="HHB110" s="394"/>
      <c r="HHC110" s="394"/>
      <c r="HHH110" s="394"/>
      <c r="HHI110" s="394"/>
      <c r="HHN110" s="394"/>
      <c r="HHO110" s="394"/>
      <c r="HHT110" s="394"/>
      <c r="HHU110" s="394"/>
      <c r="HHZ110" s="394"/>
      <c r="HIA110" s="394"/>
      <c r="HIF110" s="394"/>
      <c r="HIG110" s="394"/>
      <c r="HIL110" s="394"/>
      <c r="HIM110" s="394"/>
      <c r="HIR110" s="394"/>
      <c r="HIS110" s="394"/>
      <c r="HIX110" s="394"/>
      <c r="HIY110" s="394"/>
      <c r="HJD110" s="394"/>
      <c r="HJE110" s="394"/>
      <c r="HJJ110" s="394"/>
      <c r="HJK110" s="394"/>
      <c r="HJP110" s="394"/>
      <c r="HJQ110" s="394"/>
      <c r="HJV110" s="394"/>
      <c r="HJW110" s="394"/>
      <c r="HKB110" s="394"/>
      <c r="HKC110" s="394"/>
      <c r="HKH110" s="394"/>
      <c r="HKI110" s="394"/>
      <c r="HKN110" s="394"/>
      <c r="HKO110" s="394"/>
      <c r="HKT110" s="394"/>
      <c r="HKU110" s="394"/>
      <c r="HKZ110" s="394"/>
      <c r="HLA110" s="394"/>
      <c r="HLF110" s="394"/>
      <c r="HLG110" s="394"/>
      <c r="HLL110" s="394"/>
      <c r="HLM110" s="394"/>
      <c r="HLR110" s="394"/>
      <c r="HLS110" s="394"/>
      <c r="HLX110" s="394"/>
      <c r="HLY110" s="394"/>
      <c r="HMD110" s="394"/>
      <c r="HME110" s="394"/>
      <c r="HMJ110" s="394"/>
      <c r="HMK110" s="394"/>
      <c r="HMP110" s="394"/>
      <c r="HMQ110" s="394"/>
      <c r="HMV110" s="394"/>
      <c r="HMW110" s="394"/>
      <c r="HNB110" s="394"/>
      <c r="HNC110" s="394"/>
      <c r="HNH110" s="394"/>
      <c r="HNI110" s="394"/>
      <c r="HNN110" s="394"/>
      <c r="HNO110" s="394"/>
      <c r="HNT110" s="394"/>
      <c r="HNU110" s="394"/>
      <c r="HNZ110" s="394"/>
      <c r="HOA110" s="394"/>
      <c r="HOF110" s="394"/>
      <c r="HOG110" s="394"/>
      <c r="HOL110" s="394"/>
      <c r="HOM110" s="394"/>
      <c r="HOR110" s="394"/>
      <c r="HOS110" s="394"/>
      <c r="HOX110" s="394"/>
      <c r="HOY110" s="394"/>
      <c r="HPD110" s="394"/>
      <c r="HPE110" s="394"/>
      <c r="HPJ110" s="394"/>
      <c r="HPK110" s="394"/>
      <c r="HPP110" s="394"/>
      <c r="HPQ110" s="394"/>
      <c r="HPV110" s="394"/>
      <c r="HPW110" s="394"/>
      <c r="HQB110" s="394"/>
      <c r="HQC110" s="394"/>
      <c r="HQH110" s="394"/>
      <c r="HQI110" s="394"/>
      <c r="HQN110" s="394"/>
      <c r="HQO110" s="394"/>
      <c r="HQT110" s="394"/>
      <c r="HQU110" s="394"/>
      <c r="HQZ110" s="394"/>
      <c r="HRA110" s="394"/>
      <c r="HRF110" s="394"/>
      <c r="HRG110" s="394"/>
      <c r="HRL110" s="394"/>
      <c r="HRM110" s="394"/>
      <c r="HRR110" s="394"/>
      <c r="HRS110" s="394"/>
      <c r="HRX110" s="394"/>
      <c r="HRY110" s="394"/>
      <c r="HSD110" s="394"/>
      <c r="HSE110" s="394"/>
      <c r="HSJ110" s="394"/>
      <c r="HSK110" s="394"/>
      <c r="HSP110" s="394"/>
      <c r="HSQ110" s="394"/>
      <c r="HSV110" s="394"/>
      <c r="HSW110" s="394"/>
      <c r="HTB110" s="394"/>
      <c r="HTC110" s="394"/>
      <c r="HTH110" s="394"/>
      <c r="HTI110" s="394"/>
      <c r="HTN110" s="394"/>
      <c r="HTO110" s="394"/>
      <c r="HTT110" s="394"/>
      <c r="HTU110" s="394"/>
      <c r="HTZ110" s="394"/>
      <c r="HUA110" s="394"/>
      <c r="HUF110" s="394"/>
      <c r="HUG110" s="394"/>
      <c r="HUL110" s="394"/>
      <c r="HUM110" s="394"/>
      <c r="HUR110" s="394"/>
      <c r="HUS110" s="394"/>
      <c r="HUX110" s="394"/>
      <c r="HUY110" s="394"/>
      <c r="HVD110" s="394"/>
      <c r="HVE110" s="394"/>
      <c r="HVJ110" s="394"/>
      <c r="HVK110" s="394"/>
      <c r="HVP110" s="394"/>
      <c r="HVQ110" s="394"/>
      <c r="HVV110" s="394"/>
      <c r="HVW110" s="394"/>
      <c r="HWB110" s="394"/>
      <c r="HWC110" s="394"/>
      <c r="HWH110" s="394"/>
      <c r="HWI110" s="394"/>
      <c r="HWN110" s="394"/>
      <c r="HWO110" s="394"/>
      <c r="HWT110" s="394"/>
      <c r="HWU110" s="394"/>
      <c r="HWZ110" s="394"/>
      <c r="HXA110" s="394"/>
      <c r="HXF110" s="394"/>
      <c r="HXG110" s="394"/>
      <c r="HXL110" s="394"/>
      <c r="HXM110" s="394"/>
      <c r="HXR110" s="394"/>
      <c r="HXS110" s="394"/>
      <c r="HXX110" s="394"/>
      <c r="HXY110" s="394"/>
      <c r="HYD110" s="394"/>
      <c r="HYE110" s="394"/>
      <c r="HYJ110" s="394"/>
      <c r="HYK110" s="394"/>
      <c r="HYP110" s="394"/>
      <c r="HYQ110" s="394"/>
      <c r="HYV110" s="394"/>
      <c r="HYW110" s="394"/>
      <c r="HZB110" s="394"/>
      <c r="HZC110" s="394"/>
      <c r="HZH110" s="394"/>
      <c r="HZI110" s="394"/>
      <c r="HZN110" s="394"/>
      <c r="HZO110" s="394"/>
      <c r="HZT110" s="394"/>
      <c r="HZU110" s="394"/>
      <c r="HZZ110" s="394"/>
      <c r="IAA110" s="394"/>
      <c r="IAF110" s="394"/>
      <c r="IAG110" s="394"/>
      <c r="IAL110" s="394"/>
      <c r="IAM110" s="394"/>
      <c r="IAR110" s="394"/>
      <c r="IAS110" s="394"/>
      <c r="IAX110" s="394"/>
      <c r="IAY110" s="394"/>
      <c r="IBD110" s="394"/>
      <c r="IBE110" s="394"/>
      <c r="IBJ110" s="394"/>
      <c r="IBK110" s="394"/>
      <c r="IBP110" s="394"/>
      <c r="IBQ110" s="394"/>
      <c r="IBV110" s="394"/>
      <c r="IBW110" s="394"/>
      <c r="ICB110" s="394"/>
      <c r="ICC110" s="394"/>
      <c r="ICH110" s="394"/>
      <c r="ICI110" s="394"/>
      <c r="ICN110" s="394"/>
      <c r="ICO110" s="394"/>
      <c r="ICT110" s="394"/>
      <c r="ICU110" s="394"/>
      <c r="ICZ110" s="394"/>
      <c r="IDA110" s="394"/>
      <c r="IDF110" s="394"/>
      <c r="IDG110" s="394"/>
      <c r="IDL110" s="394"/>
      <c r="IDM110" s="394"/>
      <c r="IDR110" s="394"/>
      <c r="IDS110" s="394"/>
      <c r="IDX110" s="394"/>
      <c r="IDY110" s="394"/>
      <c r="IED110" s="394"/>
      <c r="IEE110" s="394"/>
      <c r="IEJ110" s="394"/>
      <c r="IEK110" s="394"/>
      <c r="IEP110" s="394"/>
      <c r="IEQ110" s="394"/>
      <c r="IEV110" s="394"/>
      <c r="IEW110" s="394"/>
      <c r="IFB110" s="394"/>
      <c r="IFC110" s="394"/>
      <c r="IFH110" s="394"/>
      <c r="IFI110" s="394"/>
      <c r="IFN110" s="394"/>
      <c r="IFO110" s="394"/>
      <c r="IFT110" s="394"/>
      <c r="IFU110" s="394"/>
      <c r="IFZ110" s="394"/>
      <c r="IGA110" s="394"/>
      <c r="IGF110" s="394"/>
      <c r="IGG110" s="394"/>
      <c r="IGL110" s="394"/>
      <c r="IGM110" s="394"/>
      <c r="IGR110" s="394"/>
      <c r="IGS110" s="394"/>
      <c r="IGX110" s="394"/>
      <c r="IGY110" s="394"/>
      <c r="IHD110" s="394"/>
      <c r="IHE110" s="394"/>
      <c r="IHJ110" s="394"/>
      <c r="IHK110" s="394"/>
      <c r="IHP110" s="394"/>
      <c r="IHQ110" s="394"/>
      <c r="IHV110" s="394"/>
      <c r="IHW110" s="394"/>
      <c r="IIB110" s="394"/>
      <c r="IIC110" s="394"/>
      <c r="IIH110" s="394"/>
      <c r="III110" s="394"/>
      <c r="IIN110" s="394"/>
      <c r="IIO110" s="394"/>
      <c r="IIT110" s="394"/>
      <c r="IIU110" s="394"/>
      <c r="IIZ110" s="394"/>
      <c r="IJA110" s="394"/>
      <c r="IJF110" s="394"/>
      <c r="IJG110" s="394"/>
      <c r="IJL110" s="394"/>
      <c r="IJM110" s="394"/>
      <c r="IJR110" s="394"/>
      <c r="IJS110" s="394"/>
      <c r="IJX110" s="394"/>
      <c r="IJY110" s="394"/>
      <c r="IKD110" s="394"/>
      <c r="IKE110" s="394"/>
      <c r="IKJ110" s="394"/>
      <c r="IKK110" s="394"/>
      <c r="IKP110" s="394"/>
      <c r="IKQ110" s="394"/>
      <c r="IKV110" s="394"/>
      <c r="IKW110" s="394"/>
      <c r="ILB110" s="394"/>
      <c r="ILC110" s="394"/>
      <c r="ILH110" s="394"/>
      <c r="ILI110" s="394"/>
      <c r="ILN110" s="394"/>
      <c r="ILO110" s="394"/>
      <c r="ILT110" s="394"/>
      <c r="ILU110" s="394"/>
      <c r="ILZ110" s="394"/>
      <c r="IMA110" s="394"/>
      <c r="IMF110" s="394"/>
      <c r="IMG110" s="394"/>
      <c r="IML110" s="394"/>
      <c r="IMM110" s="394"/>
      <c r="IMR110" s="394"/>
      <c r="IMS110" s="394"/>
      <c r="IMX110" s="394"/>
      <c r="IMY110" s="394"/>
      <c r="IND110" s="394"/>
      <c r="INE110" s="394"/>
      <c r="INJ110" s="394"/>
      <c r="INK110" s="394"/>
      <c r="INP110" s="394"/>
      <c r="INQ110" s="394"/>
      <c r="INV110" s="394"/>
      <c r="INW110" s="394"/>
      <c r="IOB110" s="394"/>
      <c r="IOC110" s="394"/>
      <c r="IOH110" s="394"/>
      <c r="IOI110" s="394"/>
      <c r="ION110" s="394"/>
      <c r="IOO110" s="394"/>
      <c r="IOT110" s="394"/>
      <c r="IOU110" s="394"/>
      <c r="IOZ110" s="394"/>
      <c r="IPA110" s="394"/>
      <c r="IPF110" s="394"/>
      <c r="IPG110" s="394"/>
      <c r="IPL110" s="394"/>
      <c r="IPM110" s="394"/>
      <c r="IPR110" s="394"/>
      <c r="IPS110" s="394"/>
      <c r="IPX110" s="394"/>
      <c r="IPY110" s="394"/>
      <c r="IQD110" s="394"/>
      <c r="IQE110" s="394"/>
      <c r="IQJ110" s="394"/>
      <c r="IQK110" s="394"/>
      <c r="IQP110" s="394"/>
      <c r="IQQ110" s="394"/>
      <c r="IQV110" s="394"/>
      <c r="IQW110" s="394"/>
      <c r="IRB110" s="394"/>
      <c r="IRC110" s="394"/>
      <c r="IRH110" s="394"/>
      <c r="IRI110" s="394"/>
      <c r="IRN110" s="394"/>
      <c r="IRO110" s="394"/>
      <c r="IRT110" s="394"/>
      <c r="IRU110" s="394"/>
      <c r="IRZ110" s="394"/>
      <c r="ISA110" s="394"/>
      <c r="ISF110" s="394"/>
      <c r="ISG110" s="394"/>
      <c r="ISL110" s="394"/>
      <c r="ISM110" s="394"/>
      <c r="ISR110" s="394"/>
      <c r="ISS110" s="394"/>
      <c r="ISX110" s="394"/>
      <c r="ISY110" s="394"/>
      <c r="ITD110" s="394"/>
      <c r="ITE110" s="394"/>
      <c r="ITJ110" s="394"/>
      <c r="ITK110" s="394"/>
      <c r="ITP110" s="394"/>
      <c r="ITQ110" s="394"/>
      <c r="ITV110" s="394"/>
      <c r="ITW110" s="394"/>
      <c r="IUB110" s="394"/>
      <c r="IUC110" s="394"/>
      <c r="IUH110" s="394"/>
      <c r="IUI110" s="394"/>
      <c r="IUN110" s="394"/>
      <c r="IUO110" s="394"/>
      <c r="IUT110" s="394"/>
      <c r="IUU110" s="394"/>
      <c r="IUZ110" s="394"/>
      <c r="IVA110" s="394"/>
      <c r="IVF110" s="394"/>
      <c r="IVG110" s="394"/>
      <c r="IVL110" s="394"/>
      <c r="IVM110" s="394"/>
      <c r="IVR110" s="394"/>
      <c r="IVS110" s="394"/>
      <c r="IVX110" s="394"/>
      <c r="IVY110" s="394"/>
      <c r="IWD110" s="394"/>
      <c r="IWE110" s="394"/>
      <c r="IWJ110" s="394"/>
      <c r="IWK110" s="394"/>
      <c r="IWP110" s="394"/>
      <c r="IWQ110" s="394"/>
      <c r="IWV110" s="394"/>
      <c r="IWW110" s="394"/>
      <c r="IXB110" s="394"/>
      <c r="IXC110" s="394"/>
      <c r="IXH110" s="394"/>
      <c r="IXI110" s="394"/>
      <c r="IXN110" s="394"/>
      <c r="IXO110" s="394"/>
      <c r="IXT110" s="394"/>
      <c r="IXU110" s="394"/>
      <c r="IXZ110" s="394"/>
      <c r="IYA110" s="394"/>
      <c r="IYF110" s="394"/>
      <c r="IYG110" s="394"/>
      <c r="IYL110" s="394"/>
      <c r="IYM110" s="394"/>
      <c r="IYR110" s="394"/>
      <c r="IYS110" s="394"/>
      <c r="IYX110" s="394"/>
      <c r="IYY110" s="394"/>
      <c r="IZD110" s="394"/>
      <c r="IZE110" s="394"/>
      <c r="IZJ110" s="394"/>
      <c r="IZK110" s="394"/>
      <c r="IZP110" s="394"/>
      <c r="IZQ110" s="394"/>
      <c r="IZV110" s="394"/>
      <c r="IZW110" s="394"/>
      <c r="JAB110" s="394"/>
      <c r="JAC110" s="394"/>
      <c r="JAH110" s="394"/>
      <c r="JAI110" s="394"/>
      <c r="JAN110" s="394"/>
      <c r="JAO110" s="394"/>
      <c r="JAT110" s="394"/>
      <c r="JAU110" s="394"/>
      <c r="JAZ110" s="394"/>
      <c r="JBA110" s="394"/>
      <c r="JBF110" s="394"/>
      <c r="JBG110" s="394"/>
      <c r="JBL110" s="394"/>
      <c r="JBM110" s="394"/>
      <c r="JBR110" s="394"/>
      <c r="JBS110" s="394"/>
      <c r="JBX110" s="394"/>
      <c r="JBY110" s="394"/>
      <c r="JCD110" s="394"/>
      <c r="JCE110" s="394"/>
      <c r="JCJ110" s="394"/>
      <c r="JCK110" s="394"/>
      <c r="JCP110" s="394"/>
      <c r="JCQ110" s="394"/>
      <c r="JCV110" s="394"/>
      <c r="JCW110" s="394"/>
      <c r="JDB110" s="394"/>
      <c r="JDC110" s="394"/>
      <c r="JDH110" s="394"/>
      <c r="JDI110" s="394"/>
      <c r="JDN110" s="394"/>
      <c r="JDO110" s="394"/>
      <c r="JDT110" s="394"/>
      <c r="JDU110" s="394"/>
      <c r="JDZ110" s="394"/>
      <c r="JEA110" s="394"/>
      <c r="JEF110" s="394"/>
      <c r="JEG110" s="394"/>
      <c r="JEL110" s="394"/>
      <c r="JEM110" s="394"/>
      <c r="JER110" s="394"/>
      <c r="JES110" s="394"/>
      <c r="JEX110" s="394"/>
      <c r="JEY110" s="394"/>
      <c r="JFD110" s="394"/>
      <c r="JFE110" s="394"/>
      <c r="JFJ110" s="394"/>
      <c r="JFK110" s="394"/>
      <c r="JFP110" s="394"/>
      <c r="JFQ110" s="394"/>
      <c r="JFV110" s="394"/>
      <c r="JFW110" s="394"/>
      <c r="JGB110" s="394"/>
      <c r="JGC110" s="394"/>
      <c r="JGH110" s="394"/>
      <c r="JGI110" s="394"/>
      <c r="JGN110" s="394"/>
      <c r="JGO110" s="394"/>
      <c r="JGT110" s="394"/>
      <c r="JGU110" s="394"/>
      <c r="JGZ110" s="394"/>
      <c r="JHA110" s="394"/>
      <c r="JHF110" s="394"/>
      <c r="JHG110" s="394"/>
      <c r="JHL110" s="394"/>
      <c r="JHM110" s="394"/>
      <c r="JHR110" s="394"/>
      <c r="JHS110" s="394"/>
      <c r="JHX110" s="394"/>
      <c r="JHY110" s="394"/>
      <c r="JID110" s="394"/>
      <c r="JIE110" s="394"/>
      <c r="JIJ110" s="394"/>
      <c r="JIK110" s="394"/>
      <c r="JIP110" s="394"/>
      <c r="JIQ110" s="394"/>
      <c r="JIV110" s="394"/>
      <c r="JIW110" s="394"/>
      <c r="JJB110" s="394"/>
      <c r="JJC110" s="394"/>
      <c r="JJH110" s="394"/>
      <c r="JJI110" s="394"/>
      <c r="JJN110" s="394"/>
      <c r="JJO110" s="394"/>
      <c r="JJT110" s="394"/>
      <c r="JJU110" s="394"/>
      <c r="JJZ110" s="394"/>
      <c r="JKA110" s="394"/>
      <c r="JKF110" s="394"/>
      <c r="JKG110" s="394"/>
      <c r="JKL110" s="394"/>
      <c r="JKM110" s="394"/>
      <c r="JKR110" s="394"/>
      <c r="JKS110" s="394"/>
      <c r="JKX110" s="394"/>
      <c r="JKY110" s="394"/>
      <c r="JLD110" s="394"/>
      <c r="JLE110" s="394"/>
      <c r="JLJ110" s="394"/>
      <c r="JLK110" s="394"/>
      <c r="JLP110" s="394"/>
      <c r="JLQ110" s="394"/>
      <c r="JLV110" s="394"/>
      <c r="JLW110" s="394"/>
      <c r="JMB110" s="394"/>
      <c r="JMC110" s="394"/>
      <c r="JMH110" s="394"/>
      <c r="JMI110" s="394"/>
      <c r="JMN110" s="394"/>
      <c r="JMO110" s="394"/>
      <c r="JMT110" s="394"/>
      <c r="JMU110" s="394"/>
      <c r="JMZ110" s="394"/>
      <c r="JNA110" s="394"/>
      <c r="JNF110" s="394"/>
      <c r="JNG110" s="394"/>
      <c r="JNL110" s="394"/>
      <c r="JNM110" s="394"/>
      <c r="JNR110" s="394"/>
      <c r="JNS110" s="394"/>
      <c r="JNX110" s="394"/>
      <c r="JNY110" s="394"/>
      <c r="JOD110" s="394"/>
      <c r="JOE110" s="394"/>
      <c r="JOJ110" s="394"/>
      <c r="JOK110" s="394"/>
      <c r="JOP110" s="394"/>
      <c r="JOQ110" s="394"/>
      <c r="JOV110" s="394"/>
      <c r="JOW110" s="394"/>
      <c r="JPB110" s="394"/>
      <c r="JPC110" s="394"/>
      <c r="JPH110" s="394"/>
      <c r="JPI110" s="394"/>
      <c r="JPN110" s="394"/>
      <c r="JPO110" s="394"/>
      <c r="JPT110" s="394"/>
      <c r="JPU110" s="394"/>
      <c r="JPZ110" s="394"/>
      <c r="JQA110" s="394"/>
      <c r="JQF110" s="394"/>
      <c r="JQG110" s="394"/>
      <c r="JQL110" s="394"/>
      <c r="JQM110" s="394"/>
      <c r="JQR110" s="394"/>
      <c r="JQS110" s="394"/>
      <c r="JQX110" s="394"/>
      <c r="JQY110" s="394"/>
      <c r="JRD110" s="394"/>
      <c r="JRE110" s="394"/>
      <c r="JRJ110" s="394"/>
      <c r="JRK110" s="394"/>
      <c r="JRP110" s="394"/>
      <c r="JRQ110" s="394"/>
      <c r="JRV110" s="394"/>
      <c r="JRW110" s="394"/>
      <c r="JSB110" s="394"/>
      <c r="JSC110" s="394"/>
      <c r="JSH110" s="394"/>
      <c r="JSI110" s="394"/>
      <c r="JSN110" s="394"/>
      <c r="JSO110" s="394"/>
      <c r="JST110" s="394"/>
      <c r="JSU110" s="394"/>
      <c r="JSZ110" s="394"/>
      <c r="JTA110" s="394"/>
      <c r="JTF110" s="394"/>
      <c r="JTG110" s="394"/>
      <c r="JTL110" s="394"/>
      <c r="JTM110" s="394"/>
      <c r="JTR110" s="394"/>
      <c r="JTS110" s="394"/>
      <c r="JTX110" s="394"/>
      <c r="JTY110" s="394"/>
      <c r="JUD110" s="394"/>
      <c r="JUE110" s="394"/>
      <c r="JUJ110" s="394"/>
      <c r="JUK110" s="394"/>
      <c r="JUP110" s="394"/>
      <c r="JUQ110" s="394"/>
      <c r="JUV110" s="394"/>
      <c r="JUW110" s="394"/>
      <c r="JVB110" s="394"/>
      <c r="JVC110" s="394"/>
      <c r="JVH110" s="394"/>
      <c r="JVI110" s="394"/>
      <c r="JVN110" s="394"/>
      <c r="JVO110" s="394"/>
      <c r="JVT110" s="394"/>
      <c r="JVU110" s="394"/>
      <c r="JVZ110" s="394"/>
      <c r="JWA110" s="394"/>
      <c r="JWF110" s="394"/>
      <c r="JWG110" s="394"/>
      <c r="JWL110" s="394"/>
      <c r="JWM110" s="394"/>
      <c r="JWR110" s="394"/>
      <c r="JWS110" s="394"/>
      <c r="JWX110" s="394"/>
      <c r="JWY110" s="394"/>
      <c r="JXD110" s="394"/>
      <c r="JXE110" s="394"/>
      <c r="JXJ110" s="394"/>
      <c r="JXK110" s="394"/>
      <c r="JXP110" s="394"/>
      <c r="JXQ110" s="394"/>
      <c r="JXV110" s="394"/>
      <c r="JXW110" s="394"/>
      <c r="JYB110" s="394"/>
      <c r="JYC110" s="394"/>
      <c r="JYH110" s="394"/>
      <c r="JYI110" s="394"/>
      <c r="JYN110" s="394"/>
      <c r="JYO110" s="394"/>
      <c r="JYT110" s="394"/>
      <c r="JYU110" s="394"/>
      <c r="JYZ110" s="394"/>
      <c r="JZA110" s="394"/>
      <c r="JZF110" s="394"/>
      <c r="JZG110" s="394"/>
      <c r="JZL110" s="394"/>
      <c r="JZM110" s="394"/>
      <c r="JZR110" s="394"/>
      <c r="JZS110" s="394"/>
      <c r="JZX110" s="394"/>
      <c r="JZY110" s="394"/>
      <c r="KAD110" s="394"/>
      <c r="KAE110" s="394"/>
      <c r="KAJ110" s="394"/>
      <c r="KAK110" s="394"/>
      <c r="KAP110" s="394"/>
      <c r="KAQ110" s="394"/>
      <c r="KAV110" s="394"/>
      <c r="KAW110" s="394"/>
      <c r="KBB110" s="394"/>
      <c r="KBC110" s="394"/>
      <c r="KBH110" s="394"/>
      <c r="KBI110" s="394"/>
      <c r="KBN110" s="394"/>
      <c r="KBO110" s="394"/>
      <c r="KBT110" s="394"/>
      <c r="KBU110" s="394"/>
      <c r="KBZ110" s="394"/>
      <c r="KCA110" s="394"/>
      <c r="KCF110" s="394"/>
      <c r="KCG110" s="394"/>
      <c r="KCL110" s="394"/>
      <c r="KCM110" s="394"/>
      <c r="KCR110" s="394"/>
      <c r="KCS110" s="394"/>
      <c r="KCX110" s="394"/>
      <c r="KCY110" s="394"/>
      <c r="KDD110" s="394"/>
      <c r="KDE110" s="394"/>
      <c r="KDJ110" s="394"/>
      <c r="KDK110" s="394"/>
      <c r="KDP110" s="394"/>
      <c r="KDQ110" s="394"/>
      <c r="KDV110" s="394"/>
      <c r="KDW110" s="394"/>
      <c r="KEB110" s="394"/>
      <c r="KEC110" s="394"/>
      <c r="KEH110" s="394"/>
      <c r="KEI110" s="394"/>
      <c r="KEN110" s="394"/>
      <c r="KEO110" s="394"/>
      <c r="KET110" s="394"/>
      <c r="KEU110" s="394"/>
      <c r="KEZ110" s="394"/>
      <c r="KFA110" s="394"/>
      <c r="KFF110" s="394"/>
      <c r="KFG110" s="394"/>
      <c r="KFL110" s="394"/>
      <c r="KFM110" s="394"/>
      <c r="KFR110" s="394"/>
      <c r="KFS110" s="394"/>
      <c r="KFX110" s="394"/>
      <c r="KFY110" s="394"/>
      <c r="KGD110" s="394"/>
      <c r="KGE110" s="394"/>
      <c r="KGJ110" s="394"/>
      <c r="KGK110" s="394"/>
      <c r="KGP110" s="394"/>
      <c r="KGQ110" s="394"/>
      <c r="KGV110" s="394"/>
      <c r="KGW110" s="394"/>
      <c r="KHB110" s="394"/>
      <c r="KHC110" s="394"/>
      <c r="KHH110" s="394"/>
      <c r="KHI110" s="394"/>
      <c r="KHN110" s="394"/>
      <c r="KHO110" s="394"/>
      <c r="KHT110" s="394"/>
      <c r="KHU110" s="394"/>
      <c r="KHZ110" s="394"/>
      <c r="KIA110" s="394"/>
      <c r="KIF110" s="394"/>
      <c r="KIG110" s="394"/>
      <c r="KIL110" s="394"/>
      <c r="KIM110" s="394"/>
      <c r="KIR110" s="394"/>
      <c r="KIS110" s="394"/>
      <c r="KIX110" s="394"/>
      <c r="KIY110" s="394"/>
      <c r="KJD110" s="394"/>
      <c r="KJE110" s="394"/>
      <c r="KJJ110" s="394"/>
      <c r="KJK110" s="394"/>
      <c r="KJP110" s="394"/>
      <c r="KJQ110" s="394"/>
      <c r="KJV110" s="394"/>
      <c r="KJW110" s="394"/>
      <c r="KKB110" s="394"/>
      <c r="KKC110" s="394"/>
      <c r="KKH110" s="394"/>
      <c r="KKI110" s="394"/>
      <c r="KKN110" s="394"/>
      <c r="KKO110" s="394"/>
      <c r="KKT110" s="394"/>
      <c r="KKU110" s="394"/>
      <c r="KKZ110" s="394"/>
      <c r="KLA110" s="394"/>
      <c r="KLF110" s="394"/>
      <c r="KLG110" s="394"/>
      <c r="KLL110" s="394"/>
      <c r="KLM110" s="394"/>
      <c r="KLR110" s="394"/>
      <c r="KLS110" s="394"/>
      <c r="KLX110" s="394"/>
      <c r="KLY110" s="394"/>
      <c r="KMD110" s="394"/>
      <c r="KME110" s="394"/>
      <c r="KMJ110" s="394"/>
      <c r="KMK110" s="394"/>
      <c r="KMP110" s="394"/>
      <c r="KMQ110" s="394"/>
      <c r="KMV110" s="394"/>
      <c r="KMW110" s="394"/>
      <c r="KNB110" s="394"/>
      <c r="KNC110" s="394"/>
      <c r="KNH110" s="394"/>
      <c r="KNI110" s="394"/>
      <c r="KNN110" s="394"/>
      <c r="KNO110" s="394"/>
      <c r="KNT110" s="394"/>
      <c r="KNU110" s="394"/>
      <c r="KNZ110" s="394"/>
      <c r="KOA110" s="394"/>
      <c r="KOF110" s="394"/>
      <c r="KOG110" s="394"/>
      <c r="KOL110" s="394"/>
      <c r="KOM110" s="394"/>
      <c r="KOR110" s="394"/>
      <c r="KOS110" s="394"/>
      <c r="KOX110" s="394"/>
      <c r="KOY110" s="394"/>
      <c r="KPD110" s="394"/>
      <c r="KPE110" s="394"/>
      <c r="KPJ110" s="394"/>
      <c r="KPK110" s="394"/>
      <c r="KPP110" s="394"/>
      <c r="KPQ110" s="394"/>
      <c r="KPV110" s="394"/>
      <c r="KPW110" s="394"/>
      <c r="KQB110" s="394"/>
      <c r="KQC110" s="394"/>
      <c r="KQH110" s="394"/>
      <c r="KQI110" s="394"/>
      <c r="KQN110" s="394"/>
      <c r="KQO110" s="394"/>
      <c r="KQT110" s="394"/>
      <c r="KQU110" s="394"/>
      <c r="KQZ110" s="394"/>
      <c r="KRA110" s="394"/>
      <c r="KRF110" s="394"/>
      <c r="KRG110" s="394"/>
      <c r="KRL110" s="394"/>
      <c r="KRM110" s="394"/>
      <c r="KRR110" s="394"/>
      <c r="KRS110" s="394"/>
      <c r="KRX110" s="394"/>
      <c r="KRY110" s="394"/>
      <c r="KSD110" s="394"/>
      <c r="KSE110" s="394"/>
      <c r="KSJ110" s="394"/>
      <c r="KSK110" s="394"/>
      <c r="KSP110" s="394"/>
      <c r="KSQ110" s="394"/>
      <c r="KSV110" s="394"/>
      <c r="KSW110" s="394"/>
      <c r="KTB110" s="394"/>
      <c r="KTC110" s="394"/>
      <c r="KTH110" s="394"/>
      <c r="KTI110" s="394"/>
      <c r="KTN110" s="394"/>
      <c r="KTO110" s="394"/>
      <c r="KTT110" s="394"/>
      <c r="KTU110" s="394"/>
      <c r="KTZ110" s="394"/>
      <c r="KUA110" s="394"/>
      <c r="KUF110" s="394"/>
      <c r="KUG110" s="394"/>
      <c r="KUL110" s="394"/>
      <c r="KUM110" s="394"/>
      <c r="KUR110" s="394"/>
      <c r="KUS110" s="394"/>
      <c r="KUX110" s="394"/>
      <c r="KUY110" s="394"/>
      <c r="KVD110" s="394"/>
      <c r="KVE110" s="394"/>
      <c r="KVJ110" s="394"/>
      <c r="KVK110" s="394"/>
      <c r="KVP110" s="394"/>
      <c r="KVQ110" s="394"/>
      <c r="KVV110" s="394"/>
      <c r="KVW110" s="394"/>
      <c r="KWB110" s="394"/>
      <c r="KWC110" s="394"/>
      <c r="KWH110" s="394"/>
      <c r="KWI110" s="394"/>
      <c r="KWN110" s="394"/>
      <c r="KWO110" s="394"/>
      <c r="KWT110" s="394"/>
      <c r="KWU110" s="394"/>
      <c r="KWZ110" s="394"/>
      <c r="KXA110" s="394"/>
      <c r="KXF110" s="394"/>
      <c r="KXG110" s="394"/>
      <c r="KXL110" s="394"/>
      <c r="KXM110" s="394"/>
      <c r="KXR110" s="394"/>
      <c r="KXS110" s="394"/>
      <c r="KXX110" s="394"/>
      <c r="KXY110" s="394"/>
      <c r="KYD110" s="394"/>
      <c r="KYE110" s="394"/>
      <c r="KYJ110" s="394"/>
      <c r="KYK110" s="394"/>
      <c r="KYP110" s="394"/>
      <c r="KYQ110" s="394"/>
      <c r="KYV110" s="394"/>
      <c r="KYW110" s="394"/>
      <c r="KZB110" s="394"/>
      <c r="KZC110" s="394"/>
      <c r="KZH110" s="394"/>
      <c r="KZI110" s="394"/>
      <c r="KZN110" s="394"/>
      <c r="KZO110" s="394"/>
      <c r="KZT110" s="394"/>
      <c r="KZU110" s="394"/>
      <c r="KZZ110" s="394"/>
      <c r="LAA110" s="394"/>
      <c r="LAF110" s="394"/>
      <c r="LAG110" s="394"/>
      <c r="LAL110" s="394"/>
      <c r="LAM110" s="394"/>
      <c r="LAR110" s="394"/>
      <c r="LAS110" s="394"/>
      <c r="LAX110" s="394"/>
      <c r="LAY110" s="394"/>
      <c r="LBD110" s="394"/>
      <c r="LBE110" s="394"/>
      <c r="LBJ110" s="394"/>
      <c r="LBK110" s="394"/>
      <c r="LBP110" s="394"/>
      <c r="LBQ110" s="394"/>
      <c r="LBV110" s="394"/>
      <c r="LBW110" s="394"/>
      <c r="LCB110" s="394"/>
      <c r="LCC110" s="394"/>
      <c r="LCH110" s="394"/>
      <c r="LCI110" s="394"/>
      <c r="LCN110" s="394"/>
      <c r="LCO110" s="394"/>
      <c r="LCT110" s="394"/>
      <c r="LCU110" s="394"/>
      <c r="LCZ110" s="394"/>
      <c r="LDA110" s="394"/>
      <c r="LDF110" s="394"/>
      <c r="LDG110" s="394"/>
      <c r="LDL110" s="394"/>
      <c r="LDM110" s="394"/>
      <c r="LDR110" s="394"/>
      <c r="LDS110" s="394"/>
      <c r="LDX110" s="394"/>
      <c r="LDY110" s="394"/>
      <c r="LED110" s="394"/>
      <c r="LEE110" s="394"/>
      <c r="LEJ110" s="394"/>
      <c r="LEK110" s="394"/>
      <c r="LEP110" s="394"/>
      <c r="LEQ110" s="394"/>
      <c r="LEV110" s="394"/>
      <c r="LEW110" s="394"/>
      <c r="LFB110" s="394"/>
      <c r="LFC110" s="394"/>
      <c r="LFH110" s="394"/>
      <c r="LFI110" s="394"/>
      <c r="LFN110" s="394"/>
      <c r="LFO110" s="394"/>
      <c r="LFT110" s="394"/>
      <c r="LFU110" s="394"/>
      <c r="LFZ110" s="394"/>
      <c r="LGA110" s="394"/>
      <c r="LGF110" s="394"/>
      <c r="LGG110" s="394"/>
      <c r="LGL110" s="394"/>
      <c r="LGM110" s="394"/>
      <c r="LGR110" s="394"/>
      <c r="LGS110" s="394"/>
      <c r="LGX110" s="394"/>
      <c r="LGY110" s="394"/>
      <c r="LHD110" s="394"/>
      <c r="LHE110" s="394"/>
      <c r="LHJ110" s="394"/>
      <c r="LHK110" s="394"/>
      <c r="LHP110" s="394"/>
      <c r="LHQ110" s="394"/>
      <c r="LHV110" s="394"/>
      <c r="LHW110" s="394"/>
      <c r="LIB110" s="394"/>
      <c r="LIC110" s="394"/>
      <c r="LIH110" s="394"/>
      <c r="LII110" s="394"/>
      <c r="LIN110" s="394"/>
      <c r="LIO110" s="394"/>
      <c r="LIT110" s="394"/>
      <c r="LIU110" s="394"/>
      <c r="LIZ110" s="394"/>
      <c r="LJA110" s="394"/>
      <c r="LJF110" s="394"/>
      <c r="LJG110" s="394"/>
      <c r="LJL110" s="394"/>
      <c r="LJM110" s="394"/>
      <c r="LJR110" s="394"/>
      <c r="LJS110" s="394"/>
      <c r="LJX110" s="394"/>
      <c r="LJY110" s="394"/>
      <c r="LKD110" s="394"/>
      <c r="LKE110" s="394"/>
      <c r="LKJ110" s="394"/>
      <c r="LKK110" s="394"/>
      <c r="LKP110" s="394"/>
      <c r="LKQ110" s="394"/>
      <c r="LKV110" s="394"/>
      <c r="LKW110" s="394"/>
      <c r="LLB110" s="394"/>
      <c r="LLC110" s="394"/>
      <c r="LLH110" s="394"/>
      <c r="LLI110" s="394"/>
      <c r="LLN110" s="394"/>
      <c r="LLO110" s="394"/>
      <c r="LLT110" s="394"/>
      <c r="LLU110" s="394"/>
      <c r="LLZ110" s="394"/>
      <c r="LMA110" s="394"/>
      <c r="LMF110" s="394"/>
      <c r="LMG110" s="394"/>
      <c r="LML110" s="394"/>
      <c r="LMM110" s="394"/>
      <c r="LMR110" s="394"/>
      <c r="LMS110" s="394"/>
      <c r="LMX110" s="394"/>
      <c r="LMY110" s="394"/>
      <c r="LND110" s="394"/>
      <c r="LNE110" s="394"/>
      <c r="LNJ110" s="394"/>
      <c r="LNK110" s="394"/>
      <c r="LNP110" s="394"/>
      <c r="LNQ110" s="394"/>
      <c r="LNV110" s="394"/>
      <c r="LNW110" s="394"/>
      <c r="LOB110" s="394"/>
      <c r="LOC110" s="394"/>
      <c r="LOH110" s="394"/>
      <c r="LOI110" s="394"/>
      <c r="LON110" s="394"/>
      <c r="LOO110" s="394"/>
      <c r="LOT110" s="394"/>
      <c r="LOU110" s="394"/>
      <c r="LOZ110" s="394"/>
      <c r="LPA110" s="394"/>
      <c r="LPF110" s="394"/>
      <c r="LPG110" s="394"/>
      <c r="LPL110" s="394"/>
      <c r="LPM110" s="394"/>
      <c r="LPR110" s="394"/>
      <c r="LPS110" s="394"/>
      <c r="LPX110" s="394"/>
      <c r="LPY110" s="394"/>
      <c r="LQD110" s="394"/>
      <c r="LQE110" s="394"/>
      <c r="LQJ110" s="394"/>
      <c r="LQK110" s="394"/>
      <c r="LQP110" s="394"/>
      <c r="LQQ110" s="394"/>
      <c r="LQV110" s="394"/>
      <c r="LQW110" s="394"/>
      <c r="LRB110" s="394"/>
      <c r="LRC110" s="394"/>
      <c r="LRH110" s="394"/>
      <c r="LRI110" s="394"/>
      <c r="LRN110" s="394"/>
      <c r="LRO110" s="394"/>
      <c r="LRT110" s="394"/>
      <c r="LRU110" s="394"/>
      <c r="LRZ110" s="394"/>
      <c r="LSA110" s="394"/>
      <c r="LSF110" s="394"/>
      <c r="LSG110" s="394"/>
      <c r="LSL110" s="394"/>
      <c r="LSM110" s="394"/>
      <c r="LSR110" s="394"/>
      <c r="LSS110" s="394"/>
      <c r="LSX110" s="394"/>
      <c r="LSY110" s="394"/>
      <c r="LTD110" s="394"/>
      <c r="LTE110" s="394"/>
      <c r="LTJ110" s="394"/>
      <c r="LTK110" s="394"/>
      <c r="LTP110" s="394"/>
      <c r="LTQ110" s="394"/>
      <c r="LTV110" s="394"/>
      <c r="LTW110" s="394"/>
      <c r="LUB110" s="394"/>
      <c r="LUC110" s="394"/>
      <c r="LUH110" s="394"/>
      <c r="LUI110" s="394"/>
      <c r="LUN110" s="394"/>
      <c r="LUO110" s="394"/>
      <c r="LUT110" s="394"/>
      <c r="LUU110" s="394"/>
      <c r="LUZ110" s="394"/>
      <c r="LVA110" s="394"/>
      <c r="LVF110" s="394"/>
      <c r="LVG110" s="394"/>
      <c r="LVL110" s="394"/>
      <c r="LVM110" s="394"/>
      <c r="LVR110" s="394"/>
      <c r="LVS110" s="394"/>
      <c r="LVX110" s="394"/>
      <c r="LVY110" s="394"/>
      <c r="LWD110" s="394"/>
      <c r="LWE110" s="394"/>
      <c r="LWJ110" s="394"/>
      <c r="LWK110" s="394"/>
      <c r="LWP110" s="394"/>
      <c r="LWQ110" s="394"/>
      <c r="LWV110" s="394"/>
      <c r="LWW110" s="394"/>
      <c r="LXB110" s="394"/>
      <c r="LXC110" s="394"/>
      <c r="LXH110" s="394"/>
      <c r="LXI110" s="394"/>
      <c r="LXN110" s="394"/>
      <c r="LXO110" s="394"/>
      <c r="LXT110" s="394"/>
      <c r="LXU110" s="394"/>
      <c r="LXZ110" s="394"/>
      <c r="LYA110" s="394"/>
      <c r="LYF110" s="394"/>
      <c r="LYG110" s="394"/>
      <c r="LYL110" s="394"/>
      <c r="LYM110" s="394"/>
      <c r="LYR110" s="394"/>
      <c r="LYS110" s="394"/>
      <c r="LYX110" s="394"/>
      <c r="LYY110" s="394"/>
      <c r="LZD110" s="394"/>
      <c r="LZE110" s="394"/>
      <c r="LZJ110" s="394"/>
      <c r="LZK110" s="394"/>
      <c r="LZP110" s="394"/>
      <c r="LZQ110" s="394"/>
      <c r="LZV110" s="394"/>
      <c r="LZW110" s="394"/>
      <c r="MAB110" s="394"/>
      <c r="MAC110" s="394"/>
      <c r="MAH110" s="394"/>
      <c r="MAI110" s="394"/>
      <c r="MAN110" s="394"/>
      <c r="MAO110" s="394"/>
      <c r="MAT110" s="394"/>
      <c r="MAU110" s="394"/>
      <c r="MAZ110" s="394"/>
      <c r="MBA110" s="394"/>
      <c r="MBF110" s="394"/>
      <c r="MBG110" s="394"/>
      <c r="MBL110" s="394"/>
      <c r="MBM110" s="394"/>
      <c r="MBR110" s="394"/>
      <c r="MBS110" s="394"/>
      <c r="MBX110" s="394"/>
      <c r="MBY110" s="394"/>
      <c r="MCD110" s="394"/>
      <c r="MCE110" s="394"/>
      <c r="MCJ110" s="394"/>
      <c r="MCK110" s="394"/>
      <c r="MCP110" s="394"/>
      <c r="MCQ110" s="394"/>
      <c r="MCV110" s="394"/>
      <c r="MCW110" s="394"/>
      <c r="MDB110" s="394"/>
      <c r="MDC110" s="394"/>
      <c r="MDH110" s="394"/>
      <c r="MDI110" s="394"/>
      <c r="MDN110" s="394"/>
      <c r="MDO110" s="394"/>
      <c r="MDT110" s="394"/>
      <c r="MDU110" s="394"/>
      <c r="MDZ110" s="394"/>
      <c r="MEA110" s="394"/>
      <c r="MEF110" s="394"/>
      <c r="MEG110" s="394"/>
      <c r="MEL110" s="394"/>
      <c r="MEM110" s="394"/>
      <c r="MER110" s="394"/>
      <c r="MES110" s="394"/>
      <c r="MEX110" s="394"/>
      <c r="MEY110" s="394"/>
      <c r="MFD110" s="394"/>
      <c r="MFE110" s="394"/>
      <c r="MFJ110" s="394"/>
      <c r="MFK110" s="394"/>
      <c r="MFP110" s="394"/>
      <c r="MFQ110" s="394"/>
      <c r="MFV110" s="394"/>
      <c r="MFW110" s="394"/>
      <c r="MGB110" s="394"/>
      <c r="MGC110" s="394"/>
      <c r="MGH110" s="394"/>
      <c r="MGI110" s="394"/>
      <c r="MGN110" s="394"/>
      <c r="MGO110" s="394"/>
      <c r="MGT110" s="394"/>
      <c r="MGU110" s="394"/>
      <c r="MGZ110" s="394"/>
      <c r="MHA110" s="394"/>
      <c r="MHF110" s="394"/>
      <c r="MHG110" s="394"/>
      <c r="MHL110" s="394"/>
      <c r="MHM110" s="394"/>
      <c r="MHR110" s="394"/>
      <c r="MHS110" s="394"/>
      <c r="MHX110" s="394"/>
      <c r="MHY110" s="394"/>
      <c r="MID110" s="394"/>
      <c r="MIE110" s="394"/>
      <c r="MIJ110" s="394"/>
      <c r="MIK110" s="394"/>
      <c r="MIP110" s="394"/>
      <c r="MIQ110" s="394"/>
      <c r="MIV110" s="394"/>
      <c r="MIW110" s="394"/>
      <c r="MJB110" s="394"/>
      <c r="MJC110" s="394"/>
      <c r="MJH110" s="394"/>
      <c r="MJI110" s="394"/>
      <c r="MJN110" s="394"/>
      <c r="MJO110" s="394"/>
      <c r="MJT110" s="394"/>
      <c r="MJU110" s="394"/>
      <c r="MJZ110" s="394"/>
      <c r="MKA110" s="394"/>
      <c r="MKF110" s="394"/>
      <c r="MKG110" s="394"/>
      <c r="MKL110" s="394"/>
      <c r="MKM110" s="394"/>
      <c r="MKR110" s="394"/>
      <c r="MKS110" s="394"/>
      <c r="MKX110" s="394"/>
      <c r="MKY110" s="394"/>
      <c r="MLD110" s="394"/>
      <c r="MLE110" s="394"/>
      <c r="MLJ110" s="394"/>
      <c r="MLK110" s="394"/>
      <c r="MLP110" s="394"/>
      <c r="MLQ110" s="394"/>
      <c r="MLV110" s="394"/>
      <c r="MLW110" s="394"/>
      <c r="MMB110" s="394"/>
      <c r="MMC110" s="394"/>
      <c r="MMH110" s="394"/>
      <c r="MMI110" s="394"/>
      <c r="MMN110" s="394"/>
      <c r="MMO110" s="394"/>
      <c r="MMT110" s="394"/>
      <c r="MMU110" s="394"/>
      <c r="MMZ110" s="394"/>
      <c r="MNA110" s="394"/>
      <c r="MNF110" s="394"/>
      <c r="MNG110" s="394"/>
      <c r="MNL110" s="394"/>
      <c r="MNM110" s="394"/>
      <c r="MNR110" s="394"/>
      <c r="MNS110" s="394"/>
      <c r="MNX110" s="394"/>
      <c r="MNY110" s="394"/>
      <c r="MOD110" s="394"/>
      <c r="MOE110" s="394"/>
      <c r="MOJ110" s="394"/>
      <c r="MOK110" s="394"/>
      <c r="MOP110" s="394"/>
      <c r="MOQ110" s="394"/>
      <c r="MOV110" s="394"/>
      <c r="MOW110" s="394"/>
      <c r="MPB110" s="394"/>
      <c r="MPC110" s="394"/>
      <c r="MPH110" s="394"/>
      <c r="MPI110" s="394"/>
      <c r="MPN110" s="394"/>
      <c r="MPO110" s="394"/>
      <c r="MPT110" s="394"/>
      <c r="MPU110" s="394"/>
      <c r="MPZ110" s="394"/>
      <c r="MQA110" s="394"/>
      <c r="MQF110" s="394"/>
      <c r="MQG110" s="394"/>
      <c r="MQL110" s="394"/>
      <c r="MQM110" s="394"/>
      <c r="MQR110" s="394"/>
      <c r="MQS110" s="394"/>
      <c r="MQX110" s="394"/>
      <c r="MQY110" s="394"/>
      <c r="MRD110" s="394"/>
      <c r="MRE110" s="394"/>
      <c r="MRJ110" s="394"/>
      <c r="MRK110" s="394"/>
      <c r="MRP110" s="394"/>
      <c r="MRQ110" s="394"/>
      <c r="MRV110" s="394"/>
      <c r="MRW110" s="394"/>
      <c r="MSB110" s="394"/>
      <c r="MSC110" s="394"/>
      <c r="MSH110" s="394"/>
      <c r="MSI110" s="394"/>
      <c r="MSN110" s="394"/>
      <c r="MSO110" s="394"/>
      <c r="MST110" s="394"/>
      <c r="MSU110" s="394"/>
      <c r="MSZ110" s="394"/>
      <c r="MTA110" s="394"/>
      <c r="MTF110" s="394"/>
      <c r="MTG110" s="394"/>
      <c r="MTL110" s="394"/>
      <c r="MTM110" s="394"/>
      <c r="MTR110" s="394"/>
      <c r="MTS110" s="394"/>
      <c r="MTX110" s="394"/>
      <c r="MTY110" s="394"/>
      <c r="MUD110" s="394"/>
      <c r="MUE110" s="394"/>
      <c r="MUJ110" s="394"/>
      <c r="MUK110" s="394"/>
      <c r="MUP110" s="394"/>
      <c r="MUQ110" s="394"/>
      <c r="MUV110" s="394"/>
      <c r="MUW110" s="394"/>
      <c r="MVB110" s="394"/>
      <c r="MVC110" s="394"/>
      <c r="MVH110" s="394"/>
      <c r="MVI110" s="394"/>
      <c r="MVN110" s="394"/>
      <c r="MVO110" s="394"/>
      <c r="MVT110" s="394"/>
      <c r="MVU110" s="394"/>
      <c r="MVZ110" s="394"/>
      <c r="MWA110" s="394"/>
      <c r="MWF110" s="394"/>
      <c r="MWG110" s="394"/>
      <c r="MWL110" s="394"/>
      <c r="MWM110" s="394"/>
      <c r="MWR110" s="394"/>
      <c r="MWS110" s="394"/>
      <c r="MWX110" s="394"/>
      <c r="MWY110" s="394"/>
      <c r="MXD110" s="394"/>
      <c r="MXE110" s="394"/>
      <c r="MXJ110" s="394"/>
      <c r="MXK110" s="394"/>
      <c r="MXP110" s="394"/>
      <c r="MXQ110" s="394"/>
      <c r="MXV110" s="394"/>
      <c r="MXW110" s="394"/>
      <c r="MYB110" s="394"/>
      <c r="MYC110" s="394"/>
      <c r="MYH110" s="394"/>
      <c r="MYI110" s="394"/>
      <c r="MYN110" s="394"/>
      <c r="MYO110" s="394"/>
      <c r="MYT110" s="394"/>
      <c r="MYU110" s="394"/>
      <c r="MYZ110" s="394"/>
      <c r="MZA110" s="394"/>
      <c r="MZF110" s="394"/>
      <c r="MZG110" s="394"/>
      <c r="MZL110" s="394"/>
      <c r="MZM110" s="394"/>
      <c r="MZR110" s="394"/>
      <c r="MZS110" s="394"/>
      <c r="MZX110" s="394"/>
      <c r="MZY110" s="394"/>
      <c r="NAD110" s="394"/>
      <c r="NAE110" s="394"/>
      <c r="NAJ110" s="394"/>
      <c r="NAK110" s="394"/>
      <c r="NAP110" s="394"/>
      <c r="NAQ110" s="394"/>
      <c r="NAV110" s="394"/>
      <c r="NAW110" s="394"/>
      <c r="NBB110" s="394"/>
      <c r="NBC110" s="394"/>
      <c r="NBH110" s="394"/>
      <c r="NBI110" s="394"/>
      <c r="NBN110" s="394"/>
      <c r="NBO110" s="394"/>
      <c r="NBT110" s="394"/>
      <c r="NBU110" s="394"/>
      <c r="NBZ110" s="394"/>
      <c r="NCA110" s="394"/>
      <c r="NCF110" s="394"/>
      <c r="NCG110" s="394"/>
      <c r="NCL110" s="394"/>
      <c r="NCM110" s="394"/>
      <c r="NCR110" s="394"/>
      <c r="NCS110" s="394"/>
      <c r="NCX110" s="394"/>
      <c r="NCY110" s="394"/>
      <c r="NDD110" s="394"/>
      <c r="NDE110" s="394"/>
      <c r="NDJ110" s="394"/>
      <c r="NDK110" s="394"/>
      <c r="NDP110" s="394"/>
      <c r="NDQ110" s="394"/>
      <c r="NDV110" s="394"/>
      <c r="NDW110" s="394"/>
      <c r="NEB110" s="394"/>
      <c r="NEC110" s="394"/>
      <c r="NEH110" s="394"/>
      <c r="NEI110" s="394"/>
      <c r="NEN110" s="394"/>
      <c r="NEO110" s="394"/>
      <c r="NET110" s="394"/>
      <c r="NEU110" s="394"/>
      <c r="NEZ110" s="394"/>
      <c r="NFA110" s="394"/>
      <c r="NFF110" s="394"/>
      <c r="NFG110" s="394"/>
      <c r="NFL110" s="394"/>
      <c r="NFM110" s="394"/>
      <c r="NFR110" s="394"/>
      <c r="NFS110" s="394"/>
      <c r="NFX110" s="394"/>
      <c r="NFY110" s="394"/>
      <c r="NGD110" s="394"/>
      <c r="NGE110" s="394"/>
      <c r="NGJ110" s="394"/>
      <c r="NGK110" s="394"/>
      <c r="NGP110" s="394"/>
      <c r="NGQ110" s="394"/>
      <c r="NGV110" s="394"/>
      <c r="NGW110" s="394"/>
      <c r="NHB110" s="394"/>
      <c r="NHC110" s="394"/>
      <c r="NHH110" s="394"/>
      <c r="NHI110" s="394"/>
      <c r="NHN110" s="394"/>
      <c r="NHO110" s="394"/>
      <c r="NHT110" s="394"/>
      <c r="NHU110" s="394"/>
      <c r="NHZ110" s="394"/>
      <c r="NIA110" s="394"/>
      <c r="NIF110" s="394"/>
      <c r="NIG110" s="394"/>
      <c r="NIL110" s="394"/>
      <c r="NIM110" s="394"/>
      <c r="NIR110" s="394"/>
      <c r="NIS110" s="394"/>
      <c r="NIX110" s="394"/>
      <c r="NIY110" s="394"/>
      <c r="NJD110" s="394"/>
      <c r="NJE110" s="394"/>
      <c r="NJJ110" s="394"/>
      <c r="NJK110" s="394"/>
      <c r="NJP110" s="394"/>
      <c r="NJQ110" s="394"/>
      <c r="NJV110" s="394"/>
      <c r="NJW110" s="394"/>
      <c r="NKB110" s="394"/>
      <c r="NKC110" s="394"/>
      <c r="NKH110" s="394"/>
      <c r="NKI110" s="394"/>
      <c r="NKN110" s="394"/>
      <c r="NKO110" s="394"/>
      <c r="NKT110" s="394"/>
      <c r="NKU110" s="394"/>
      <c r="NKZ110" s="394"/>
      <c r="NLA110" s="394"/>
      <c r="NLF110" s="394"/>
      <c r="NLG110" s="394"/>
      <c r="NLL110" s="394"/>
      <c r="NLM110" s="394"/>
      <c r="NLR110" s="394"/>
      <c r="NLS110" s="394"/>
      <c r="NLX110" s="394"/>
      <c r="NLY110" s="394"/>
      <c r="NMD110" s="394"/>
      <c r="NME110" s="394"/>
      <c r="NMJ110" s="394"/>
      <c r="NMK110" s="394"/>
      <c r="NMP110" s="394"/>
      <c r="NMQ110" s="394"/>
      <c r="NMV110" s="394"/>
      <c r="NMW110" s="394"/>
      <c r="NNB110" s="394"/>
      <c r="NNC110" s="394"/>
      <c r="NNH110" s="394"/>
      <c r="NNI110" s="394"/>
      <c r="NNN110" s="394"/>
      <c r="NNO110" s="394"/>
      <c r="NNT110" s="394"/>
      <c r="NNU110" s="394"/>
      <c r="NNZ110" s="394"/>
      <c r="NOA110" s="394"/>
      <c r="NOF110" s="394"/>
      <c r="NOG110" s="394"/>
      <c r="NOL110" s="394"/>
      <c r="NOM110" s="394"/>
      <c r="NOR110" s="394"/>
      <c r="NOS110" s="394"/>
      <c r="NOX110" s="394"/>
      <c r="NOY110" s="394"/>
      <c r="NPD110" s="394"/>
      <c r="NPE110" s="394"/>
      <c r="NPJ110" s="394"/>
      <c r="NPK110" s="394"/>
      <c r="NPP110" s="394"/>
      <c r="NPQ110" s="394"/>
      <c r="NPV110" s="394"/>
      <c r="NPW110" s="394"/>
      <c r="NQB110" s="394"/>
      <c r="NQC110" s="394"/>
      <c r="NQH110" s="394"/>
      <c r="NQI110" s="394"/>
      <c r="NQN110" s="394"/>
      <c r="NQO110" s="394"/>
      <c r="NQT110" s="394"/>
      <c r="NQU110" s="394"/>
      <c r="NQZ110" s="394"/>
      <c r="NRA110" s="394"/>
      <c r="NRF110" s="394"/>
      <c r="NRG110" s="394"/>
      <c r="NRL110" s="394"/>
      <c r="NRM110" s="394"/>
      <c r="NRR110" s="394"/>
      <c r="NRS110" s="394"/>
      <c r="NRX110" s="394"/>
      <c r="NRY110" s="394"/>
      <c r="NSD110" s="394"/>
      <c r="NSE110" s="394"/>
      <c r="NSJ110" s="394"/>
      <c r="NSK110" s="394"/>
      <c r="NSP110" s="394"/>
      <c r="NSQ110" s="394"/>
      <c r="NSV110" s="394"/>
      <c r="NSW110" s="394"/>
      <c r="NTB110" s="394"/>
      <c r="NTC110" s="394"/>
      <c r="NTH110" s="394"/>
      <c r="NTI110" s="394"/>
      <c r="NTN110" s="394"/>
      <c r="NTO110" s="394"/>
      <c r="NTT110" s="394"/>
      <c r="NTU110" s="394"/>
      <c r="NTZ110" s="394"/>
      <c r="NUA110" s="394"/>
      <c r="NUF110" s="394"/>
      <c r="NUG110" s="394"/>
      <c r="NUL110" s="394"/>
      <c r="NUM110" s="394"/>
      <c r="NUR110" s="394"/>
      <c r="NUS110" s="394"/>
      <c r="NUX110" s="394"/>
      <c r="NUY110" s="394"/>
      <c r="NVD110" s="394"/>
      <c r="NVE110" s="394"/>
      <c r="NVJ110" s="394"/>
      <c r="NVK110" s="394"/>
      <c r="NVP110" s="394"/>
      <c r="NVQ110" s="394"/>
      <c r="NVV110" s="394"/>
      <c r="NVW110" s="394"/>
      <c r="NWB110" s="394"/>
      <c r="NWC110" s="394"/>
      <c r="NWH110" s="394"/>
      <c r="NWI110" s="394"/>
      <c r="NWN110" s="394"/>
      <c r="NWO110" s="394"/>
      <c r="NWT110" s="394"/>
      <c r="NWU110" s="394"/>
      <c r="NWZ110" s="394"/>
      <c r="NXA110" s="394"/>
      <c r="NXF110" s="394"/>
      <c r="NXG110" s="394"/>
      <c r="NXL110" s="394"/>
      <c r="NXM110" s="394"/>
      <c r="NXR110" s="394"/>
      <c r="NXS110" s="394"/>
      <c r="NXX110" s="394"/>
      <c r="NXY110" s="394"/>
      <c r="NYD110" s="394"/>
      <c r="NYE110" s="394"/>
      <c r="NYJ110" s="394"/>
      <c r="NYK110" s="394"/>
      <c r="NYP110" s="394"/>
      <c r="NYQ110" s="394"/>
      <c r="NYV110" s="394"/>
      <c r="NYW110" s="394"/>
      <c r="NZB110" s="394"/>
      <c r="NZC110" s="394"/>
      <c r="NZH110" s="394"/>
      <c r="NZI110" s="394"/>
      <c r="NZN110" s="394"/>
      <c r="NZO110" s="394"/>
      <c r="NZT110" s="394"/>
      <c r="NZU110" s="394"/>
      <c r="NZZ110" s="394"/>
      <c r="OAA110" s="394"/>
      <c r="OAF110" s="394"/>
      <c r="OAG110" s="394"/>
      <c r="OAL110" s="394"/>
      <c r="OAM110" s="394"/>
      <c r="OAR110" s="394"/>
      <c r="OAS110" s="394"/>
      <c r="OAX110" s="394"/>
      <c r="OAY110" s="394"/>
      <c r="OBD110" s="394"/>
      <c r="OBE110" s="394"/>
      <c r="OBJ110" s="394"/>
      <c r="OBK110" s="394"/>
      <c r="OBP110" s="394"/>
      <c r="OBQ110" s="394"/>
      <c r="OBV110" s="394"/>
      <c r="OBW110" s="394"/>
      <c r="OCB110" s="394"/>
      <c r="OCC110" s="394"/>
      <c r="OCH110" s="394"/>
      <c r="OCI110" s="394"/>
      <c r="OCN110" s="394"/>
      <c r="OCO110" s="394"/>
      <c r="OCT110" s="394"/>
      <c r="OCU110" s="394"/>
      <c r="OCZ110" s="394"/>
      <c r="ODA110" s="394"/>
      <c r="ODF110" s="394"/>
      <c r="ODG110" s="394"/>
      <c r="ODL110" s="394"/>
      <c r="ODM110" s="394"/>
      <c r="ODR110" s="394"/>
      <c r="ODS110" s="394"/>
      <c r="ODX110" s="394"/>
      <c r="ODY110" s="394"/>
      <c r="OED110" s="394"/>
      <c r="OEE110" s="394"/>
      <c r="OEJ110" s="394"/>
      <c r="OEK110" s="394"/>
      <c r="OEP110" s="394"/>
      <c r="OEQ110" s="394"/>
      <c r="OEV110" s="394"/>
      <c r="OEW110" s="394"/>
      <c r="OFB110" s="394"/>
      <c r="OFC110" s="394"/>
      <c r="OFH110" s="394"/>
      <c r="OFI110" s="394"/>
      <c r="OFN110" s="394"/>
      <c r="OFO110" s="394"/>
      <c r="OFT110" s="394"/>
      <c r="OFU110" s="394"/>
      <c r="OFZ110" s="394"/>
      <c r="OGA110" s="394"/>
      <c r="OGF110" s="394"/>
      <c r="OGG110" s="394"/>
      <c r="OGL110" s="394"/>
      <c r="OGM110" s="394"/>
      <c r="OGR110" s="394"/>
      <c r="OGS110" s="394"/>
      <c r="OGX110" s="394"/>
      <c r="OGY110" s="394"/>
      <c r="OHD110" s="394"/>
      <c r="OHE110" s="394"/>
      <c r="OHJ110" s="394"/>
      <c r="OHK110" s="394"/>
      <c r="OHP110" s="394"/>
      <c r="OHQ110" s="394"/>
      <c r="OHV110" s="394"/>
      <c r="OHW110" s="394"/>
      <c r="OIB110" s="394"/>
      <c r="OIC110" s="394"/>
      <c r="OIH110" s="394"/>
      <c r="OII110" s="394"/>
      <c r="OIN110" s="394"/>
      <c r="OIO110" s="394"/>
      <c r="OIT110" s="394"/>
      <c r="OIU110" s="394"/>
      <c r="OIZ110" s="394"/>
      <c r="OJA110" s="394"/>
      <c r="OJF110" s="394"/>
      <c r="OJG110" s="394"/>
      <c r="OJL110" s="394"/>
      <c r="OJM110" s="394"/>
      <c r="OJR110" s="394"/>
      <c r="OJS110" s="394"/>
      <c r="OJX110" s="394"/>
      <c r="OJY110" s="394"/>
      <c r="OKD110" s="394"/>
      <c r="OKE110" s="394"/>
      <c r="OKJ110" s="394"/>
      <c r="OKK110" s="394"/>
      <c r="OKP110" s="394"/>
      <c r="OKQ110" s="394"/>
      <c r="OKV110" s="394"/>
      <c r="OKW110" s="394"/>
      <c r="OLB110" s="394"/>
      <c r="OLC110" s="394"/>
      <c r="OLH110" s="394"/>
      <c r="OLI110" s="394"/>
      <c r="OLN110" s="394"/>
      <c r="OLO110" s="394"/>
      <c r="OLT110" s="394"/>
      <c r="OLU110" s="394"/>
      <c r="OLZ110" s="394"/>
      <c r="OMA110" s="394"/>
      <c r="OMF110" s="394"/>
      <c r="OMG110" s="394"/>
      <c r="OML110" s="394"/>
      <c r="OMM110" s="394"/>
      <c r="OMR110" s="394"/>
      <c r="OMS110" s="394"/>
      <c r="OMX110" s="394"/>
      <c r="OMY110" s="394"/>
      <c r="OND110" s="394"/>
      <c r="ONE110" s="394"/>
      <c r="ONJ110" s="394"/>
      <c r="ONK110" s="394"/>
      <c r="ONP110" s="394"/>
      <c r="ONQ110" s="394"/>
      <c r="ONV110" s="394"/>
      <c r="ONW110" s="394"/>
      <c r="OOB110" s="394"/>
      <c r="OOC110" s="394"/>
      <c r="OOH110" s="394"/>
      <c r="OOI110" s="394"/>
      <c r="OON110" s="394"/>
      <c r="OOO110" s="394"/>
      <c r="OOT110" s="394"/>
      <c r="OOU110" s="394"/>
      <c r="OOZ110" s="394"/>
      <c r="OPA110" s="394"/>
      <c r="OPF110" s="394"/>
      <c r="OPG110" s="394"/>
      <c r="OPL110" s="394"/>
      <c r="OPM110" s="394"/>
      <c r="OPR110" s="394"/>
      <c r="OPS110" s="394"/>
      <c r="OPX110" s="394"/>
      <c r="OPY110" s="394"/>
      <c r="OQD110" s="394"/>
      <c r="OQE110" s="394"/>
      <c r="OQJ110" s="394"/>
      <c r="OQK110" s="394"/>
      <c r="OQP110" s="394"/>
      <c r="OQQ110" s="394"/>
      <c r="OQV110" s="394"/>
      <c r="OQW110" s="394"/>
      <c r="ORB110" s="394"/>
      <c r="ORC110" s="394"/>
      <c r="ORH110" s="394"/>
      <c r="ORI110" s="394"/>
      <c r="ORN110" s="394"/>
      <c r="ORO110" s="394"/>
      <c r="ORT110" s="394"/>
      <c r="ORU110" s="394"/>
      <c r="ORZ110" s="394"/>
      <c r="OSA110" s="394"/>
      <c r="OSF110" s="394"/>
      <c r="OSG110" s="394"/>
      <c r="OSL110" s="394"/>
      <c r="OSM110" s="394"/>
      <c r="OSR110" s="394"/>
      <c r="OSS110" s="394"/>
      <c r="OSX110" s="394"/>
      <c r="OSY110" s="394"/>
      <c r="OTD110" s="394"/>
      <c r="OTE110" s="394"/>
      <c r="OTJ110" s="394"/>
      <c r="OTK110" s="394"/>
      <c r="OTP110" s="394"/>
      <c r="OTQ110" s="394"/>
      <c r="OTV110" s="394"/>
      <c r="OTW110" s="394"/>
      <c r="OUB110" s="394"/>
      <c r="OUC110" s="394"/>
      <c r="OUH110" s="394"/>
      <c r="OUI110" s="394"/>
      <c r="OUN110" s="394"/>
      <c r="OUO110" s="394"/>
      <c r="OUT110" s="394"/>
      <c r="OUU110" s="394"/>
      <c r="OUZ110" s="394"/>
      <c r="OVA110" s="394"/>
      <c r="OVF110" s="394"/>
      <c r="OVG110" s="394"/>
      <c r="OVL110" s="394"/>
      <c r="OVM110" s="394"/>
      <c r="OVR110" s="394"/>
      <c r="OVS110" s="394"/>
      <c r="OVX110" s="394"/>
      <c r="OVY110" s="394"/>
      <c r="OWD110" s="394"/>
      <c r="OWE110" s="394"/>
      <c r="OWJ110" s="394"/>
      <c r="OWK110" s="394"/>
      <c r="OWP110" s="394"/>
      <c r="OWQ110" s="394"/>
      <c r="OWV110" s="394"/>
      <c r="OWW110" s="394"/>
      <c r="OXB110" s="394"/>
      <c r="OXC110" s="394"/>
      <c r="OXH110" s="394"/>
      <c r="OXI110" s="394"/>
      <c r="OXN110" s="394"/>
      <c r="OXO110" s="394"/>
      <c r="OXT110" s="394"/>
      <c r="OXU110" s="394"/>
      <c r="OXZ110" s="394"/>
      <c r="OYA110" s="394"/>
      <c r="OYF110" s="394"/>
      <c r="OYG110" s="394"/>
      <c r="OYL110" s="394"/>
      <c r="OYM110" s="394"/>
      <c r="OYR110" s="394"/>
      <c r="OYS110" s="394"/>
      <c r="OYX110" s="394"/>
      <c r="OYY110" s="394"/>
      <c r="OZD110" s="394"/>
      <c r="OZE110" s="394"/>
      <c r="OZJ110" s="394"/>
      <c r="OZK110" s="394"/>
      <c r="OZP110" s="394"/>
      <c r="OZQ110" s="394"/>
      <c r="OZV110" s="394"/>
      <c r="OZW110" s="394"/>
      <c r="PAB110" s="394"/>
      <c r="PAC110" s="394"/>
      <c r="PAH110" s="394"/>
      <c r="PAI110" s="394"/>
      <c r="PAN110" s="394"/>
      <c r="PAO110" s="394"/>
      <c r="PAT110" s="394"/>
      <c r="PAU110" s="394"/>
      <c r="PAZ110" s="394"/>
      <c r="PBA110" s="394"/>
      <c r="PBF110" s="394"/>
      <c r="PBG110" s="394"/>
      <c r="PBL110" s="394"/>
      <c r="PBM110" s="394"/>
      <c r="PBR110" s="394"/>
      <c r="PBS110" s="394"/>
      <c r="PBX110" s="394"/>
      <c r="PBY110" s="394"/>
      <c r="PCD110" s="394"/>
      <c r="PCE110" s="394"/>
      <c r="PCJ110" s="394"/>
      <c r="PCK110" s="394"/>
      <c r="PCP110" s="394"/>
      <c r="PCQ110" s="394"/>
      <c r="PCV110" s="394"/>
      <c r="PCW110" s="394"/>
      <c r="PDB110" s="394"/>
      <c r="PDC110" s="394"/>
      <c r="PDH110" s="394"/>
      <c r="PDI110" s="394"/>
      <c r="PDN110" s="394"/>
      <c r="PDO110" s="394"/>
      <c r="PDT110" s="394"/>
      <c r="PDU110" s="394"/>
      <c r="PDZ110" s="394"/>
      <c r="PEA110" s="394"/>
      <c r="PEF110" s="394"/>
      <c r="PEG110" s="394"/>
      <c r="PEL110" s="394"/>
      <c r="PEM110" s="394"/>
      <c r="PER110" s="394"/>
      <c r="PES110" s="394"/>
      <c r="PEX110" s="394"/>
      <c r="PEY110" s="394"/>
      <c r="PFD110" s="394"/>
      <c r="PFE110" s="394"/>
      <c r="PFJ110" s="394"/>
      <c r="PFK110" s="394"/>
      <c r="PFP110" s="394"/>
      <c r="PFQ110" s="394"/>
      <c r="PFV110" s="394"/>
      <c r="PFW110" s="394"/>
      <c r="PGB110" s="394"/>
      <c r="PGC110" s="394"/>
      <c r="PGH110" s="394"/>
      <c r="PGI110" s="394"/>
      <c r="PGN110" s="394"/>
      <c r="PGO110" s="394"/>
      <c r="PGT110" s="394"/>
      <c r="PGU110" s="394"/>
      <c r="PGZ110" s="394"/>
      <c r="PHA110" s="394"/>
      <c r="PHF110" s="394"/>
      <c r="PHG110" s="394"/>
      <c r="PHL110" s="394"/>
      <c r="PHM110" s="394"/>
      <c r="PHR110" s="394"/>
      <c r="PHS110" s="394"/>
      <c r="PHX110" s="394"/>
      <c r="PHY110" s="394"/>
      <c r="PID110" s="394"/>
      <c r="PIE110" s="394"/>
      <c r="PIJ110" s="394"/>
      <c r="PIK110" s="394"/>
      <c r="PIP110" s="394"/>
      <c r="PIQ110" s="394"/>
      <c r="PIV110" s="394"/>
      <c r="PIW110" s="394"/>
      <c r="PJB110" s="394"/>
      <c r="PJC110" s="394"/>
      <c r="PJH110" s="394"/>
      <c r="PJI110" s="394"/>
      <c r="PJN110" s="394"/>
      <c r="PJO110" s="394"/>
      <c r="PJT110" s="394"/>
      <c r="PJU110" s="394"/>
      <c r="PJZ110" s="394"/>
      <c r="PKA110" s="394"/>
      <c r="PKF110" s="394"/>
      <c r="PKG110" s="394"/>
      <c r="PKL110" s="394"/>
      <c r="PKM110" s="394"/>
      <c r="PKR110" s="394"/>
      <c r="PKS110" s="394"/>
      <c r="PKX110" s="394"/>
      <c r="PKY110" s="394"/>
      <c r="PLD110" s="394"/>
      <c r="PLE110" s="394"/>
      <c r="PLJ110" s="394"/>
      <c r="PLK110" s="394"/>
      <c r="PLP110" s="394"/>
      <c r="PLQ110" s="394"/>
      <c r="PLV110" s="394"/>
      <c r="PLW110" s="394"/>
      <c r="PMB110" s="394"/>
      <c r="PMC110" s="394"/>
      <c r="PMH110" s="394"/>
      <c r="PMI110" s="394"/>
      <c r="PMN110" s="394"/>
      <c r="PMO110" s="394"/>
      <c r="PMT110" s="394"/>
      <c r="PMU110" s="394"/>
      <c r="PMZ110" s="394"/>
      <c r="PNA110" s="394"/>
      <c r="PNF110" s="394"/>
      <c r="PNG110" s="394"/>
      <c r="PNL110" s="394"/>
      <c r="PNM110" s="394"/>
      <c r="PNR110" s="394"/>
      <c r="PNS110" s="394"/>
      <c r="PNX110" s="394"/>
      <c r="PNY110" s="394"/>
      <c r="POD110" s="394"/>
      <c r="POE110" s="394"/>
      <c r="POJ110" s="394"/>
      <c r="POK110" s="394"/>
      <c r="POP110" s="394"/>
      <c r="POQ110" s="394"/>
      <c r="POV110" s="394"/>
      <c r="POW110" s="394"/>
      <c r="PPB110" s="394"/>
      <c r="PPC110" s="394"/>
      <c r="PPH110" s="394"/>
      <c r="PPI110" s="394"/>
      <c r="PPN110" s="394"/>
      <c r="PPO110" s="394"/>
      <c r="PPT110" s="394"/>
      <c r="PPU110" s="394"/>
      <c r="PPZ110" s="394"/>
      <c r="PQA110" s="394"/>
      <c r="PQF110" s="394"/>
      <c r="PQG110" s="394"/>
      <c r="PQL110" s="394"/>
      <c r="PQM110" s="394"/>
      <c r="PQR110" s="394"/>
      <c r="PQS110" s="394"/>
      <c r="PQX110" s="394"/>
      <c r="PQY110" s="394"/>
      <c r="PRD110" s="394"/>
      <c r="PRE110" s="394"/>
      <c r="PRJ110" s="394"/>
      <c r="PRK110" s="394"/>
      <c r="PRP110" s="394"/>
      <c r="PRQ110" s="394"/>
      <c r="PRV110" s="394"/>
      <c r="PRW110" s="394"/>
      <c r="PSB110" s="394"/>
      <c r="PSC110" s="394"/>
      <c r="PSH110" s="394"/>
      <c r="PSI110" s="394"/>
      <c r="PSN110" s="394"/>
      <c r="PSO110" s="394"/>
      <c r="PST110" s="394"/>
      <c r="PSU110" s="394"/>
      <c r="PSZ110" s="394"/>
      <c r="PTA110" s="394"/>
      <c r="PTF110" s="394"/>
      <c r="PTG110" s="394"/>
      <c r="PTL110" s="394"/>
      <c r="PTM110" s="394"/>
      <c r="PTR110" s="394"/>
      <c r="PTS110" s="394"/>
      <c r="PTX110" s="394"/>
      <c r="PTY110" s="394"/>
      <c r="PUD110" s="394"/>
      <c r="PUE110" s="394"/>
      <c r="PUJ110" s="394"/>
      <c r="PUK110" s="394"/>
      <c r="PUP110" s="394"/>
      <c r="PUQ110" s="394"/>
      <c r="PUV110" s="394"/>
      <c r="PUW110" s="394"/>
      <c r="PVB110" s="394"/>
      <c r="PVC110" s="394"/>
      <c r="PVH110" s="394"/>
      <c r="PVI110" s="394"/>
      <c r="PVN110" s="394"/>
      <c r="PVO110" s="394"/>
      <c r="PVT110" s="394"/>
      <c r="PVU110" s="394"/>
      <c r="PVZ110" s="394"/>
      <c r="PWA110" s="394"/>
      <c r="PWF110" s="394"/>
      <c r="PWG110" s="394"/>
      <c r="PWL110" s="394"/>
      <c r="PWM110" s="394"/>
      <c r="PWR110" s="394"/>
      <c r="PWS110" s="394"/>
      <c r="PWX110" s="394"/>
      <c r="PWY110" s="394"/>
      <c r="PXD110" s="394"/>
      <c r="PXE110" s="394"/>
      <c r="PXJ110" s="394"/>
      <c r="PXK110" s="394"/>
      <c r="PXP110" s="394"/>
      <c r="PXQ110" s="394"/>
      <c r="PXV110" s="394"/>
      <c r="PXW110" s="394"/>
      <c r="PYB110" s="394"/>
      <c r="PYC110" s="394"/>
      <c r="PYH110" s="394"/>
      <c r="PYI110" s="394"/>
      <c r="PYN110" s="394"/>
      <c r="PYO110" s="394"/>
      <c r="PYT110" s="394"/>
      <c r="PYU110" s="394"/>
      <c r="PYZ110" s="394"/>
      <c r="PZA110" s="394"/>
      <c r="PZF110" s="394"/>
      <c r="PZG110" s="394"/>
      <c r="PZL110" s="394"/>
      <c r="PZM110" s="394"/>
      <c r="PZR110" s="394"/>
      <c r="PZS110" s="394"/>
      <c r="PZX110" s="394"/>
      <c r="PZY110" s="394"/>
      <c r="QAD110" s="394"/>
      <c r="QAE110" s="394"/>
      <c r="QAJ110" s="394"/>
      <c r="QAK110" s="394"/>
      <c r="QAP110" s="394"/>
      <c r="QAQ110" s="394"/>
      <c r="QAV110" s="394"/>
      <c r="QAW110" s="394"/>
      <c r="QBB110" s="394"/>
      <c r="QBC110" s="394"/>
      <c r="QBH110" s="394"/>
      <c r="QBI110" s="394"/>
      <c r="QBN110" s="394"/>
      <c r="QBO110" s="394"/>
      <c r="QBT110" s="394"/>
      <c r="QBU110" s="394"/>
      <c r="QBZ110" s="394"/>
      <c r="QCA110" s="394"/>
      <c r="QCF110" s="394"/>
      <c r="QCG110" s="394"/>
      <c r="QCL110" s="394"/>
      <c r="QCM110" s="394"/>
      <c r="QCR110" s="394"/>
      <c r="QCS110" s="394"/>
      <c r="QCX110" s="394"/>
      <c r="QCY110" s="394"/>
      <c r="QDD110" s="394"/>
      <c r="QDE110" s="394"/>
      <c r="QDJ110" s="394"/>
      <c r="QDK110" s="394"/>
      <c r="QDP110" s="394"/>
      <c r="QDQ110" s="394"/>
      <c r="QDV110" s="394"/>
      <c r="QDW110" s="394"/>
      <c r="QEB110" s="394"/>
      <c r="QEC110" s="394"/>
      <c r="QEH110" s="394"/>
      <c r="QEI110" s="394"/>
      <c r="QEN110" s="394"/>
      <c r="QEO110" s="394"/>
      <c r="QET110" s="394"/>
      <c r="QEU110" s="394"/>
      <c r="QEZ110" s="394"/>
      <c r="QFA110" s="394"/>
      <c r="QFF110" s="394"/>
      <c r="QFG110" s="394"/>
      <c r="QFL110" s="394"/>
      <c r="QFM110" s="394"/>
      <c r="QFR110" s="394"/>
      <c r="QFS110" s="394"/>
      <c r="QFX110" s="394"/>
      <c r="QFY110" s="394"/>
      <c r="QGD110" s="394"/>
      <c r="QGE110" s="394"/>
      <c r="QGJ110" s="394"/>
      <c r="QGK110" s="394"/>
      <c r="QGP110" s="394"/>
      <c r="QGQ110" s="394"/>
      <c r="QGV110" s="394"/>
      <c r="QGW110" s="394"/>
      <c r="QHB110" s="394"/>
      <c r="QHC110" s="394"/>
      <c r="QHH110" s="394"/>
      <c r="QHI110" s="394"/>
      <c r="QHN110" s="394"/>
      <c r="QHO110" s="394"/>
      <c r="QHT110" s="394"/>
      <c r="QHU110" s="394"/>
      <c r="QHZ110" s="394"/>
      <c r="QIA110" s="394"/>
      <c r="QIF110" s="394"/>
      <c r="QIG110" s="394"/>
      <c r="QIL110" s="394"/>
      <c r="QIM110" s="394"/>
      <c r="QIR110" s="394"/>
      <c r="QIS110" s="394"/>
      <c r="QIX110" s="394"/>
      <c r="QIY110" s="394"/>
      <c r="QJD110" s="394"/>
      <c r="QJE110" s="394"/>
      <c r="QJJ110" s="394"/>
      <c r="QJK110" s="394"/>
      <c r="QJP110" s="394"/>
      <c r="QJQ110" s="394"/>
      <c r="QJV110" s="394"/>
      <c r="QJW110" s="394"/>
      <c r="QKB110" s="394"/>
      <c r="QKC110" s="394"/>
      <c r="QKH110" s="394"/>
      <c r="QKI110" s="394"/>
      <c r="QKN110" s="394"/>
      <c r="QKO110" s="394"/>
      <c r="QKT110" s="394"/>
      <c r="QKU110" s="394"/>
      <c r="QKZ110" s="394"/>
      <c r="QLA110" s="394"/>
      <c r="QLF110" s="394"/>
      <c r="QLG110" s="394"/>
      <c r="QLL110" s="394"/>
      <c r="QLM110" s="394"/>
      <c r="QLR110" s="394"/>
      <c r="QLS110" s="394"/>
      <c r="QLX110" s="394"/>
      <c r="QLY110" s="394"/>
      <c r="QMD110" s="394"/>
      <c r="QME110" s="394"/>
      <c r="QMJ110" s="394"/>
      <c r="QMK110" s="394"/>
      <c r="QMP110" s="394"/>
      <c r="QMQ110" s="394"/>
      <c r="QMV110" s="394"/>
      <c r="QMW110" s="394"/>
      <c r="QNB110" s="394"/>
      <c r="QNC110" s="394"/>
      <c r="QNH110" s="394"/>
      <c r="QNI110" s="394"/>
      <c r="QNN110" s="394"/>
      <c r="QNO110" s="394"/>
      <c r="QNT110" s="394"/>
      <c r="QNU110" s="394"/>
      <c r="QNZ110" s="394"/>
      <c r="QOA110" s="394"/>
      <c r="QOF110" s="394"/>
      <c r="QOG110" s="394"/>
      <c r="QOL110" s="394"/>
      <c r="QOM110" s="394"/>
      <c r="QOR110" s="394"/>
      <c r="QOS110" s="394"/>
      <c r="QOX110" s="394"/>
      <c r="QOY110" s="394"/>
      <c r="QPD110" s="394"/>
      <c r="QPE110" s="394"/>
      <c r="QPJ110" s="394"/>
      <c r="QPK110" s="394"/>
      <c r="QPP110" s="394"/>
      <c r="QPQ110" s="394"/>
      <c r="QPV110" s="394"/>
      <c r="QPW110" s="394"/>
      <c r="QQB110" s="394"/>
      <c r="QQC110" s="394"/>
      <c r="QQH110" s="394"/>
      <c r="QQI110" s="394"/>
      <c r="QQN110" s="394"/>
      <c r="QQO110" s="394"/>
      <c r="QQT110" s="394"/>
      <c r="QQU110" s="394"/>
      <c r="QQZ110" s="394"/>
      <c r="QRA110" s="394"/>
      <c r="QRF110" s="394"/>
      <c r="QRG110" s="394"/>
      <c r="QRL110" s="394"/>
      <c r="QRM110" s="394"/>
      <c r="QRR110" s="394"/>
      <c r="QRS110" s="394"/>
      <c r="QRX110" s="394"/>
      <c r="QRY110" s="394"/>
      <c r="QSD110" s="394"/>
      <c r="QSE110" s="394"/>
      <c r="QSJ110" s="394"/>
      <c r="QSK110" s="394"/>
      <c r="QSP110" s="394"/>
      <c r="QSQ110" s="394"/>
      <c r="QSV110" s="394"/>
      <c r="QSW110" s="394"/>
      <c r="QTB110" s="394"/>
      <c r="QTC110" s="394"/>
      <c r="QTH110" s="394"/>
      <c r="QTI110" s="394"/>
      <c r="QTN110" s="394"/>
      <c r="QTO110" s="394"/>
      <c r="QTT110" s="394"/>
      <c r="QTU110" s="394"/>
      <c r="QTZ110" s="394"/>
      <c r="QUA110" s="394"/>
      <c r="QUF110" s="394"/>
      <c r="QUG110" s="394"/>
      <c r="QUL110" s="394"/>
      <c r="QUM110" s="394"/>
      <c r="QUR110" s="394"/>
      <c r="QUS110" s="394"/>
      <c r="QUX110" s="394"/>
      <c r="QUY110" s="394"/>
      <c r="QVD110" s="394"/>
      <c r="QVE110" s="394"/>
      <c r="QVJ110" s="394"/>
      <c r="QVK110" s="394"/>
      <c r="QVP110" s="394"/>
      <c r="QVQ110" s="394"/>
      <c r="QVV110" s="394"/>
      <c r="QVW110" s="394"/>
      <c r="QWB110" s="394"/>
      <c r="QWC110" s="394"/>
      <c r="QWH110" s="394"/>
      <c r="QWI110" s="394"/>
      <c r="QWN110" s="394"/>
      <c r="QWO110" s="394"/>
      <c r="QWT110" s="394"/>
      <c r="QWU110" s="394"/>
      <c r="QWZ110" s="394"/>
      <c r="QXA110" s="394"/>
      <c r="QXF110" s="394"/>
      <c r="QXG110" s="394"/>
      <c r="QXL110" s="394"/>
      <c r="QXM110" s="394"/>
      <c r="QXR110" s="394"/>
      <c r="QXS110" s="394"/>
      <c r="QXX110" s="394"/>
      <c r="QXY110" s="394"/>
      <c r="QYD110" s="394"/>
      <c r="QYE110" s="394"/>
      <c r="QYJ110" s="394"/>
      <c r="QYK110" s="394"/>
      <c r="QYP110" s="394"/>
      <c r="QYQ110" s="394"/>
      <c r="QYV110" s="394"/>
      <c r="QYW110" s="394"/>
      <c r="QZB110" s="394"/>
      <c r="QZC110" s="394"/>
      <c r="QZH110" s="394"/>
      <c r="QZI110" s="394"/>
      <c r="QZN110" s="394"/>
      <c r="QZO110" s="394"/>
      <c r="QZT110" s="394"/>
      <c r="QZU110" s="394"/>
      <c r="QZZ110" s="394"/>
      <c r="RAA110" s="394"/>
      <c r="RAF110" s="394"/>
      <c r="RAG110" s="394"/>
      <c r="RAL110" s="394"/>
      <c r="RAM110" s="394"/>
      <c r="RAR110" s="394"/>
      <c r="RAS110" s="394"/>
      <c r="RAX110" s="394"/>
      <c r="RAY110" s="394"/>
      <c r="RBD110" s="394"/>
      <c r="RBE110" s="394"/>
      <c r="RBJ110" s="394"/>
      <c r="RBK110" s="394"/>
      <c r="RBP110" s="394"/>
      <c r="RBQ110" s="394"/>
      <c r="RBV110" s="394"/>
      <c r="RBW110" s="394"/>
      <c r="RCB110" s="394"/>
      <c r="RCC110" s="394"/>
      <c r="RCH110" s="394"/>
      <c r="RCI110" s="394"/>
      <c r="RCN110" s="394"/>
      <c r="RCO110" s="394"/>
      <c r="RCT110" s="394"/>
      <c r="RCU110" s="394"/>
      <c r="RCZ110" s="394"/>
      <c r="RDA110" s="394"/>
      <c r="RDF110" s="394"/>
      <c r="RDG110" s="394"/>
      <c r="RDL110" s="394"/>
      <c r="RDM110" s="394"/>
      <c r="RDR110" s="394"/>
      <c r="RDS110" s="394"/>
      <c r="RDX110" s="394"/>
      <c r="RDY110" s="394"/>
      <c r="RED110" s="394"/>
      <c r="REE110" s="394"/>
      <c r="REJ110" s="394"/>
      <c r="REK110" s="394"/>
      <c r="REP110" s="394"/>
      <c r="REQ110" s="394"/>
      <c r="REV110" s="394"/>
      <c r="REW110" s="394"/>
      <c r="RFB110" s="394"/>
      <c r="RFC110" s="394"/>
      <c r="RFH110" s="394"/>
      <c r="RFI110" s="394"/>
      <c r="RFN110" s="394"/>
      <c r="RFO110" s="394"/>
      <c r="RFT110" s="394"/>
      <c r="RFU110" s="394"/>
      <c r="RFZ110" s="394"/>
      <c r="RGA110" s="394"/>
      <c r="RGF110" s="394"/>
      <c r="RGG110" s="394"/>
      <c r="RGL110" s="394"/>
      <c r="RGM110" s="394"/>
      <c r="RGR110" s="394"/>
      <c r="RGS110" s="394"/>
      <c r="RGX110" s="394"/>
      <c r="RGY110" s="394"/>
      <c r="RHD110" s="394"/>
      <c r="RHE110" s="394"/>
      <c r="RHJ110" s="394"/>
      <c r="RHK110" s="394"/>
      <c r="RHP110" s="394"/>
      <c r="RHQ110" s="394"/>
      <c r="RHV110" s="394"/>
      <c r="RHW110" s="394"/>
      <c r="RIB110" s="394"/>
      <c r="RIC110" s="394"/>
      <c r="RIH110" s="394"/>
      <c r="RII110" s="394"/>
      <c r="RIN110" s="394"/>
      <c r="RIO110" s="394"/>
      <c r="RIT110" s="394"/>
      <c r="RIU110" s="394"/>
      <c r="RIZ110" s="394"/>
      <c r="RJA110" s="394"/>
      <c r="RJF110" s="394"/>
      <c r="RJG110" s="394"/>
      <c r="RJL110" s="394"/>
      <c r="RJM110" s="394"/>
      <c r="RJR110" s="394"/>
      <c r="RJS110" s="394"/>
      <c r="RJX110" s="394"/>
      <c r="RJY110" s="394"/>
      <c r="RKD110" s="394"/>
      <c r="RKE110" s="394"/>
      <c r="RKJ110" s="394"/>
      <c r="RKK110" s="394"/>
      <c r="RKP110" s="394"/>
      <c r="RKQ110" s="394"/>
      <c r="RKV110" s="394"/>
      <c r="RKW110" s="394"/>
      <c r="RLB110" s="394"/>
      <c r="RLC110" s="394"/>
      <c r="RLH110" s="394"/>
      <c r="RLI110" s="394"/>
      <c r="RLN110" s="394"/>
      <c r="RLO110" s="394"/>
      <c r="RLT110" s="394"/>
      <c r="RLU110" s="394"/>
      <c r="RLZ110" s="394"/>
      <c r="RMA110" s="394"/>
      <c r="RMF110" s="394"/>
      <c r="RMG110" s="394"/>
      <c r="RML110" s="394"/>
      <c r="RMM110" s="394"/>
      <c r="RMR110" s="394"/>
      <c r="RMS110" s="394"/>
      <c r="RMX110" s="394"/>
      <c r="RMY110" s="394"/>
      <c r="RND110" s="394"/>
      <c r="RNE110" s="394"/>
      <c r="RNJ110" s="394"/>
      <c r="RNK110" s="394"/>
      <c r="RNP110" s="394"/>
      <c r="RNQ110" s="394"/>
      <c r="RNV110" s="394"/>
      <c r="RNW110" s="394"/>
      <c r="ROB110" s="394"/>
      <c r="ROC110" s="394"/>
      <c r="ROH110" s="394"/>
      <c r="ROI110" s="394"/>
      <c r="RON110" s="394"/>
      <c r="ROO110" s="394"/>
      <c r="ROT110" s="394"/>
      <c r="ROU110" s="394"/>
      <c r="ROZ110" s="394"/>
      <c r="RPA110" s="394"/>
      <c r="RPF110" s="394"/>
      <c r="RPG110" s="394"/>
      <c r="RPL110" s="394"/>
      <c r="RPM110" s="394"/>
      <c r="RPR110" s="394"/>
      <c r="RPS110" s="394"/>
      <c r="RPX110" s="394"/>
      <c r="RPY110" s="394"/>
      <c r="RQD110" s="394"/>
      <c r="RQE110" s="394"/>
      <c r="RQJ110" s="394"/>
      <c r="RQK110" s="394"/>
      <c r="RQP110" s="394"/>
      <c r="RQQ110" s="394"/>
      <c r="RQV110" s="394"/>
      <c r="RQW110" s="394"/>
      <c r="RRB110" s="394"/>
      <c r="RRC110" s="394"/>
      <c r="RRH110" s="394"/>
      <c r="RRI110" s="394"/>
      <c r="RRN110" s="394"/>
      <c r="RRO110" s="394"/>
      <c r="RRT110" s="394"/>
      <c r="RRU110" s="394"/>
      <c r="RRZ110" s="394"/>
      <c r="RSA110" s="394"/>
      <c r="RSF110" s="394"/>
      <c r="RSG110" s="394"/>
      <c r="RSL110" s="394"/>
      <c r="RSM110" s="394"/>
      <c r="RSR110" s="394"/>
      <c r="RSS110" s="394"/>
      <c r="RSX110" s="394"/>
      <c r="RSY110" s="394"/>
      <c r="RTD110" s="394"/>
      <c r="RTE110" s="394"/>
      <c r="RTJ110" s="394"/>
      <c r="RTK110" s="394"/>
      <c r="RTP110" s="394"/>
      <c r="RTQ110" s="394"/>
      <c r="RTV110" s="394"/>
      <c r="RTW110" s="394"/>
      <c r="RUB110" s="394"/>
      <c r="RUC110" s="394"/>
      <c r="RUH110" s="394"/>
      <c r="RUI110" s="394"/>
      <c r="RUN110" s="394"/>
      <c r="RUO110" s="394"/>
      <c r="RUT110" s="394"/>
      <c r="RUU110" s="394"/>
      <c r="RUZ110" s="394"/>
      <c r="RVA110" s="394"/>
      <c r="RVF110" s="394"/>
      <c r="RVG110" s="394"/>
      <c r="RVL110" s="394"/>
      <c r="RVM110" s="394"/>
      <c r="RVR110" s="394"/>
      <c r="RVS110" s="394"/>
      <c r="RVX110" s="394"/>
      <c r="RVY110" s="394"/>
      <c r="RWD110" s="394"/>
      <c r="RWE110" s="394"/>
      <c r="RWJ110" s="394"/>
      <c r="RWK110" s="394"/>
      <c r="RWP110" s="394"/>
      <c r="RWQ110" s="394"/>
      <c r="RWV110" s="394"/>
      <c r="RWW110" s="394"/>
      <c r="RXB110" s="394"/>
      <c r="RXC110" s="394"/>
      <c r="RXH110" s="394"/>
      <c r="RXI110" s="394"/>
      <c r="RXN110" s="394"/>
      <c r="RXO110" s="394"/>
      <c r="RXT110" s="394"/>
      <c r="RXU110" s="394"/>
      <c r="RXZ110" s="394"/>
      <c r="RYA110" s="394"/>
      <c r="RYF110" s="394"/>
      <c r="RYG110" s="394"/>
      <c r="RYL110" s="394"/>
      <c r="RYM110" s="394"/>
      <c r="RYR110" s="394"/>
      <c r="RYS110" s="394"/>
      <c r="RYX110" s="394"/>
      <c r="RYY110" s="394"/>
      <c r="RZD110" s="394"/>
      <c r="RZE110" s="394"/>
      <c r="RZJ110" s="394"/>
      <c r="RZK110" s="394"/>
      <c r="RZP110" s="394"/>
      <c r="RZQ110" s="394"/>
      <c r="RZV110" s="394"/>
      <c r="RZW110" s="394"/>
      <c r="SAB110" s="394"/>
      <c r="SAC110" s="394"/>
      <c r="SAH110" s="394"/>
      <c r="SAI110" s="394"/>
      <c r="SAN110" s="394"/>
      <c r="SAO110" s="394"/>
      <c r="SAT110" s="394"/>
      <c r="SAU110" s="394"/>
      <c r="SAZ110" s="394"/>
      <c r="SBA110" s="394"/>
      <c r="SBF110" s="394"/>
      <c r="SBG110" s="394"/>
      <c r="SBL110" s="394"/>
      <c r="SBM110" s="394"/>
      <c r="SBR110" s="394"/>
      <c r="SBS110" s="394"/>
      <c r="SBX110" s="394"/>
      <c r="SBY110" s="394"/>
      <c r="SCD110" s="394"/>
      <c r="SCE110" s="394"/>
      <c r="SCJ110" s="394"/>
      <c r="SCK110" s="394"/>
      <c r="SCP110" s="394"/>
      <c r="SCQ110" s="394"/>
      <c r="SCV110" s="394"/>
      <c r="SCW110" s="394"/>
      <c r="SDB110" s="394"/>
      <c r="SDC110" s="394"/>
      <c r="SDH110" s="394"/>
      <c r="SDI110" s="394"/>
      <c r="SDN110" s="394"/>
      <c r="SDO110" s="394"/>
      <c r="SDT110" s="394"/>
      <c r="SDU110" s="394"/>
      <c r="SDZ110" s="394"/>
      <c r="SEA110" s="394"/>
      <c r="SEF110" s="394"/>
      <c r="SEG110" s="394"/>
      <c r="SEL110" s="394"/>
      <c r="SEM110" s="394"/>
      <c r="SER110" s="394"/>
      <c r="SES110" s="394"/>
      <c r="SEX110" s="394"/>
      <c r="SEY110" s="394"/>
      <c r="SFD110" s="394"/>
      <c r="SFE110" s="394"/>
      <c r="SFJ110" s="394"/>
      <c r="SFK110" s="394"/>
      <c r="SFP110" s="394"/>
      <c r="SFQ110" s="394"/>
      <c r="SFV110" s="394"/>
      <c r="SFW110" s="394"/>
      <c r="SGB110" s="394"/>
      <c r="SGC110" s="394"/>
      <c r="SGH110" s="394"/>
      <c r="SGI110" s="394"/>
      <c r="SGN110" s="394"/>
      <c r="SGO110" s="394"/>
      <c r="SGT110" s="394"/>
      <c r="SGU110" s="394"/>
      <c r="SGZ110" s="394"/>
      <c r="SHA110" s="394"/>
      <c r="SHF110" s="394"/>
      <c r="SHG110" s="394"/>
      <c r="SHL110" s="394"/>
      <c r="SHM110" s="394"/>
      <c r="SHR110" s="394"/>
      <c r="SHS110" s="394"/>
      <c r="SHX110" s="394"/>
      <c r="SHY110" s="394"/>
      <c r="SID110" s="394"/>
      <c r="SIE110" s="394"/>
      <c r="SIJ110" s="394"/>
      <c r="SIK110" s="394"/>
      <c r="SIP110" s="394"/>
      <c r="SIQ110" s="394"/>
      <c r="SIV110" s="394"/>
      <c r="SIW110" s="394"/>
      <c r="SJB110" s="394"/>
      <c r="SJC110" s="394"/>
      <c r="SJH110" s="394"/>
      <c r="SJI110" s="394"/>
      <c r="SJN110" s="394"/>
      <c r="SJO110" s="394"/>
      <c r="SJT110" s="394"/>
      <c r="SJU110" s="394"/>
      <c r="SJZ110" s="394"/>
      <c r="SKA110" s="394"/>
      <c r="SKF110" s="394"/>
      <c r="SKG110" s="394"/>
      <c r="SKL110" s="394"/>
      <c r="SKM110" s="394"/>
      <c r="SKR110" s="394"/>
      <c r="SKS110" s="394"/>
      <c r="SKX110" s="394"/>
      <c r="SKY110" s="394"/>
      <c r="SLD110" s="394"/>
      <c r="SLE110" s="394"/>
      <c r="SLJ110" s="394"/>
      <c r="SLK110" s="394"/>
      <c r="SLP110" s="394"/>
      <c r="SLQ110" s="394"/>
      <c r="SLV110" s="394"/>
      <c r="SLW110" s="394"/>
      <c r="SMB110" s="394"/>
      <c r="SMC110" s="394"/>
      <c r="SMH110" s="394"/>
      <c r="SMI110" s="394"/>
      <c r="SMN110" s="394"/>
      <c r="SMO110" s="394"/>
      <c r="SMT110" s="394"/>
      <c r="SMU110" s="394"/>
      <c r="SMZ110" s="394"/>
      <c r="SNA110" s="394"/>
      <c r="SNF110" s="394"/>
      <c r="SNG110" s="394"/>
      <c r="SNL110" s="394"/>
      <c r="SNM110" s="394"/>
      <c r="SNR110" s="394"/>
      <c r="SNS110" s="394"/>
      <c r="SNX110" s="394"/>
      <c r="SNY110" s="394"/>
      <c r="SOD110" s="394"/>
      <c r="SOE110" s="394"/>
      <c r="SOJ110" s="394"/>
      <c r="SOK110" s="394"/>
      <c r="SOP110" s="394"/>
      <c r="SOQ110" s="394"/>
      <c r="SOV110" s="394"/>
      <c r="SOW110" s="394"/>
      <c r="SPB110" s="394"/>
      <c r="SPC110" s="394"/>
      <c r="SPH110" s="394"/>
      <c r="SPI110" s="394"/>
      <c r="SPN110" s="394"/>
      <c r="SPO110" s="394"/>
      <c r="SPT110" s="394"/>
      <c r="SPU110" s="394"/>
      <c r="SPZ110" s="394"/>
      <c r="SQA110" s="394"/>
      <c r="SQF110" s="394"/>
      <c r="SQG110" s="394"/>
      <c r="SQL110" s="394"/>
      <c r="SQM110" s="394"/>
      <c r="SQR110" s="394"/>
      <c r="SQS110" s="394"/>
      <c r="SQX110" s="394"/>
      <c r="SQY110" s="394"/>
      <c r="SRD110" s="394"/>
      <c r="SRE110" s="394"/>
      <c r="SRJ110" s="394"/>
      <c r="SRK110" s="394"/>
      <c r="SRP110" s="394"/>
      <c r="SRQ110" s="394"/>
      <c r="SRV110" s="394"/>
      <c r="SRW110" s="394"/>
      <c r="SSB110" s="394"/>
      <c r="SSC110" s="394"/>
      <c r="SSH110" s="394"/>
      <c r="SSI110" s="394"/>
      <c r="SSN110" s="394"/>
      <c r="SSO110" s="394"/>
      <c r="SST110" s="394"/>
      <c r="SSU110" s="394"/>
      <c r="SSZ110" s="394"/>
      <c r="STA110" s="394"/>
      <c r="STF110" s="394"/>
      <c r="STG110" s="394"/>
      <c r="STL110" s="394"/>
      <c r="STM110" s="394"/>
      <c r="STR110" s="394"/>
      <c r="STS110" s="394"/>
      <c r="STX110" s="394"/>
      <c r="STY110" s="394"/>
      <c r="SUD110" s="394"/>
      <c r="SUE110" s="394"/>
      <c r="SUJ110" s="394"/>
      <c r="SUK110" s="394"/>
      <c r="SUP110" s="394"/>
      <c r="SUQ110" s="394"/>
      <c r="SUV110" s="394"/>
      <c r="SUW110" s="394"/>
      <c r="SVB110" s="394"/>
      <c r="SVC110" s="394"/>
      <c r="SVH110" s="394"/>
      <c r="SVI110" s="394"/>
      <c r="SVN110" s="394"/>
      <c r="SVO110" s="394"/>
      <c r="SVT110" s="394"/>
      <c r="SVU110" s="394"/>
      <c r="SVZ110" s="394"/>
      <c r="SWA110" s="394"/>
      <c r="SWF110" s="394"/>
      <c r="SWG110" s="394"/>
      <c r="SWL110" s="394"/>
      <c r="SWM110" s="394"/>
      <c r="SWR110" s="394"/>
      <c r="SWS110" s="394"/>
      <c r="SWX110" s="394"/>
      <c r="SWY110" s="394"/>
      <c r="SXD110" s="394"/>
      <c r="SXE110" s="394"/>
      <c r="SXJ110" s="394"/>
      <c r="SXK110" s="394"/>
      <c r="SXP110" s="394"/>
      <c r="SXQ110" s="394"/>
      <c r="SXV110" s="394"/>
      <c r="SXW110" s="394"/>
      <c r="SYB110" s="394"/>
      <c r="SYC110" s="394"/>
      <c r="SYH110" s="394"/>
      <c r="SYI110" s="394"/>
      <c r="SYN110" s="394"/>
      <c r="SYO110" s="394"/>
      <c r="SYT110" s="394"/>
      <c r="SYU110" s="394"/>
      <c r="SYZ110" s="394"/>
      <c r="SZA110" s="394"/>
      <c r="SZF110" s="394"/>
      <c r="SZG110" s="394"/>
      <c r="SZL110" s="394"/>
      <c r="SZM110" s="394"/>
      <c r="SZR110" s="394"/>
      <c r="SZS110" s="394"/>
      <c r="SZX110" s="394"/>
      <c r="SZY110" s="394"/>
      <c r="TAD110" s="394"/>
      <c r="TAE110" s="394"/>
      <c r="TAJ110" s="394"/>
      <c r="TAK110" s="394"/>
      <c r="TAP110" s="394"/>
      <c r="TAQ110" s="394"/>
      <c r="TAV110" s="394"/>
      <c r="TAW110" s="394"/>
      <c r="TBB110" s="394"/>
      <c r="TBC110" s="394"/>
      <c r="TBH110" s="394"/>
      <c r="TBI110" s="394"/>
      <c r="TBN110" s="394"/>
      <c r="TBO110" s="394"/>
      <c r="TBT110" s="394"/>
      <c r="TBU110" s="394"/>
      <c r="TBZ110" s="394"/>
      <c r="TCA110" s="394"/>
      <c r="TCF110" s="394"/>
      <c r="TCG110" s="394"/>
      <c r="TCL110" s="394"/>
      <c r="TCM110" s="394"/>
      <c r="TCR110" s="394"/>
      <c r="TCS110" s="394"/>
      <c r="TCX110" s="394"/>
      <c r="TCY110" s="394"/>
      <c r="TDD110" s="394"/>
      <c r="TDE110" s="394"/>
      <c r="TDJ110" s="394"/>
      <c r="TDK110" s="394"/>
      <c r="TDP110" s="394"/>
      <c r="TDQ110" s="394"/>
      <c r="TDV110" s="394"/>
      <c r="TDW110" s="394"/>
      <c r="TEB110" s="394"/>
      <c r="TEC110" s="394"/>
      <c r="TEH110" s="394"/>
      <c r="TEI110" s="394"/>
      <c r="TEN110" s="394"/>
      <c r="TEO110" s="394"/>
      <c r="TET110" s="394"/>
      <c r="TEU110" s="394"/>
      <c r="TEZ110" s="394"/>
      <c r="TFA110" s="394"/>
      <c r="TFF110" s="394"/>
      <c r="TFG110" s="394"/>
      <c r="TFL110" s="394"/>
      <c r="TFM110" s="394"/>
      <c r="TFR110" s="394"/>
      <c r="TFS110" s="394"/>
      <c r="TFX110" s="394"/>
      <c r="TFY110" s="394"/>
      <c r="TGD110" s="394"/>
      <c r="TGE110" s="394"/>
      <c r="TGJ110" s="394"/>
      <c r="TGK110" s="394"/>
      <c r="TGP110" s="394"/>
      <c r="TGQ110" s="394"/>
      <c r="TGV110" s="394"/>
      <c r="TGW110" s="394"/>
      <c r="THB110" s="394"/>
      <c r="THC110" s="394"/>
      <c r="THH110" s="394"/>
      <c r="THI110" s="394"/>
      <c r="THN110" s="394"/>
      <c r="THO110" s="394"/>
      <c r="THT110" s="394"/>
      <c r="THU110" s="394"/>
      <c r="THZ110" s="394"/>
      <c r="TIA110" s="394"/>
      <c r="TIF110" s="394"/>
      <c r="TIG110" s="394"/>
      <c r="TIL110" s="394"/>
      <c r="TIM110" s="394"/>
      <c r="TIR110" s="394"/>
      <c r="TIS110" s="394"/>
      <c r="TIX110" s="394"/>
      <c r="TIY110" s="394"/>
      <c r="TJD110" s="394"/>
      <c r="TJE110" s="394"/>
      <c r="TJJ110" s="394"/>
      <c r="TJK110" s="394"/>
      <c r="TJP110" s="394"/>
      <c r="TJQ110" s="394"/>
      <c r="TJV110" s="394"/>
      <c r="TJW110" s="394"/>
      <c r="TKB110" s="394"/>
      <c r="TKC110" s="394"/>
      <c r="TKH110" s="394"/>
      <c r="TKI110" s="394"/>
      <c r="TKN110" s="394"/>
      <c r="TKO110" s="394"/>
      <c r="TKT110" s="394"/>
      <c r="TKU110" s="394"/>
      <c r="TKZ110" s="394"/>
      <c r="TLA110" s="394"/>
      <c r="TLF110" s="394"/>
      <c r="TLG110" s="394"/>
      <c r="TLL110" s="394"/>
      <c r="TLM110" s="394"/>
      <c r="TLR110" s="394"/>
      <c r="TLS110" s="394"/>
      <c r="TLX110" s="394"/>
      <c r="TLY110" s="394"/>
      <c r="TMD110" s="394"/>
      <c r="TME110" s="394"/>
      <c r="TMJ110" s="394"/>
      <c r="TMK110" s="394"/>
      <c r="TMP110" s="394"/>
      <c r="TMQ110" s="394"/>
      <c r="TMV110" s="394"/>
      <c r="TMW110" s="394"/>
      <c r="TNB110" s="394"/>
      <c r="TNC110" s="394"/>
      <c r="TNH110" s="394"/>
      <c r="TNI110" s="394"/>
      <c r="TNN110" s="394"/>
      <c r="TNO110" s="394"/>
      <c r="TNT110" s="394"/>
      <c r="TNU110" s="394"/>
      <c r="TNZ110" s="394"/>
      <c r="TOA110" s="394"/>
      <c r="TOF110" s="394"/>
      <c r="TOG110" s="394"/>
      <c r="TOL110" s="394"/>
      <c r="TOM110" s="394"/>
      <c r="TOR110" s="394"/>
      <c r="TOS110" s="394"/>
      <c r="TOX110" s="394"/>
      <c r="TOY110" s="394"/>
      <c r="TPD110" s="394"/>
      <c r="TPE110" s="394"/>
      <c r="TPJ110" s="394"/>
      <c r="TPK110" s="394"/>
      <c r="TPP110" s="394"/>
      <c r="TPQ110" s="394"/>
      <c r="TPV110" s="394"/>
      <c r="TPW110" s="394"/>
      <c r="TQB110" s="394"/>
      <c r="TQC110" s="394"/>
      <c r="TQH110" s="394"/>
      <c r="TQI110" s="394"/>
      <c r="TQN110" s="394"/>
      <c r="TQO110" s="394"/>
      <c r="TQT110" s="394"/>
      <c r="TQU110" s="394"/>
      <c r="TQZ110" s="394"/>
      <c r="TRA110" s="394"/>
      <c r="TRF110" s="394"/>
      <c r="TRG110" s="394"/>
      <c r="TRL110" s="394"/>
      <c r="TRM110" s="394"/>
      <c r="TRR110" s="394"/>
      <c r="TRS110" s="394"/>
      <c r="TRX110" s="394"/>
      <c r="TRY110" s="394"/>
      <c r="TSD110" s="394"/>
      <c r="TSE110" s="394"/>
      <c r="TSJ110" s="394"/>
      <c r="TSK110" s="394"/>
      <c r="TSP110" s="394"/>
      <c r="TSQ110" s="394"/>
      <c r="TSV110" s="394"/>
      <c r="TSW110" s="394"/>
      <c r="TTB110" s="394"/>
      <c r="TTC110" s="394"/>
      <c r="TTH110" s="394"/>
      <c r="TTI110" s="394"/>
      <c r="TTN110" s="394"/>
      <c r="TTO110" s="394"/>
      <c r="TTT110" s="394"/>
      <c r="TTU110" s="394"/>
      <c r="TTZ110" s="394"/>
      <c r="TUA110" s="394"/>
      <c r="TUF110" s="394"/>
      <c r="TUG110" s="394"/>
      <c r="TUL110" s="394"/>
      <c r="TUM110" s="394"/>
      <c r="TUR110" s="394"/>
      <c r="TUS110" s="394"/>
      <c r="TUX110" s="394"/>
      <c r="TUY110" s="394"/>
      <c r="TVD110" s="394"/>
      <c r="TVE110" s="394"/>
      <c r="TVJ110" s="394"/>
      <c r="TVK110" s="394"/>
      <c r="TVP110" s="394"/>
      <c r="TVQ110" s="394"/>
      <c r="TVV110" s="394"/>
      <c r="TVW110" s="394"/>
      <c r="TWB110" s="394"/>
      <c r="TWC110" s="394"/>
      <c r="TWH110" s="394"/>
      <c r="TWI110" s="394"/>
      <c r="TWN110" s="394"/>
      <c r="TWO110" s="394"/>
      <c r="TWT110" s="394"/>
      <c r="TWU110" s="394"/>
      <c r="TWZ110" s="394"/>
      <c r="TXA110" s="394"/>
      <c r="TXF110" s="394"/>
      <c r="TXG110" s="394"/>
      <c r="TXL110" s="394"/>
      <c r="TXM110" s="394"/>
      <c r="TXR110" s="394"/>
      <c r="TXS110" s="394"/>
      <c r="TXX110" s="394"/>
      <c r="TXY110" s="394"/>
      <c r="TYD110" s="394"/>
      <c r="TYE110" s="394"/>
      <c r="TYJ110" s="394"/>
      <c r="TYK110" s="394"/>
      <c r="TYP110" s="394"/>
      <c r="TYQ110" s="394"/>
      <c r="TYV110" s="394"/>
      <c r="TYW110" s="394"/>
      <c r="TZB110" s="394"/>
      <c r="TZC110" s="394"/>
      <c r="TZH110" s="394"/>
      <c r="TZI110" s="394"/>
      <c r="TZN110" s="394"/>
      <c r="TZO110" s="394"/>
      <c r="TZT110" s="394"/>
      <c r="TZU110" s="394"/>
      <c r="TZZ110" s="394"/>
      <c r="UAA110" s="394"/>
      <c r="UAF110" s="394"/>
      <c r="UAG110" s="394"/>
      <c r="UAL110" s="394"/>
      <c r="UAM110" s="394"/>
      <c r="UAR110" s="394"/>
      <c r="UAS110" s="394"/>
      <c r="UAX110" s="394"/>
      <c r="UAY110" s="394"/>
      <c r="UBD110" s="394"/>
      <c r="UBE110" s="394"/>
      <c r="UBJ110" s="394"/>
      <c r="UBK110" s="394"/>
      <c r="UBP110" s="394"/>
      <c r="UBQ110" s="394"/>
      <c r="UBV110" s="394"/>
      <c r="UBW110" s="394"/>
      <c r="UCB110" s="394"/>
      <c r="UCC110" s="394"/>
      <c r="UCH110" s="394"/>
      <c r="UCI110" s="394"/>
      <c r="UCN110" s="394"/>
      <c r="UCO110" s="394"/>
      <c r="UCT110" s="394"/>
      <c r="UCU110" s="394"/>
      <c r="UCZ110" s="394"/>
      <c r="UDA110" s="394"/>
      <c r="UDF110" s="394"/>
      <c r="UDG110" s="394"/>
      <c r="UDL110" s="394"/>
      <c r="UDM110" s="394"/>
      <c r="UDR110" s="394"/>
      <c r="UDS110" s="394"/>
      <c r="UDX110" s="394"/>
      <c r="UDY110" s="394"/>
      <c r="UED110" s="394"/>
      <c r="UEE110" s="394"/>
      <c r="UEJ110" s="394"/>
      <c r="UEK110" s="394"/>
      <c r="UEP110" s="394"/>
      <c r="UEQ110" s="394"/>
      <c r="UEV110" s="394"/>
      <c r="UEW110" s="394"/>
      <c r="UFB110" s="394"/>
      <c r="UFC110" s="394"/>
      <c r="UFH110" s="394"/>
      <c r="UFI110" s="394"/>
      <c r="UFN110" s="394"/>
      <c r="UFO110" s="394"/>
      <c r="UFT110" s="394"/>
      <c r="UFU110" s="394"/>
      <c r="UFZ110" s="394"/>
      <c r="UGA110" s="394"/>
      <c r="UGF110" s="394"/>
      <c r="UGG110" s="394"/>
      <c r="UGL110" s="394"/>
      <c r="UGM110" s="394"/>
      <c r="UGR110" s="394"/>
      <c r="UGS110" s="394"/>
      <c r="UGX110" s="394"/>
      <c r="UGY110" s="394"/>
      <c r="UHD110" s="394"/>
      <c r="UHE110" s="394"/>
      <c r="UHJ110" s="394"/>
      <c r="UHK110" s="394"/>
      <c r="UHP110" s="394"/>
      <c r="UHQ110" s="394"/>
      <c r="UHV110" s="394"/>
      <c r="UHW110" s="394"/>
      <c r="UIB110" s="394"/>
      <c r="UIC110" s="394"/>
      <c r="UIH110" s="394"/>
      <c r="UII110" s="394"/>
      <c r="UIN110" s="394"/>
      <c r="UIO110" s="394"/>
      <c r="UIT110" s="394"/>
      <c r="UIU110" s="394"/>
      <c r="UIZ110" s="394"/>
      <c r="UJA110" s="394"/>
      <c r="UJF110" s="394"/>
      <c r="UJG110" s="394"/>
      <c r="UJL110" s="394"/>
      <c r="UJM110" s="394"/>
      <c r="UJR110" s="394"/>
      <c r="UJS110" s="394"/>
      <c r="UJX110" s="394"/>
      <c r="UJY110" s="394"/>
      <c r="UKD110" s="394"/>
      <c r="UKE110" s="394"/>
      <c r="UKJ110" s="394"/>
      <c r="UKK110" s="394"/>
      <c r="UKP110" s="394"/>
      <c r="UKQ110" s="394"/>
      <c r="UKV110" s="394"/>
      <c r="UKW110" s="394"/>
      <c r="ULB110" s="394"/>
      <c r="ULC110" s="394"/>
      <c r="ULH110" s="394"/>
      <c r="ULI110" s="394"/>
      <c r="ULN110" s="394"/>
      <c r="ULO110" s="394"/>
      <c r="ULT110" s="394"/>
      <c r="ULU110" s="394"/>
      <c r="ULZ110" s="394"/>
      <c r="UMA110" s="394"/>
      <c r="UMF110" s="394"/>
      <c r="UMG110" s="394"/>
      <c r="UML110" s="394"/>
      <c r="UMM110" s="394"/>
      <c r="UMR110" s="394"/>
      <c r="UMS110" s="394"/>
      <c r="UMX110" s="394"/>
      <c r="UMY110" s="394"/>
      <c r="UND110" s="394"/>
      <c r="UNE110" s="394"/>
      <c r="UNJ110" s="394"/>
      <c r="UNK110" s="394"/>
      <c r="UNP110" s="394"/>
      <c r="UNQ110" s="394"/>
      <c r="UNV110" s="394"/>
      <c r="UNW110" s="394"/>
      <c r="UOB110" s="394"/>
      <c r="UOC110" s="394"/>
      <c r="UOH110" s="394"/>
      <c r="UOI110" s="394"/>
      <c r="UON110" s="394"/>
      <c r="UOO110" s="394"/>
      <c r="UOT110" s="394"/>
      <c r="UOU110" s="394"/>
      <c r="UOZ110" s="394"/>
      <c r="UPA110" s="394"/>
      <c r="UPF110" s="394"/>
      <c r="UPG110" s="394"/>
      <c r="UPL110" s="394"/>
      <c r="UPM110" s="394"/>
      <c r="UPR110" s="394"/>
      <c r="UPS110" s="394"/>
      <c r="UPX110" s="394"/>
      <c r="UPY110" s="394"/>
      <c r="UQD110" s="394"/>
      <c r="UQE110" s="394"/>
      <c r="UQJ110" s="394"/>
      <c r="UQK110" s="394"/>
      <c r="UQP110" s="394"/>
      <c r="UQQ110" s="394"/>
      <c r="UQV110" s="394"/>
      <c r="UQW110" s="394"/>
      <c r="URB110" s="394"/>
      <c r="URC110" s="394"/>
      <c r="URH110" s="394"/>
      <c r="URI110" s="394"/>
      <c r="URN110" s="394"/>
      <c r="URO110" s="394"/>
      <c r="URT110" s="394"/>
      <c r="URU110" s="394"/>
      <c r="URZ110" s="394"/>
      <c r="USA110" s="394"/>
      <c r="USF110" s="394"/>
      <c r="USG110" s="394"/>
      <c r="USL110" s="394"/>
      <c r="USM110" s="394"/>
      <c r="USR110" s="394"/>
      <c r="USS110" s="394"/>
      <c r="USX110" s="394"/>
      <c r="USY110" s="394"/>
      <c r="UTD110" s="394"/>
      <c r="UTE110" s="394"/>
      <c r="UTJ110" s="394"/>
      <c r="UTK110" s="394"/>
      <c r="UTP110" s="394"/>
      <c r="UTQ110" s="394"/>
      <c r="UTV110" s="394"/>
      <c r="UTW110" s="394"/>
      <c r="UUB110" s="394"/>
      <c r="UUC110" s="394"/>
      <c r="UUH110" s="394"/>
      <c r="UUI110" s="394"/>
      <c r="UUN110" s="394"/>
      <c r="UUO110" s="394"/>
      <c r="UUT110" s="394"/>
      <c r="UUU110" s="394"/>
      <c r="UUZ110" s="394"/>
      <c r="UVA110" s="394"/>
      <c r="UVF110" s="394"/>
      <c r="UVG110" s="394"/>
      <c r="UVL110" s="394"/>
      <c r="UVM110" s="394"/>
      <c r="UVR110" s="394"/>
      <c r="UVS110" s="394"/>
      <c r="UVX110" s="394"/>
      <c r="UVY110" s="394"/>
      <c r="UWD110" s="394"/>
      <c r="UWE110" s="394"/>
      <c r="UWJ110" s="394"/>
      <c r="UWK110" s="394"/>
      <c r="UWP110" s="394"/>
      <c r="UWQ110" s="394"/>
      <c r="UWV110" s="394"/>
      <c r="UWW110" s="394"/>
      <c r="UXB110" s="394"/>
      <c r="UXC110" s="394"/>
      <c r="UXH110" s="394"/>
      <c r="UXI110" s="394"/>
      <c r="UXN110" s="394"/>
      <c r="UXO110" s="394"/>
      <c r="UXT110" s="394"/>
      <c r="UXU110" s="394"/>
      <c r="UXZ110" s="394"/>
      <c r="UYA110" s="394"/>
      <c r="UYF110" s="394"/>
      <c r="UYG110" s="394"/>
      <c r="UYL110" s="394"/>
      <c r="UYM110" s="394"/>
      <c r="UYR110" s="394"/>
      <c r="UYS110" s="394"/>
      <c r="UYX110" s="394"/>
      <c r="UYY110" s="394"/>
      <c r="UZD110" s="394"/>
      <c r="UZE110" s="394"/>
      <c r="UZJ110" s="394"/>
      <c r="UZK110" s="394"/>
      <c r="UZP110" s="394"/>
      <c r="UZQ110" s="394"/>
      <c r="UZV110" s="394"/>
      <c r="UZW110" s="394"/>
      <c r="VAB110" s="394"/>
      <c r="VAC110" s="394"/>
      <c r="VAH110" s="394"/>
      <c r="VAI110" s="394"/>
      <c r="VAN110" s="394"/>
      <c r="VAO110" s="394"/>
      <c r="VAT110" s="394"/>
      <c r="VAU110" s="394"/>
      <c r="VAZ110" s="394"/>
      <c r="VBA110" s="394"/>
      <c r="VBF110" s="394"/>
      <c r="VBG110" s="394"/>
      <c r="VBL110" s="394"/>
      <c r="VBM110" s="394"/>
      <c r="VBR110" s="394"/>
      <c r="VBS110" s="394"/>
      <c r="VBX110" s="394"/>
      <c r="VBY110" s="394"/>
      <c r="VCD110" s="394"/>
      <c r="VCE110" s="394"/>
      <c r="VCJ110" s="394"/>
      <c r="VCK110" s="394"/>
      <c r="VCP110" s="394"/>
      <c r="VCQ110" s="394"/>
      <c r="VCV110" s="394"/>
      <c r="VCW110" s="394"/>
      <c r="VDB110" s="394"/>
      <c r="VDC110" s="394"/>
      <c r="VDH110" s="394"/>
      <c r="VDI110" s="394"/>
      <c r="VDN110" s="394"/>
      <c r="VDO110" s="394"/>
      <c r="VDT110" s="394"/>
      <c r="VDU110" s="394"/>
      <c r="VDZ110" s="394"/>
      <c r="VEA110" s="394"/>
      <c r="VEF110" s="394"/>
      <c r="VEG110" s="394"/>
      <c r="VEL110" s="394"/>
      <c r="VEM110" s="394"/>
      <c r="VER110" s="394"/>
      <c r="VES110" s="394"/>
      <c r="VEX110" s="394"/>
      <c r="VEY110" s="394"/>
      <c r="VFD110" s="394"/>
      <c r="VFE110" s="394"/>
      <c r="VFJ110" s="394"/>
      <c r="VFK110" s="394"/>
      <c r="VFP110" s="394"/>
      <c r="VFQ110" s="394"/>
      <c r="VFV110" s="394"/>
      <c r="VFW110" s="394"/>
      <c r="VGB110" s="394"/>
      <c r="VGC110" s="394"/>
      <c r="VGH110" s="394"/>
      <c r="VGI110" s="394"/>
      <c r="VGN110" s="394"/>
      <c r="VGO110" s="394"/>
      <c r="VGT110" s="394"/>
      <c r="VGU110" s="394"/>
      <c r="VGZ110" s="394"/>
      <c r="VHA110" s="394"/>
      <c r="VHF110" s="394"/>
      <c r="VHG110" s="394"/>
      <c r="VHL110" s="394"/>
      <c r="VHM110" s="394"/>
      <c r="VHR110" s="394"/>
      <c r="VHS110" s="394"/>
      <c r="VHX110" s="394"/>
      <c r="VHY110" s="394"/>
      <c r="VID110" s="394"/>
      <c r="VIE110" s="394"/>
      <c r="VIJ110" s="394"/>
      <c r="VIK110" s="394"/>
      <c r="VIP110" s="394"/>
      <c r="VIQ110" s="394"/>
      <c r="VIV110" s="394"/>
      <c r="VIW110" s="394"/>
      <c r="VJB110" s="394"/>
      <c r="VJC110" s="394"/>
      <c r="VJH110" s="394"/>
      <c r="VJI110" s="394"/>
      <c r="VJN110" s="394"/>
      <c r="VJO110" s="394"/>
      <c r="VJT110" s="394"/>
      <c r="VJU110" s="394"/>
      <c r="VJZ110" s="394"/>
      <c r="VKA110" s="394"/>
      <c r="VKF110" s="394"/>
      <c r="VKG110" s="394"/>
      <c r="VKL110" s="394"/>
      <c r="VKM110" s="394"/>
      <c r="VKR110" s="394"/>
      <c r="VKS110" s="394"/>
      <c r="VKX110" s="394"/>
      <c r="VKY110" s="394"/>
      <c r="VLD110" s="394"/>
      <c r="VLE110" s="394"/>
      <c r="VLJ110" s="394"/>
      <c r="VLK110" s="394"/>
      <c r="VLP110" s="394"/>
      <c r="VLQ110" s="394"/>
      <c r="VLV110" s="394"/>
      <c r="VLW110" s="394"/>
      <c r="VMB110" s="394"/>
      <c r="VMC110" s="394"/>
      <c r="VMH110" s="394"/>
      <c r="VMI110" s="394"/>
      <c r="VMN110" s="394"/>
      <c r="VMO110" s="394"/>
      <c r="VMT110" s="394"/>
      <c r="VMU110" s="394"/>
      <c r="VMZ110" s="394"/>
      <c r="VNA110" s="394"/>
      <c r="VNF110" s="394"/>
      <c r="VNG110" s="394"/>
      <c r="VNL110" s="394"/>
      <c r="VNM110" s="394"/>
      <c r="VNR110" s="394"/>
      <c r="VNS110" s="394"/>
      <c r="VNX110" s="394"/>
      <c r="VNY110" s="394"/>
      <c r="VOD110" s="394"/>
      <c r="VOE110" s="394"/>
      <c r="VOJ110" s="394"/>
      <c r="VOK110" s="394"/>
      <c r="VOP110" s="394"/>
      <c r="VOQ110" s="394"/>
      <c r="VOV110" s="394"/>
      <c r="VOW110" s="394"/>
      <c r="VPB110" s="394"/>
      <c r="VPC110" s="394"/>
      <c r="VPH110" s="394"/>
      <c r="VPI110" s="394"/>
      <c r="VPN110" s="394"/>
      <c r="VPO110" s="394"/>
      <c r="VPT110" s="394"/>
      <c r="VPU110" s="394"/>
      <c r="VPZ110" s="394"/>
      <c r="VQA110" s="394"/>
      <c r="VQF110" s="394"/>
      <c r="VQG110" s="394"/>
      <c r="VQL110" s="394"/>
      <c r="VQM110" s="394"/>
      <c r="VQR110" s="394"/>
      <c r="VQS110" s="394"/>
      <c r="VQX110" s="394"/>
      <c r="VQY110" s="394"/>
      <c r="VRD110" s="394"/>
      <c r="VRE110" s="394"/>
      <c r="VRJ110" s="394"/>
      <c r="VRK110" s="394"/>
      <c r="VRP110" s="394"/>
      <c r="VRQ110" s="394"/>
      <c r="VRV110" s="394"/>
      <c r="VRW110" s="394"/>
      <c r="VSB110" s="394"/>
      <c r="VSC110" s="394"/>
      <c r="VSH110" s="394"/>
      <c r="VSI110" s="394"/>
      <c r="VSN110" s="394"/>
      <c r="VSO110" s="394"/>
      <c r="VST110" s="394"/>
      <c r="VSU110" s="394"/>
      <c r="VSZ110" s="394"/>
      <c r="VTA110" s="394"/>
      <c r="VTF110" s="394"/>
      <c r="VTG110" s="394"/>
      <c r="VTL110" s="394"/>
      <c r="VTM110" s="394"/>
      <c r="VTR110" s="394"/>
      <c r="VTS110" s="394"/>
      <c r="VTX110" s="394"/>
      <c r="VTY110" s="394"/>
      <c r="VUD110" s="394"/>
      <c r="VUE110" s="394"/>
      <c r="VUJ110" s="394"/>
      <c r="VUK110" s="394"/>
      <c r="VUP110" s="394"/>
      <c r="VUQ110" s="394"/>
      <c r="VUV110" s="394"/>
      <c r="VUW110" s="394"/>
      <c r="VVB110" s="394"/>
      <c r="VVC110" s="394"/>
      <c r="VVH110" s="394"/>
      <c r="VVI110" s="394"/>
      <c r="VVN110" s="394"/>
      <c r="VVO110" s="394"/>
      <c r="VVT110" s="394"/>
      <c r="VVU110" s="394"/>
      <c r="VVZ110" s="394"/>
      <c r="VWA110" s="394"/>
      <c r="VWF110" s="394"/>
      <c r="VWG110" s="394"/>
      <c r="VWL110" s="394"/>
      <c r="VWM110" s="394"/>
      <c r="VWR110" s="394"/>
      <c r="VWS110" s="394"/>
      <c r="VWX110" s="394"/>
      <c r="VWY110" s="394"/>
      <c r="VXD110" s="394"/>
      <c r="VXE110" s="394"/>
      <c r="VXJ110" s="394"/>
      <c r="VXK110" s="394"/>
      <c r="VXP110" s="394"/>
      <c r="VXQ110" s="394"/>
      <c r="VXV110" s="394"/>
      <c r="VXW110" s="394"/>
      <c r="VYB110" s="394"/>
      <c r="VYC110" s="394"/>
      <c r="VYH110" s="394"/>
      <c r="VYI110" s="394"/>
      <c r="VYN110" s="394"/>
      <c r="VYO110" s="394"/>
      <c r="VYT110" s="394"/>
      <c r="VYU110" s="394"/>
      <c r="VYZ110" s="394"/>
      <c r="VZA110" s="394"/>
      <c r="VZF110" s="394"/>
      <c r="VZG110" s="394"/>
      <c r="VZL110" s="394"/>
      <c r="VZM110" s="394"/>
      <c r="VZR110" s="394"/>
      <c r="VZS110" s="394"/>
      <c r="VZX110" s="394"/>
      <c r="VZY110" s="394"/>
      <c r="WAD110" s="394"/>
      <c r="WAE110" s="394"/>
      <c r="WAJ110" s="394"/>
      <c r="WAK110" s="394"/>
      <c r="WAP110" s="394"/>
      <c r="WAQ110" s="394"/>
      <c r="WAV110" s="394"/>
      <c r="WAW110" s="394"/>
      <c r="WBB110" s="394"/>
      <c r="WBC110" s="394"/>
      <c r="WBH110" s="394"/>
      <c r="WBI110" s="394"/>
      <c r="WBN110" s="394"/>
      <c r="WBO110" s="394"/>
      <c r="WBT110" s="394"/>
      <c r="WBU110" s="394"/>
      <c r="WBZ110" s="394"/>
      <c r="WCA110" s="394"/>
      <c r="WCF110" s="394"/>
      <c r="WCG110" s="394"/>
      <c r="WCL110" s="394"/>
      <c r="WCM110" s="394"/>
      <c r="WCR110" s="394"/>
      <c r="WCS110" s="394"/>
      <c r="WCX110" s="394"/>
      <c r="WCY110" s="394"/>
      <c r="WDD110" s="394"/>
      <c r="WDE110" s="394"/>
      <c r="WDJ110" s="394"/>
      <c r="WDK110" s="394"/>
      <c r="WDP110" s="394"/>
      <c r="WDQ110" s="394"/>
      <c r="WDV110" s="394"/>
      <c r="WDW110" s="394"/>
      <c r="WEB110" s="394"/>
      <c r="WEC110" s="394"/>
      <c r="WEH110" s="394"/>
      <c r="WEI110" s="394"/>
      <c r="WEN110" s="394"/>
      <c r="WEO110" s="394"/>
      <c r="WET110" s="394"/>
      <c r="WEU110" s="394"/>
      <c r="WEZ110" s="394"/>
      <c r="WFA110" s="394"/>
      <c r="WFF110" s="394"/>
      <c r="WFG110" s="394"/>
      <c r="WFL110" s="394"/>
      <c r="WFM110" s="394"/>
      <c r="WFR110" s="394"/>
      <c r="WFS110" s="394"/>
      <c r="WFX110" s="394"/>
      <c r="WFY110" s="394"/>
      <c r="WGD110" s="394"/>
      <c r="WGE110" s="394"/>
      <c r="WGJ110" s="394"/>
      <c r="WGK110" s="394"/>
      <c r="WGP110" s="394"/>
      <c r="WGQ110" s="394"/>
      <c r="WGV110" s="394"/>
      <c r="WGW110" s="394"/>
      <c r="WHB110" s="394"/>
      <c r="WHC110" s="394"/>
      <c r="WHH110" s="394"/>
      <c r="WHI110" s="394"/>
      <c r="WHN110" s="394"/>
      <c r="WHO110" s="394"/>
      <c r="WHT110" s="394"/>
      <c r="WHU110" s="394"/>
      <c r="WHZ110" s="394"/>
      <c r="WIA110" s="394"/>
      <c r="WIF110" s="394"/>
      <c r="WIG110" s="394"/>
      <c r="WIL110" s="394"/>
      <c r="WIM110" s="394"/>
      <c r="WIR110" s="394"/>
      <c r="WIS110" s="394"/>
      <c r="WIX110" s="394"/>
      <c r="WIY110" s="394"/>
      <c r="WJD110" s="394"/>
      <c r="WJE110" s="394"/>
      <c r="WJJ110" s="394"/>
      <c r="WJK110" s="394"/>
      <c r="WJP110" s="394"/>
      <c r="WJQ110" s="394"/>
      <c r="WJV110" s="394"/>
      <c r="WJW110" s="394"/>
      <c r="WKB110" s="394"/>
      <c r="WKC110" s="394"/>
      <c r="WKH110" s="394"/>
      <c r="WKI110" s="394"/>
      <c r="WKN110" s="394"/>
      <c r="WKO110" s="394"/>
      <c r="WKT110" s="394"/>
      <c r="WKU110" s="394"/>
      <c r="WKZ110" s="394"/>
      <c r="WLA110" s="394"/>
      <c r="WLF110" s="394"/>
      <c r="WLG110" s="394"/>
      <c r="WLL110" s="394"/>
      <c r="WLM110" s="394"/>
      <c r="WLR110" s="394"/>
      <c r="WLS110" s="394"/>
      <c r="WLX110" s="394"/>
      <c r="WLY110" s="394"/>
      <c r="WMD110" s="394"/>
      <c r="WME110" s="394"/>
      <c r="WMJ110" s="394"/>
      <c r="WMK110" s="394"/>
      <c r="WMP110" s="394"/>
      <c r="WMQ110" s="394"/>
      <c r="WMV110" s="394"/>
      <c r="WMW110" s="394"/>
      <c r="WNB110" s="394"/>
      <c r="WNC110" s="394"/>
      <c r="WNH110" s="394"/>
      <c r="WNI110" s="394"/>
      <c r="WNN110" s="394"/>
      <c r="WNO110" s="394"/>
      <c r="WNT110" s="394"/>
      <c r="WNU110" s="394"/>
      <c r="WNZ110" s="394"/>
      <c r="WOA110" s="394"/>
      <c r="WOF110" s="394"/>
      <c r="WOG110" s="394"/>
      <c r="WOL110" s="394"/>
      <c r="WOM110" s="394"/>
      <c r="WOR110" s="394"/>
      <c r="WOS110" s="394"/>
      <c r="WOX110" s="394"/>
      <c r="WOY110" s="394"/>
      <c r="WPD110" s="394"/>
      <c r="WPE110" s="394"/>
      <c r="WPJ110" s="394"/>
      <c r="WPK110" s="394"/>
      <c r="WPP110" s="394"/>
      <c r="WPQ110" s="394"/>
      <c r="WPV110" s="394"/>
      <c r="WPW110" s="394"/>
      <c r="WQB110" s="394"/>
      <c r="WQC110" s="394"/>
      <c r="WQH110" s="394"/>
      <c r="WQI110" s="394"/>
      <c r="WQN110" s="394"/>
      <c r="WQO110" s="394"/>
      <c r="WQT110" s="394"/>
      <c r="WQU110" s="394"/>
      <c r="WQZ110" s="394"/>
      <c r="WRA110" s="394"/>
      <c r="WRF110" s="394"/>
      <c r="WRG110" s="394"/>
      <c r="WRL110" s="394"/>
      <c r="WRM110" s="394"/>
      <c r="WRR110" s="394"/>
      <c r="WRS110" s="394"/>
      <c r="WRX110" s="394"/>
      <c r="WRY110" s="394"/>
      <c r="WSD110" s="394"/>
      <c r="WSE110" s="394"/>
      <c r="WSJ110" s="394"/>
      <c r="WSK110" s="394"/>
      <c r="WSP110" s="394"/>
      <c r="WSQ110" s="394"/>
      <c r="WSV110" s="394"/>
      <c r="WSW110" s="394"/>
      <c r="WTB110" s="394"/>
      <c r="WTC110" s="394"/>
      <c r="WTH110" s="394"/>
      <c r="WTI110" s="394"/>
      <c r="WTN110" s="394"/>
      <c r="WTO110" s="394"/>
      <c r="WTT110" s="394"/>
      <c r="WTU110" s="394"/>
      <c r="WTZ110" s="394"/>
      <c r="WUA110" s="394"/>
      <c r="WUF110" s="394"/>
      <c r="WUG110" s="394"/>
      <c r="WUL110" s="394"/>
      <c r="WUM110" s="394"/>
      <c r="WUR110" s="394"/>
      <c r="WUS110" s="394"/>
      <c r="WUX110" s="394"/>
      <c r="WUY110" s="394"/>
      <c r="WVD110" s="394"/>
      <c r="WVE110" s="394"/>
      <c r="WVJ110" s="394"/>
      <c r="WVK110" s="394"/>
      <c r="WVP110" s="394"/>
      <c r="WVQ110" s="394"/>
      <c r="WVV110" s="394"/>
      <c r="WVW110" s="394"/>
      <c r="WWB110" s="394"/>
      <c r="WWC110" s="394"/>
      <c r="WWH110" s="394"/>
      <c r="WWI110" s="394"/>
      <c r="WWN110" s="394"/>
      <c r="WWO110" s="394"/>
      <c r="WWT110" s="394"/>
      <c r="WWU110" s="394"/>
      <c r="WWZ110" s="394"/>
      <c r="WXA110" s="394"/>
      <c r="WXF110" s="394"/>
      <c r="WXG110" s="394"/>
      <c r="WXL110" s="394"/>
      <c r="WXM110" s="394"/>
      <c r="WXR110" s="394"/>
      <c r="WXS110" s="394"/>
      <c r="WXX110" s="394"/>
      <c r="WXY110" s="394"/>
      <c r="WYD110" s="394"/>
      <c r="WYE110" s="394"/>
      <c r="WYJ110" s="394"/>
      <c r="WYK110" s="394"/>
      <c r="WYP110" s="394"/>
      <c r="WYQ110" s="394"/>
      <c r="WYV110" s="394"/>
      <c r="WYW110" s="394"/>
      <c r="WZB110" s="394"/>
      <c r="WZC110" s="394"/>
      <c r="WZH110" s="394"/>
      <c r="WZI110" s="394"/>
      <c r="WZN110" s="394"/>
      <c r="WZO110" s="394"/>
      <c r="WZT110" s="394"/>
      <c r="WZU110" s="394"/>
      <c r="WZZ110" s="394"/>
      <c r="XAA110" s="394"/>
      <c r="XAF110" s="394"/>
      <c r="XAG110" s="394"/>
      <c r="XAL110" s="394"/>
      <c r="XAM110" s="394"/>
      <c r="XAR110" s="394"/>
      <c r="XAS110" s="394"/>
      <c r="XAX110" s="394"/>
      <c r="XAY110" s="394"/>
      <c r="XBD110" s="394"/>
      <c r="XBE110" s="394"/>
      <c r="XBJ110" s="394"/>
      <c r="XBK110" s="394"/>
      <c r="XBP110" s="394"/>
      <c r="XBQ110" s="394"/>
      <c r="XBV110" s="394"/>
      <c r="XBW110" s="394"/>
      <c r="XCB110" s="394"/>
      <c r="XCC110" s="394"/>
      <c r="XCH110" s="394"/>
      <c r="XCI110" s="394"/>
      <c r="XCN110" s="394"/>
      <c r="XCO110" s="394"/>
      <c r="XCT110" s="394"/>
      <c r="XCU110" s="394"/>
      <c r="XCZ110" s="394"/>
      <c r="XDA110" s="394"/>
      <c r="XDF110" s="394"/>
      <c r="XDG110" s="394"/>
      <c r="XDL110" s="394"/>
      <c r="XDM110" s="394"/>
      <c r="XDR110" s="394"/>
      <c r="XDS110" s="394"/>
      <c r="XDX110" s="394"/>
      <c r="XDY110" s="394"/>
      <c r="XED110" s="394"/>
      <c r="XEE110" s="394"/>
      <c r="XEJ110" s="394"/>
      <c r="XEK110" s="394"/>
      <c r="XEP110" s="394"/>
      <c r="XEQ110" s="394"/>
      <c r="XEV110" s="394"/>
      <c r="XEW110" s="394"/>
    </row>
    <row r="111" spans="1:1023 1028:3069 3074:4095 4100:6141 6146:7167 7172:9213 9218:10239 10244:12285 12290:13311 13316:15357 15362:16377" ht="15" x14ac:dyDescent="0.25">
      <c r="A111" s="398" t="s">
        <v>2117</v>
      </c>
      <c r="B111" s="399"/>
      <c r="C111" s="400"/>
      <c r="D111" s="400"/>
      <c r="E111" s="400"/>
      <c r="F111" s="400"/>
    </row>
    <row r="112" spans="1:1023 1028:3069 3074:4095 4100:6141 6146:7167 7172:9213 9218:10239 10244:12285 12290:13311 13316:15357 15362:16377" ht="15" x14ac:dyDescent="0.25">
      <c r="A112" s="385" t="s">
        <v>2469</v>
      </c>
      <c r="B112" s="378"/>
      <c r="C112" s="386"/>
      <c r="D112" s="386"/>
      <c r="E112" s="386"/>
      <c r="F112" s="386"/>
    </row>
    <row r="113" spans="1:6" ht="15" x14ac:dyDescent="0.25">
      <c r="A113" s="396" t="s">
        <v>2109</v>
      </c>
      <c r="B113" s="378"/>
      <c r="C113" s="386">
        <v>2</v>
      </c>
      <c r="D113" s="386">
        <v>1</v>
      </c>
      <c r="E113" s="386">
        <v>2</v>
      </c>
      <c r="F113" s="386">
        <v>2</v>
      </c>
    </row>
    <row r="114" spans="1:6" ht="15" x14ac:dyDescent="0.25">
      <c r="A114" s="396" t="s">
        <v>2110</v>
      </c>
      <c r="B114" s="378"/>
      <c r="C114" s="386">
        <v>2</v>
      </c>
      <c r="D114" s="386">
        <v>1</v>
      </c>
      <c r="E114" s="386">
        <v>1</v>
      </c>
      <c r="F114" s="386">
        <v>2</v>
      </c>
    </row>
    <row r="115" spans="1:6" ht="15" x14ac:dyDescent="0.25">
      <c r="A115" s="396" t="s">
        <v>2104</v>
      </c>
      <c r="B115" s="378"/>
      <c r="C115" s="386">
        <v>14</v>
      </c>
      <c r="D115" s="386">
        <v>9</v>
      </c>
      <c r="E115" s="386">
        <v>10</v>
      </c>
      <c r="F115" s="386">
        <v>10</v>
      </c>
    </row>
    <row r="116" spans="1:6" ht="15" x14ac:dyDescent="0.25">
      <c r="A116" s="385" t="s">
        <v>2470</v>
      </c>
      <c r="B116" s="378"/>
      <c r="C116" s="386"/>
      <c r="D116" s="386"/>
      <c r="E116" s="386"/>
      <c r="F116" s="386"/>
    </row>
    <row r="117" spans="1:6" ht="15" x14ac:dyDescent="0.25">
      <c r="A117" s="396" t="s">
        <v>2109</v>
      </c>
      <c r="B117" s="378"/>
      <c r="C117" s="386">
        <v>5</v>
      </c>
      <c r="D117" s="386">
        <v>1</v>
      </c>
      <c r="E117" s="386">
        <v>2</v>
      </c>
      <c r="F117" s="386">
        <v>2</v>
      </c>
    </row>
    <row r="118" spans="1:6" ht="15" x14ac:dyDescent="0.25">
      <c r="A118" s="396" t="s">
        <v>2110</v>
      </c>
      <c r="B118" s="378"/>
      <c r="C118" s="386">
        <v>5</v>
      </c>
      <c r="D118" s="386">
        <v>1</v>
      </c>
      <c r="E118" s="386">
        <v>1</v>
      </c>
      <c r="F118" s="386">
        <v>2</v>
      </c>
    </row>
    <row r="119" spans="1:6" ht="15" x14ac:dyDescent="0.25">
      <c r="A119" s="396" t="s">
        <v>2104</v>
      </c>
      <c r="B119" s="378"/>
      <c r="C119" s="386">
        <v>0</v>
      </c>
      <c r="D119" s="386">
        <v>9</v>
      </c>
      <c r="E119" s="386">
        <v>10</v>
      </c>
      <c r="F119" s="386">
        <v>10</v>
      </c>
    </row>
    <row r="120" spans="1:6" ht="15" x14ac:dyDescent="0.25">
      <c r="A120" s="385" t="s">
        <v>2471</v>
      </c>
      <c r="B120" s="378"/>
      <c r="C120" s="386"/>
      <c r="D120" s="386"/>
      <c r="E120" s="386"/>
      <c r="F120" s="386"/>
    </row>
    <row r="121" spans="1:6" ht="15" x14ac:dyDescent="0.25">
      <c r="A121" s="396" t="s">
        <v>2109</v>
      </c>
      <c r="B121" s="378"/>
      <c r="C121" s="386">
        <v>3</v>
      </c>
      <c r="D121" s="386">
        <v>1</v>
      </c>
      <c r="E121" s="386">
        <v>2</v>
      </c>
      <c r="F121" s="386">
        <v>2</v>
      </c>
    </row>
    <row r="122" spans="1:6" ht="15" x14ac:dyDescent="0.25">
      <c r="A122" s="396" t="s">
        <v>2110</v>
      </c>
      <c r="B122" s="378"/>
      <c r="C122" s="386">
        <v>3</v>
      </c>
      <c r="D122" s="386">
        <v>1</v>
      </c>
      <c r="E122" s="386">
        <v>1</v>
      </c>
      <c r="F122" s="386">
        <v>2</v>
      </c>
    </row>
    <row r="123" spans="1:6" ht="15" x14ac:dyDescent="0.25">
      <c r="A123" s="396" t="s">
        <v>2104</v>
      </c>
      <c r="B123" s="378"/>
      <c r="C123" s="386">
        <v>0</v>
      </c>
      <c r="D123" s="386"/>
      <c r="E123" s="386"/>
      <c r="F123" s="386"/>
    </row>
    <row r="124" spans="1:6" ht="15" x14ac:dyDescent="0.25">
      <c r="A124" s="385" t="s">
        <v>2472</v>
      </c>
      <c r="B124" s="378"/>
      <c r="C124" s="386"/>
      <c r="D124" s="386"/>
      <c r="E124" s="386"/>
      <c r="F124" s="386"/>
    </row>
    <row r="125" spans="1:6" ht="15" x14ac:dyDescent="0.25">
      <c r="A125" s="396" t="s">
        <v>2109</v>
      </c>
      <c r="B125" s="378"/>
      <c r="C125" s="386">
        <v>2</v>
      </c>
      <c r="D125" s="386"/>
      <c r="E125" s="386"/>
      <c r="F125" s="386"/>
    </row>
    <row r="126" spans="1:6" ht="15" x14ac:dyDescent="0.25">
      <c r="A126" s="396" t="s">
        <v>2110</v>
      </c>
      <c r="B126" s="378"/>
      <c r="C126" s="386">
        <v>2</v>
      </c>
      <c r="D126" s="386"/>
      <c r="E126" s="386"/>
      <c r="F126" s="386"/>
    </row>
    <row r="127" spans="1:6" ht="15" x14ac:dyDescent="0.25">
      <c r="A127" s="443" t="s">
        <v>2104</v>
      </c>
      <c r="B127" s="380"/>
      <c r="C127" s="397">
        <v>14</v>
      </c>
      <c r="D127" s="386">
        <v>9</v>
      </c>
      <c r="E127" s="386">
        <v>10</v>
      </c>
      <c r="F127" s="386">
        <v>14</v>
      </c>
    </row>
    <row r="128" spans="1:6" ht="15" x14ac:dyDescent="0.25">
      <c r="A128" s="385" t="s">
        <v>2118</v>
      </c>
      <c r="B128" s="378"/>
      <c r="C128" s="386"/>
      <c r="D128" s="386">
        <v>1</v>
      </c>
      <c r="E128" s="386">
        <v>2</v>
      </c>
      <c r="F128" s="386">
        <v>2</v>
      </c>
    </row>
    <row r="129" spans="1:6" ht="15" x14ac:dyDescent="0.25">
      <c r="A129" s="396" t="s">
        <v>2109</v>
      </c>
      <c r="B129" s="378"/>
      <c r="C129" s="386">
        <v>2</v>
      </c>
      <c r="D129" s="386"/>
      <c r="E129" s="386"/>
      <c r="F129" s="386"/>
    </row>
    <row r="130" spans="1:6" ht="15" x14ac:dyDescent="0.25">
      <c r="A130" s="396" t="s">
        <v>2110</v>
      </c>
      <c r="B130" s="378"/>
      <c r="C130" s="386">
        <v>2</v>
      </c>
      <c r="D130" s="386"/>
      <c r="E130" s="386"/>
      <c r="F130" s="386"/>
    </row>
    <row r="131" spans="1:6" ht="15" x14ac:dyDescent="0.25">
      <c r="A131" s="396" t="s">
        <v>2104</v>
      </c>
      <c r="B131" s="378"/>
      <c r="C131" s="386">
        <v>14</v>
      </c>
      <c r="D131" s="386"/>
      <c r="E131" s="386"/>
      <c r="F131" s="386"/>
    </row>
    <row r="132" spans="1:6" ht="15" x14ac:dyDescent="0.25">
      <c r="A132" s="385" t="s">
        <v>2473</v>
      </c>
      <c r="B132" s="378"/>
      <c r="C132" s="386"/>
      <c r="D132" s="386"/>
      <c r="E132" s="386"/>
      <c r="F132" s="386"/>
    </row>
    <row r="133" spans="1:6" ht="15" x14ac:dyDescent="0.25">
      <c r="A133" s="396" t="s">
        <v>2109</v>
      </c>
      <c r="B133" s="378"/>
      <c r="C133" s="386">
        <v>2</v>
      </c>
      <c r="D133" s="386">
        <v>1</v>
      </c>
      <c r="E133" s="386">
        <v>1</v>
      </c>
      <c r="F133" s="386">
        <v>2</v>
      </c>
    </row>
    <row r="134" spans="1:6" ht="15" x14ac:dyDescent="0.25">
      <c r="A134" s="396" t="s">
        <v>2110</v>
      </c>
      <c r="B134" s="378"/>
      <c r="C134" s="386">
        <v>2</v>
      </c>
      <c r="D134" s="386">
        <v>9</v>
      </c>
      <c r="E134" s="386">
        <v>10</v>
      </c>
      <c r="F134" s="386">
        <v>10</v>
      </c>
    </row>
    <row r="135" spans="1:6" ht="15" x14ac:dyDescent="0.25">
      <c r="A135" s="396" t="s">
        <v>2104</v>
      </c>
      <c r="B135" s="378"/>
      <c r="C135" s="386">
        <v>14</v>
      </c>
      <c r="D135" s="386"/>
      <c r="E135" s="386"/>
      <c r="F135" s="386"/>
    </row>
    <row r="136" spans="1:6" ht="15" x14ac:dyDescent="0.25">
      <c r="A136" s="385" t="s">
        <v>2474</v>
      </c>
      <c r="B136" s="378"/>
      <c r="C136" s="386"/>
      <c r="D136" s="386">
        <v>1</v>
      </c>
      <c r="E136" s="386">
        <v>2</v>
      </c>
      <c r="F136" s="386">
        <v>2</v>
      </c>
    </row>
    <row r="137" spans="1:6" ht="15" x14ac:dyDescent="0.25">
      <c r="A137" s="396" t="s">
        <v>2109</v>
      </c>
      <c r="B137" s="378"/>
      <c r="C137" s="386">
        <v>2</v>
      </c>
      <c r="D137" s="386">
        <v>1</v>
      </c>
      <c r="E137" s="386">
        <v>1</v>
      </c>
      <c r="F137" s="386">
        <v>2</v>
      </c>
    </row>
    <row r="138" spans="1:6" ht="15" x14ac:dyDescent="0.25">
      <c r="A138" s="396" t="s">
        <v>2110</v>
      </c>
      <c r="B138" s="378"/>
      <c r="C138" s="386">
        <v>2</v>
      </c>
      <c r="D138" s="386"/>
      <c r="E138" s="386"/>
      <c r="F138" s="386"/>
    </row>
    <row r="139" spans="1:6" ht="15" x14ac:dyDescent="0.25">
      <c r="A139" s="396" t="s">
        <v>2104</v>
      </c>
      <c r="B139" s="378"/>
      <c r="C139" s="386">
        <v>14</v>
      </c>
      <c r="D139" s="386">
        <v>9</v>
      </c>
      <c r="E139" s="386">
        <v>10</v>
      </c>
      <c r="F139" s="386">
        <v>10</v>
      </c>
    </row>
    <row r="140" spans="1:6" ht="15" x14ac:dyDescent="0.25">
      <c r="A140" s="385" t="s">
        <v>2119</v>
      </c>
      <c r="B140" s="378"/>
      <c r="C140" s="386"/>
      <c r="D140" s="386"/>
      <c r="E140" s="386"/>
      <c r="F140" s="386"/>
    </row>
    <row r="141" spans="1:6" ht="15" x14ac:dyDescent="0.25">
      <c r="A141" s="396" t="s">
        <v>2109</v>
      </c>
      <c r="B141" s="378"/>
      <c r="C141" s="386">
        <v>0</v>
      </c>
      <c r="D141" s="386">
        <v>1</v>
      </c>
      <c r="E141" s="386">
        <v>2</v>
      </c>
      <c r="F141" s="386">
        <v>2</v>
      </c>
    </row>
    <row r="142" spans="1:6" ht="15" x14ac:dyDescent="0.25">
      <c r="A142" s="396" t="s">
        <v>2110</v>
      </c>
      <c r="B142" s="378"/>
      <c r="C142" s="386">
        <v>2</v>
      </c>
      <c r="D142" s="386">
        <v>1</v>
      </c>
      <c r="E142" s="386">
        <v>1</v>
      </c>
      <c r="F142" s="386">
        <v>2</v>
      </c>
    </row>
    <row r="143" spans="1:6" ht="15" x14ac:dyDescent="0.25">
      <c r="A143" s="443" t="s">
        <v>2104</v>
      </c>
      <c r="B143" s="380"/>
      <c r="C143" s="397">
        <v>14</v>
      </c>
      <c r="D143" s="386"/>
      <c r="E143" s="386"/>
      <c r="F143" s="386"/>
    </row>
    <row r="144" spans="1:6" s="359" customFormat="1" ht="15.75" x14ac:dyDescent="0.25">
      <c r="A144" s="424" t="s">
        <v>1070</v>
      </c>
      <c r="B144" s="425"/>
      <c r="C144" s="423"/>
      <c r="D144" s="376"/>
      <c r="E144" s="376"/>
      <c r="F144" s="376"/>
    </row>
    <row r="145" spans="1:1023 1028:3069 3074:4095 4100:6141 6146:7167 7172:9213 9218:10239 10244:12285 12290:13311 13316:15357 15362:16377" ht="15" x14ac:dyDescent="0.25">
      <c r="A145" s="442" t="s">
        <v>2120</v>
      </c>
      <c r="B145" s="399" t="s">
        <v>2121</v>
      </c>
      <c r="C145" s="400"/>
      <c r="D145" s="386"/>
      <c r="E145" s="386"/>
      <c r="F145" s="386"/>
    </row>
    <row r="146" spans="1:1023 1028:3069 3074:4095 4100:6141 6146:7167 7172:9213 9218:10239 10244:12285 12290:13311 13316:15357 15362:16377" ht="15" x14ac:dyDescent="0.25">
      <c r="A146" s="391" t="s">
        <v>2122</v>
      </c>
      <c r="B146" s="378" t="s">
        <v>2123</v>
      </c>
      <c r="C146" s="386"/>
      <c r="D146" s="386"/>
      <c r="E146" s="386"/>
      <c r="F146" s="386"/>
    </row>
    <row r="147" spans="1:1023 1028:3069 3074:4095 4100:6141 6146:7167 7172:9213 9218:10239 10244:12285 12290:13311 13316:15357 15362:16377" s="373" customFormat="1" ht="9" customHeight="1" x14ac:dyDescent="0.25">
      <c r="A147" s="392"/>
      <c r="B147" s="392"/>
      <c r="C147" s="393"/>
      <c r="D147" s="393"/>
      <c r="E147" s="393"/>
      <c r="F147" s="393"/>
      <c r="G147" s="394"/>
      <c r="H147" s="394"/>
      <c r="I147" s="394"/>
      <c r="N147" s="394"/>
      <c r="O147" s="394"/>
      <c r="T147" s="394"/>
      <c r="U147" s="394"/>
      <c r="Z147" s="394"/>
      <c r="AA147" s="394"/>
      <c r="AF147" s="394"/>
      <c r="AG147" s="394"/>
      <c r="AL147" s="394"/>
      <c r="AM147" s="394"/>
      <c r="AR147" s="394"/>
      <c r="AS147" s="394"/>
      <c r="AX147" s="394"/>
      <c r="AY147" s="394"/>
      <c r="BD147" s="394"/>
      <c r="BE147" s="394"/>
      <c r="BJ147" s="394"/>
      <c r="BK147" s="394"/>
      <c r="BP147" s="394"/>
      <c r="BQ147" s="394"/>
      <c r="BV147" s="394"/>
      <c r="BW147" s="394"/>
      <c r="CB147" s="394"/>
      <c r="CC147" s="394"/>
      <c r="CH147" s="394"/>
      <c r="CI147" s="394"/>
      <c r="CN147" s="394"/>
      <c r="CO147" s="394"/>
      <c r="CT147" s="394"/>
      <c r="CU147" s="394"/>
      <c r="CZ147" s="394"/>
      <c r="DA147" s="394"/>
      <c r="DF147" s="394"/>
      <c r="DG147" s="394"/>
      <c r="DL147" s="394"/>
      <c r="DM147" s="394"/>
      <c r="DR147" s="394"/>
      <c r="DS147" s="394"/>
      <c r="DX147" s="394"/>
      <c r="DY147" s="394"/>
      <c r="ED147" s="394"/>
      <c r="EE147" s="394"/>
      <c r="EJ147" s="394"/>
      <c r="EK147" s="394"/>
      <c r="EP147" s="394"/>
      <c r="EQ147" s="394"/>
      <c r="EV147" s="394"/>
      <c r="EW147" s="394"/>
      <c r="FB147" s="394"/>
      <c r="FC147" s="394"/>
      <c r="FH147" s="394"/>
      <c r="FI147" s="394"/>
      <c r="FN147" s="394"/>
      <c r="FO147" s="394"/>
      <c r="FT147" s="394"/>
      <c r="FU147" s="394"/>
      <c r="FZ147" s="394"/>
      <c r="GA147" s="394"/>
      <c r="GF147" s="394"/>
      <c r="GG147" s="394"/>
      <c r="GL147" s="394"/>
      <c r="GM147" s="394"/>
      <c r="GR147" s="394"/>
      <c r="GS147" s="394"/>
      <c r="GX147" s="394"/>
      <c r="GY147" s="394"/>
      <c r="HD147" s="394"/>
      <c r="HE147" s="394"/>
      <c r="HJ147" s="394"/>
      <c r="HK147" s="394"/>
      <c r="HP147" s="394"/>
      <c r="HQ147" s="394"/>
      <c r="HV147" s="394"/>
      <c r="HW147" s="394"/>
      <c r="IB147" s="394"/>
      <c r="IC147" s="394"/>
      <c r="IH147" s="394"/>
      <c r="II147" s="394"/>
      <c r="IN147" s="394"/>
      <c r="IO147" s="394"/>
      <c r="IT147" s="394"/>
      <c r="IU147" s="394"/>
      <c r="IZ147" s="394"/>
      <c r="JA147" s="394"/>
      <c r="JF147" s="394"/>
      <c r="JG147" s="394"/>
      <c r="JL147" s="394"/>
      <c r="JM147" s="394"/>
      <c r="JR147" s="394"/>
      <c r="JS147" s="394"/>
      <c r="JX147" s="394"/>
      <c r="JY147" s="394"/>
      <c r="KD147" s="394"/>
      <c r="KE147" s="394"/>
      <c r="KJ147" s="394"/>
      <c r="KK147" s="394"/>
      <c r="KP147" s="394"/>
      <c r="KQ147" s="394"/>
      <c r="KV147" s="394"/>
      <c r="KW147" s="394"/>
      <c r="LB147" s="394"/>
      <c r="LC147" s="394"/>
      <c r="LH147" s="394"/>
      <c r="LI147" s="394"/>
      <c r="LN147" s="394"/>
      <c r="LO147" s="394"/>
      <c r="LT147" s="394"/>
      <c r="LU147" s="394"/>
      <c r="LZ147" s="394"/>
      <c r="MA147" s="394"/>
      <c r="MF147" s="394"/>
      <c r="MG147" s="394"/>
      <c r="ML147" s="394"/>
      <c r="MM147" s="394"/>
      <c r="MR147" s="394"/>
      <c r="MS147" s="394"/>
      <c r="MX147" s="394"/>
      <c r="MY147" s="394"/>
      <c r="ND147" s="394"/>
      <c r="NE147" s="394"/>
      <c r="NJ147" s="394"/>
      <c r="NK147" s="394"/>
      <c r="NP147" s="394"/>
      <c r="NQ147" s="394"/>
      <c r="NV147" s="394"/>
      <c r="NW147" s="394"/>
      <c r="OB147" s="394"/>
      <c r="OC147" s="394"/>
      <c r="OH147" s="394"/>
      <c r="OI147" s="394"/>
      <c r="ON147" s="394"/>
      <c r="OO147" s="394"/>
      <c r="OT147" s="394"/>
      <c r="OU147" s="394"/>
      <c r="OZ147" s="394"/>
      <c r="PA147" s="394"/>
      <c r="PF147" s="394"/>
      <c r="PG147" s="394"/>
      <c r="PL147" s="394"/>
      <c r="PM147" s="394"/>
      <c r="PR147" s="394"/>
      <c r="PS147" s="394"/>
      <c r="PX147" s="394"/>
      <c r="PY147" s="394"/>
      <c r="QD147" s="394"/>
      <c r="QE147" s="394"/>
      <c r="QJ147" s="394"/>
      <c r="QK147" s="394"/>
      <c r="QP147" s="394"/>
      <c r="QQ147" s="394"/>
      <c r="QV147" s="394"/>
      <c r="QW147" s="394"/>
      <c r="RB147" s="394"/>
      <c r="RC147" s="394"/>
      <c r="RH147" s="394"/>
      <c r="RI147" s="394"/>
      <c r="RN147" s="394"/>
      <c r="RO147" s="394"/>
      <c r="RT147" s="394"/>
      <c r="RU147" s="394"/>
      <c r="RZ147" s="394"/>
      <c r="SA147" s="394"/>
      <c r="SF147" s="394"/>
      <c r="SG147" s="394"/>
      <c r="SL147" s="394"/>
      <c r="SM147" s="394"/>
      <c r="SR147" s="394"/>
      <c r="SS147" s="394"/>
      <c r="SX147" s="394"/>
      <c r="SY147" s="394"/>
      <c r="TD147" s="394"/>
      <c r="TE147" s="394"/>
      <c r="TJ147" s="394"/>
      <c r="TK147" s="394"/>
      <c r="TP147" s="394"/>
      <c r="TQ147" s="394"/>
      <c r="TV147" s="394"/>
      <c r="TW147" s="394"/>
      <c r="UB147" s="394"/>
      <c r="UC147" s="394"/>
      <c r="UH147" s="394"/>
      <c r="UI147" s="394"/>
      <c r="UN147" s="394"/>
      <c r="UO147" s="394"/>
      <c r="UT147" s="394"/>
      <c r="UU147" s="394"/>
      <c r="UZ147" s="394"/>
      <c r="VA147" s="394"/>
      <c r="VF147" s="394"/>
      <c r="VG147" s="394"/>
      <c r="VL147" s="394"/>
      <c r="VM147" s="394"/>
      <c r="VR147" s="394"/>
      <c r="VS147" s="394"/>
      <c r="VX147" s="394"/>
      <c r="VY147" s="394"/>
      <c r="WD147" s="394"/>
      <c r="WE147" s="394"/>
      <c r="WJ147" s="394"/>
      <c r="WK147" s="394"/>
      <c r="WP147" s="394"/>
      <c r="WQ147" s="394"/>
      <c r="WV147" s="394"/>
      <c r="WW147" s="394"/>
      <c r="XB147" s="394"/>
      <c r="XC147" s="394"/>
      <c r="XH147" s="394"/>
      <c r="XI147" s="394"/>
      <c r="XN147" s="394"/>
      <c r="XO147" s="394"/>
      <c r="XT147" s="394"/>
      <c r="XU147" s="394"/>
      <c r="XZ147" s="394"/>
      <c r="YA147" s="394"/>
      <c r="YF147" s="394"/>
      <c r="YG147" s="394"/>
      <c r="YL147" s="394"/>
      <c r="YM147" s="394"/>
      <c r="YR147" s="394"/>
      <c r="YS147" s="394"/>
      <c r="YX147" s="394"/>
      <c r="YY147" s="394"/>
      <c r="ZD147" s="394"/>
      <c r="ZE147" s="394"/>
      <c r="ZJ147" s="394"/>
      <c r="ZK147" s="394"/>
      <c r="ZP147" s="394"/>
      <c r="ZQ147" s="394"/>
      <c r="ZV147" s="394"/>
      <c r="ZW147" s="394"/>
      <c r="AAB147" s="394"/>
      <c r="AAC147" s="394"/>
      <c r="AAH147" s="394"/>
      <c r="AAI147" s="394"/>
      <c r="AAN147" s="394"/>
      <c r="AAO147" s="394"/>
      <c r="AAT147" s="394"/>
      <c r="AAU147" s="394"/>
      <c r="AAZ147" s="394"/>
      <c r="ABA147" s="394"/>
      <c r="ABF147" s="394"/>
      <c r="ABG147" s="394"/>
      <c r="ABL147" s="394"/>
      <c r="ABM147" s="394"/>
      <c r="ABR147" s="394"/>
      <c r="ABS147" s="394"/>
      <c r="ABX147" s="394"/>
      <c r="ABY147" s="394"/>
      <c r="ACD147" s="394"/>
      <c r="ACE147" s="394"/>
      <c r="ACJ147" s="394"/>
      <c r="ACK147" s="394"/>
      <c r="ACP147" s="394"/>
      <c r="ACQ147" s="394"/>
      <c r="ACV147" s="394"/>
      <c r="ACW147" s="394"/>
      <c r="ADB147" s="394"/>
      <c r="ADC147" s="394"/>
      <c r="ADH147" s="394"/>
      <c r="ADI147" s="394"/>
      <c r="ADN147" s="394"/>
      <c r="ADO147" s="394"/>
      <c r="ADT147" s="394"/>
      <c r="ADU147" s="394"/>
      <c r="ADZ147" s="394"/>
      <c r="AEA147" s="394"/>
      <c r="AEF147" s="394"/>
      <c r="AEG147" s="394"/>
      <c r="AEL147" s="394"/>
      <c r="AEM147" s="394"/>
      <c r="AER147" s="394"/>
      <c r="AES147" s="394"/>
      <c r="AEX147" s="394"/>
      <c r="AEY147" s="394"/>
      <c r="AFD147" s="394"/>
      <c r="AFE147" s="394"/>
      <c r="AFJ147" s="394"/>
      <c r="AFK147" s="394"/>
      <c r="AFP147" s="394"/>
      <c r="AFQ147" s="394"/>
      <c r="AFV147" s="394"/>
      <c r="AFW147" s="394"/>
      <c r="AGB147" s="394"/>
      <c r="AGC147" s="394"/>
      <c r="AGH147" s="394"/>
      <c r="AGI147" s="394"/>
      <c r="AGN147" s="394"/>
      <c r="AGO147" s="394"/>
      <c r="AGT147" s="394"/>
      <c r="AGU147" s="394"/>
      <c r="AGZ147" s="394"/>
      <c r="AHA147" s="394"/>
      <c r="AHF147" s="394"/>
      <c r="AHG147" s="394"/>
      <c r="AHL147" s="394"/>
      <c r="AHM147" s="394"/>
      <c r="AHR147" s="394"/>
      <c r="AHS147" s="394"/>
      <c r="AHX147" s="394"/>
      <c r="AHY147" s="394"/>
      <c r="AID147" s="394"/>
      <c r="AIE147" s="394"/>
      <c r="AIJ147" s="394"/>
      <c r="AIK147" s="394"/>
      <c r="AIP147" s="394"/>
      <c r="AIQ147" s="394"/>
      <c r="AIV147" s="394"/>
      <c r="AIW147" s="394"/>
      <c r="AJB147" s="394"/>
      <c r="AJC147" s="394"/>
      <c r="AJH147" s="394"/>
      <c r="AJI147" s="394"/>
      <c r="AJN147" s="394"/>
      <c r="AJO147" s="394"/>
      <c r="AJT147" s="394"/>
      <c r="AJU147" s="394"/>
      <c r="AJZ147" s="394"/>
      <c r="AKA147" s="394"/>
      <c r="AKF147" s="394"/>
      <c r="AKG147" s="394"/>
      <c r="AKL147" s="394"/>
      <c r="AKM147" s="394"/>
      <c r="AKR147" s="394"/>
      <c r="AKS147" s="394"/>
      <c r="AKX147" s="394"/>
      <c r="AKY147" s="394"/>
      <c r="ALD147" s="394"/>
      <c r="ALE147" s="394"/>
      <c r="ALJ147" s="394"/>
      <c r="ALK147" s="394"/>
      <c r="ALP147" s="394"/>
      <c r="ALQ147" s="394"/>
      <c r="ALV147" s="394"/>
      <c r="ALW147" s="394"/>
      <c r="AMB147" s="394"/>
      <c r="AMC147" s="394"/>
      <c r="AMH147" s="394"/>
      <c r="AMI147" s="394"/>
      <c r="AMN147" s="394"/>
      <c r="AMO147" s="394"/>
      <c r="AMT147" s="394"/>
      <c r="AMU147" s="394"/>
      <c r="AMZ147" s="394"/>
      <c r="ANA147" s="394"/>
      <c r="ANF147" s="394"/>
      <c r="ANG147" s="394"/>
      <c r="ANL147" s="394"/>
      <c r="ANM147" s="394"/>
      <c r="ANR147" s="394"/>
      <c r="ANS147" s="394"/>
      <c r="ANX147" s="394"/>
      <c r="ANY147" s="394"/>
      <c r="AOD147" s="394"/>
      <c r="AOE147" s="394"/>
      <c r="AOJ147" s="394"/>
      <c r="AOK147" s="394"/>
      <c r="AOP147" s="394"/>
      <c r="AOQ147" s="394"/>
      <c r="AOV147" s="394"/>
      <c r="AOW147" s="394"/>
      <c r="APB147" s="394"/>
      <c r="APC147" s="394"/>
      <c r="APH147" s="394"/>
      <c r="API147" s="394"/>
      <c r="APN147" s="394"/>
      <c r="APO147" s="394"/>
      <c r="APT147" s="394"/>
      <c r="APU147" s="394"/>
      <c r="APZ147" s="394"/>
      <c r="AQA147" s="394"/>
      <c r="AQF147" s="394"/>
      <c r="AQG147" s="394"/>
      <c r="AQL147" s="394"/>
      <c r="AQM147" s="394"/>
      <c r="AQR147" s="394"/>
      <c r="AQS147" s="394"/>
      <c r="AQX147" s="394"/>
      <c r="AQY147" s="394"/>
      <c r="ARD147" s="394"/>
      <c r="ARE147" s="394"/>
      <c r="ARJ147" s="394"/>
      <c r="ARK147" s="394"/>
      <c r="ARP147" s="394"/>
      <c r="ARQ147" s="394"/>
      <c r="ARV147" s="394"/>
      <c r="ARW147" s="394"/>
      <c r="ASB147" s="394"/>
      <c r="ASC147" s="394"/>
      <c r="ASH147" s="394"/>
      <c r="ASI147" s="394"/>
      <c r="ASN147" s="394"/>
      <c r="ASO147" s="394"/>
      <c r="AST147" s="394"/>
      <c r="ASU147" s="394"/>
      <c r="ASZ147" s="394"/>
      <c r="ATA147" s="394"/>
      <c r="ATF147" s="394"/>
      <c r="ATG147" s="394"/>
      <c r="ATL147" s="394"/>
      <c r="ATM147" s="394"/>
      <c r="ATR147" s="394"/>
      <c r="ATS147" s="394"/>
      <c r="ATX147" s="394"/>
      <c r="ATY147" s="394"/>
      <c r="AUD147" s="394"/>
      <c r="AUE147" s="394"/>
      <c r="AUJ147" s="394"/>
      <c r="AUK147" s="394"/>
      <c r="AUP147" s="394"/>
      <c r="AUQ147" s="394"/>
      <c r="AUV147" s="394"/>
      <c r="AUW147" s="394"/>
      <c r="AVB147" s="394"/>
      <c r="AVC147" s="394"/>
      <c r="AVH147" s="394"/>
      <c r="AVI147" s="394"/>
      <c r="AVN147" s="394"/>
      <c r="AVO147" s="394"/>
      <c r="AVT147" s="394"/>
      <c r="AVU147" s="394"/>
      <c r="AVZ147" s="394"/>
      <c r="AWA147" s="394"/>
      <c r="AWF147" s="394"/>
      <c r="AWG147" s="394"/>
      <c r="AWL147" s="394"/>
      <c r="AWM147" s="394"/>
      <c r="AWR147" s="394"/>
      <c r="AWS147" s="394"/>
      <c r="AWX147" s="394"/>
      <c r="AWY147" s="394"/>
      <c r="AXD147" s="394"/>
      <c r="AXE147" s="394"/>
      <c r="AXJ147" s="394"/>
      <c r="AXK147" s="394"/>
      <c r="AXP147" s="394"/>
      <c r="AXQ147" s="394"/>
      <c r="AXV147" s="394"/>
      <c r="AXW147" s="394"/>
      <c r="AYB147" s="394"/>
      <c r="AYC147" s="394"/>
      <c r="AYH147" s="394"/>
      <c r="AYI147" s="394"/>
      <c r="AYN147" s="394"/>
      <c r="AYO147" s="394"/>
      <c r="AYT147" s="394"/>
      <c r="AYU147" s="394"/>
      <c r="AYZ147" s="394"/>
      <c r="AZA147" s="394"/>
      <c r="AZF147" s="394"/>
      <c r="AZG147" s="394"/>
      <c r="AZL147" s="394"/>
      <c r="AZM147" s="394"/>
      <c r="AZR147" s="394"/>
      <c r="AZS147" s="394"/>
      <c r="AZX147" s="394"/>
      <c r="AZY147" s="394"/>
      <c r="BAD147" s="394"/>
      <c r="BAE147" s="394"/>
      <c r="BAJ147" s="394"/>
      <c r="BAK147" s="394"/>
      <c r="BAP147" s="394"/>
      <c r="BAQ147" s="394"/>
      <c r="BAV147" s="394"/>
      <c r="BAW147" s="394"/>
      <c r="BBB147" s="394"/>
      <c r="BBC147" s="394"/>
      <c r="BBH147" s="394"/>
      <c r="BBI147" s="394"/>
      <c r="BBN147" s="394"/>
      <c r="BBO147" s="394"/>
      <c r="BBT147" s="394"/>
      <c r="BBU147" s="394"/>
      <c r="BBZ147" s="394"/>
      <c r="BCA147" s="394"/>
      <c r="BCF147" s="394"/>
      <c r="BCG147" s="394"/>
      <c r="BCL147" s="394"/>
      <c r="BCM147" s="394"/>
      <c r="BCR147" s="394"/>
      <c r="BCS147" s="394"/>
      <c r="BCX147" s="394"/>
      <c r="BCY147" s="394"/>
      <c r="BDD147" s="394"/>
      <c r="BDE147" s="394"/>
      <c r="BDJ147" s="394"/>
      <c r="BDK147" s="394"/>
      <c r="BDP147" s="394"/>
      <c r="BDQ147" s="394"/>
      <c r="BDV147" s="394"/>
      <c r="BDW147" s="394"/>
      <c r="BEB147" s="394"/>
      <c r="BEC147" s="394"/>
      <c r="BEH147" s="394"/>
      <c r="BEI147" s="394"/>
      <c r="BEN147" s="394"/>
      <c r="BEO147" s="394"/>
      <c r="BET147" s="394"/>
      <c r="BEU147" s="394"/>
      <c r="BEZ147" s="394"/>
      <c r="BFA147" s="394"/>
      <c r="BFF147" s="394"/>
      <c r="BFG147" s="394"/>
      <c r="BFL147" s="394"/>
      <c r="BFM147" s="394"/>
      <c r="BFR147" s="394"/>
      <c r="BFS147" s="394"/>
      <c r="BFX147" s="394"/>
      <c r="BFY147" s="394"/>
      <c r="BGD147" s="394"/>
      <c r="BGE147" s="394"/>
      <c r="BGJ147" s="394"/>
      <c r="BGK147" s="394"/>
      <c r="BGP147" s="394"/>
      <c r="BGQ147" s="394"/>
      <c r="BGV147" s="394"/>
      <c r="BGW147" s="394"/>
      <c r="BHB147" s="394"/>
      <c r="BHC147" s="394"/>
      <c r="BHH147" s="394"/>
      <c r="BHI147" s="394"/>
      <c r="BHN147" s="394"/>
      <c r="BHO147" s="394"/>
      <c r="BHT147" s="394"/>
      <c r="BHU147" s="394"/>
      <c r="BHZ147" s="394"/>
      <c r="BIA147" s="394"/>
      <c r="BIF147" s="394"/>
      <c r="BIG147" s="394"/>
      <c r="BIL147" s="394"/>
      <c r="BIM147" s="394"/>
      <c r="BIR147" s="394"/>
      <c r="BIS147" s="394"/>
      <c r="BIX147" s="394"/>
      <c r="BIY147" s="394"/>
      <c r="BJD147" s="394"/>
      <c r="BJE147" s="394"/>
      <c r="BJJ147" s="394"/>
      <c r="BJK147" s="394"/>
      <c r="BJP147" s="394"/>
      <c r="BJQ147" s="394"/>
      <c r="BJV147" s="394"/>
      <c r="BJW147" s="394"/>
      <c r="BKB147" s="394"/>
      <c r="BKC147" s="394"/>
      <c r="BKH147" s="394"/>
      <c r="BKI147" s="394"/>
      <c r="BKN147" s="394"/>
      <c r="BKO147" s="394"/>
      <c r="BKT147" s="394"/>
      <c r="BKU147" s="394"/>
      <c r="BKZ147" s="394"/>
      <c r="BLA147" s="394"/>
      <c r="BLF147" s="394"/>
      <c r="BLG147" s="394"/>
      <c r="BLL147" s="394"/>
      <c r="BLM147" s="394"/>
      <c r="BLR147" s="394"/>
      <c r="BLS147" s="394"/>
      <c r="BLX147" s="394"/>
      <c r="BLY147" s="394"/>
      <c r="BMD147" s="394"/>
      <c r="BME147" s="394"/>
      <c r="BMJ147" s="394"/>
      <c r="BMK147" s="394"/>
      <c r="BMP147" s="394"/>
      <c r="BMQ147" s="394"/>
      <c r="BMV147" s="394"/>
      <c r="BMW147" s="394"/>
      <c r="BNB147" s="394"/>
      <c r="BNC147" s="394"/>
      <c r="BNH147" s="394"/>
      <c r="BNI147" s="394"/>
      <c r="BNN147" s="394"/>
      <c r="BNO147" s="394"/>
      <c r="BNT147" s="394"/>
      <c r="BNU147" s="394"/>
      <c r="BNZ147" s="394"/>
      <c r="BOA147" s="394"/>
      <c r="BOF147" s="394"/>
      <c r="BOG147" s="394"/>
      <c r="BOL147" s="394"/>
      <c r="BOM147" s="394"/>
      <c r="BOR147" s="394"/>
      <c r="BOS147" s="394"/>
      <c r="BOX147" s="394"/>
      <c r="BOY147" s="394"/>
      <c r="BPD147" s="394"/>
      <c r="BPE147" s="394"/>
      <c r="BPJ147" s="394"/>
      <c r="BPK147" s="394"/>
      <c r="BPP147" s="394"/>
      <c r="BPQ147" s="394"/>
      <c r="BPV147" s="394"/>
      <c r="BPW147" s="394"/>
      <c r="BQB147" s="394"/>
      <c r="BQC147" s="394"/>
      <c r="BQH147" s="394"/>
      <c r="BQI147" s="394"/>
      <c r="BQN147" s="394"/>
      <c r="BQO147" s="394"/>
      <c r="BQT147" s="394"/>
      <c r="BQU147" s="394"/>
      <c r="BQZ147" s="394"/>
      <c r="BRA147" s="394"/>
      <c r="BRF147" s="394"/>
      <c r="BRG147" s="394"/>
      <c r="BRL147" s="394"/>
      <c r="BRM147" s="394"/>
      <c r="BRR147" s="394"/>
      <c r="BRS147" s="394"/>
      <c r="BRX147" s="394"/>
      <c r="BRY147" s="394"/>
      <c r="BSD147" s="394"/>
      <c r="BSE147" s="394"/>
      <c r="BSJ147" s="394"/>
      <c r="BSK147" s="394"/>
      <c r="BSP147" s="394"/>
      <c r="BSQ147" s="394"/>
      <c r="BSV147" s="394"/>
      <c r="BSW147" s="394"/>
      <c r="BTB147" s="394"/>
      <c r="BTC147" s="394"/>
      <c r="BTH147" s="394"/>
      <c r="BTI147" s="394"/>
      <c r="BTN147" s="394"/>
      <c r="BTO147" s="394"/>
      <c r="BTT147" s="394"/>
      <c r="BTU147" s="394"/>
      <c r="BTZ147" s="394"/>
      <c r="BUA147" s="394"/>
      <c r="BUF147" s="394"/>
      <c r="BUG147" s="394"/>
      <c r="BUL147" s="394"/>
      <c r="BUM147" s="394"/>
      <c r="BUR147" s="394"/>
      <c r="BUS147" s="394"/>
      <c r="BUX147" s="394"/>
      <c r="BUY147" s="394"/>
      <c r="BVD147" s="394"/>
      <c r="BVE147" s="394"/>
      <c r="BVJ147" s="394"/>
      <c r="BVK147" s="394"/>
      <c r="BVP147" s="394"/>
      <c r="BVQ147" s="394"/>
      <c r="BVV147" s="394"/>
      <c r="BVW147" s="394"/>
      <c r="BWB147" s="394"/>
      <c r="BWC147" s="394"/>
      <c r="BWH147" s="394"/>
      <c r="BWI147" s="394"/>
      <c r="BWN147" s="394"/>
      <c r="BWO147" s="394"/>
      <c r="BWT147" s="394"/>
      <c r="BWU147" s="394"/>
      <c r="BWZ147" s="394"/>
      <c r="BXA147" s="394"/>
      <c r="BXF147" s="394"/>
      <c r="BXG147" s="394"/>
      <c r="BXL147" s="394"/>
      <c r="BXM147" s="394"/>
      <c r="BXR147" s="394"/>
      <c r="BXS147" s="394"/>
      <c r="BXX147" s="394"/>
      <c r="BXY147" s="394"/>
      <c r="BYD147" s="394"/>
      <c r="BYE147" s="394"/>
      <c r="BYJ147" s="394"/>
      <c r="BYK147" s="394"/>
      <c r="BYP147" s="394"/>
      <c r="BYQ147" s="394"/>
      <c r="BYV147" s="394"/>
      <c r="BYW147" s="394"/>
      <c r="BZB147" s="394"/>
      <c r="BZC147" s="394"/>
      <c r="BZH147" s="394"/>
      <c r="BZI147" s="394"/>
      <c r="BZN147" s="394"/>
      <c r="BZO147" s="394"/>
      <c r="BZT147" s="394"/>
      <c r="BZU147" s="394"/>
      <c r="BZZ147" s="394"/>
      <c r="CAA147" s="394"/>
      <c r="CAF147" s="394"/>
      <c r="CAG147" s="394"/>
      <c r="CAL147" s="394"/>
      <c r="CAM147" s="394"/>
      <c r="CAR147" s="394"/>
      <c r="CAS147" s="394"/>
      <c r="CAX147" s="394"/>
      <c r="CAY147" s="394"/>
      <c r="CBD147" s="394"/>
      <c r="CBE147" s="394"/>
      <c r="CBJ147" s="394"/>
      <c r="CBK147" s="394"/>
      <c r="CBP147" s="394"/>
      <c r="CBQ147" s="394"/>
      <c r="CBV147" s="394"/>
      <c r="CBW147" s="394"/>
      <c r="CCB147" s="394"/>
      <c r="CCC147" s="394"/>
      <c r="CCH147" s="394"/>
      <c r="CCI147" s="394"/>
      <c r="CCN147" s="394"/>
      <c r="CCO147" s="394"/>
      <c r="CCT147" s="394"/>
      <c r="CCU147" s="394"/>
      <c r="CCZ147" s="394"/>
      <c r="CDA147" s="394"/>
      <c r="CDF147" s="394"/>
      <c r="CDG147" s="394"/>
      <c r="CDL147" s="394"/>
      <c r="CDM147" s="394"/>
      <c r="CDR147" s="394"/>
      <c r="CDS147" s="394"/>
      <c r="CDX147" s="394"/>
      <c r="CDY147" s="394"/>
      <c r="CED147" s="394"/>
      <c r="CEE147" s="394"/>
      <c r="CEJ147" s="394"/>
      <c r="CEK147" s="394"/>
      <c r="CEP147" s="394"/>
      <c r="CEQ147" s="394"/>
      <c r="CEV147" s="394"/>
      <c r="CEW147" s="394"/>
      <c r="CFB147" s="394"/>
      <c r="CFC147" s="394"/>
      <c r="CFH147" s="394"/>
      <c r="CFI147" s="394"/>
      <c r="CFN147" s="394"/>
      <c r="CFO147" s="394"/>
      <c r="CFT147" s="394"/>
      <c r="CFU147" s="394"/>
      <c r="CFZ147" s="394"/>
      <c r="CGA147" s="394"/>
      <c r="CGF147" s="394"/>
      <c r="CGG147" s="394"/>
      <c r="CGL147" s="394"/>
      <c r="CGM147" s="394"/>
      <c r="CGR147" s="394"/>
      <c r="CGS147" s="394"/>
      <c r="CGX147" s="394"/>
      <c r="CGY147" s="394"/>
      <c r="CHD147" s="394"/>
      <c r="CHE147" s="394"/>
      <c r="CHJ147" s="394"/>
      <c r="CHK147" s="394"/>
      <c r="CHP147" s="394"/>
      <c r="CHQ147" s="394"/>
      <c r="CHV147" s="394"/>
      <c r="CHW147" s="394"/>
      <c r="CIB147" s="394"/>
      <c r="CIC147" s="394"/>
      <c r="CIH147" s="394"/>
      <c r="CII147" s="394"/>
      <c r="CIN147" s="394"/>
      <c r="CIO147" s="394"/>
      <c r="CIT147" s="394"/>
      <c r="CIU147" s="394"/>
      <c r="CIZ147" s="394"/>
      <c r="CJA147" s="394"/>
      <c r="CJF147" s="394"/>
      <c r="CJG147" s="394"/>
      <c r="CJL147" s="394"/>
      <c r="CJM147" s="394"/>
      <c r="CJR147" s="394"/>
      <c r="CJS147" s="394"/>
      <c r="CJX147" s="394"/>
      <c r="CJY147" s="394"/>
      <c r="CKD147" s="394"/>
      <c r="CKE147" s="394"/>
      <c r="CKJ147" s="394"/>
      <c r="CKK147" s="394"/>
      <c r="CKP147" s="394"/>
      <c r="CKQ147" s="394"/>
      <c r="CKV147" s="394"/>
      <c r="CKW147" s="394"/>
      <c r="CLB147" s="394"/>
      <c r="CLC147" s="394"/>
      <c r="CLH147" s="394"/>
      <c r="CLI147" s="394"/>
      <c r="CLN147" s="394"/>
      <c r="CLO147" s="394"/>
      <c r="CLT147" s="394"/>
      <c r="CLU147" s="394"/>
      <c r="CLZ147" s="394"/>
      <c r="CMA147" s="394"/>
      <c r="CMF147" s="394"/>
      <c r="CMG147" s="394"/>
      <c r="CML147" s="394"/>
      <c r="CMM147" s="394"/>
      <c r="CMR147" s="394"/>
      <c r="CMS147" s="394"/>
      <c r="CMX147" s="394"/>
      <c r="CMY147" s="394"/>
      <c r="CND147" s="394"/>
      <c r="CNE147" s="394"/>
      <c r="CNJ147" s="394"/>
      <c r="CNK147" s="394"/>
      <c r="CNP147" s="394"/>
      <c r="CNQ147" s="394"/>
      <c r="CNV147" s="394"/>
      <c r="CNW147" s="394"/>
      <c r="COB147" s="394"/>
      <c r="COC147" s="394"/>
      <c r="COH147" s="394"/>
      <c r="COI147" s="394"/>
      <c r="CON147" s="394"/>
      <c r="COO147" s="394"/>
      <c r="COT147" s="394"/>
      <c r="COU147" s="394"/>
      <c r="COZ147" s="394"/>
      <c r="CPA147" s="394"/>
      <c r="CPF147" s="394"/>
      <c r="CPG147" s="394"/>
      <c r="CPL147" s="394"/>
      <c r="CPM147" s="394"/>
      <c r="CPR147" s="394"/>
      <c r="CPS147" s="394"/>
      <c r="CPX147" s="394"/>
      <c r="CPY147" s="394"/>
      <c r="CQD147" s="394"/>
      <c r="CQE147" s="394"/>
      <c r="CQJ147" s="394"/>
      <c r="CQK147" s="394"/>
      <c r="CQP147" s="394"/>
      <c r="CQQ147" s="394"/>
      <c r="CQV147" s="394"/>
      <c r="CQW147" s="394"/>
      <c r="CRB147" s="394"/>
      <c r="CRC147" s="394"/>
      <c r="CRH147" s="394"/>
      <c r="CRI147" s="394"/>
      <c r="CRN147" s="394"/>
      <c r="CRO147" s="394"/>
      <c r="CRT147" s="394"/>
      <c r="CRU147" s="394"/>
      <c r="CRZ147" s="394"/>
      <c r="CSA147" s="394"/>
      <c r="CSF147" s="394"/>
      <c r="CSG147" s="394"/>
      <c r="CSL147" s="394"/>
      <c r="CSM147" s="394"/>
      <c r="CSR147" s="394"/>
      <c r="CSS147" s="394"/>
      <c r="CSX147" s="394"/>
      <c r="CSY147" s="394"/>
      <c r="CTD147" s="394"/>
      <c r="CTE147" s="394"/>
      <c r="CTJ147" s="394"/>
      <c r="CTK147" s="394"/>
      <c r="CTP147" s="394"/>
      <c r="CTQ147" s="394"/>
      <c r="CTV147" s="394"/>
      <c r="CTW147" s="394"/>
      <c r="CUB147" s="394"/>
      <c r="CUC147" s="394"/>
      <c r="CUH147" s="394"/>
      <c r="CUI147" s="394"/>
      <c r="CUN147" s="394"/>
      <c r="CUO147" s="394"/>
      <c r="CUT147" s="394"/>
      <c r="CUU147" s="394"/>
      <c r="CUZ147" s="394"/>
      <c r="CVA147" s="394"/>
      <c r="CVF147" s="394"/>
      <c r="CVG147" s="394"/>
      <c r="CVL147" s="394"/>
      <c r="CVM147" s="394"/>
      <c r="CVR147" s="394"/>
      <c r="CVS147" s="394"/>
      <c r="CVX147" s="394"/>
      <c r="CVY147" s="394"/>
      <c r="CWD147" s="394"/>
      <c r="CWE147" s="394"/>
      <c r="CWJ147" s="394"/>
      <c r="CWK147" s="394"/>
      <c r="CWP147" s="394"/>
      <c r="CWQ147" s="394"/>
      <c r="CWV147" s="394"/>
      <c r="CWW147" s="394"/>
      <c r="CXB147" s="394"/>
      <c r="CXC147" s="394"/>
      <c r="CXH147" s="394"/>
      <c r="CXI147" s="394"/>
      <c r="CXN147" s="394"/>
      <c r="CXO147" s="394"/>
      <c r="CXT147" s="394"/>
      <c r="CXU147" s="394"/>
      <c r="CXZ147" s="394"/>
      <c r="CYA147" s="394"/>
      <c r="CYF147" s="394"/>
      <c r="CYG147" s="394"/>
      <c r="CYL147" s="394"/>
      <c r="CYM147" s="394"/>
      <c r="CYR147" s="394"/>
      <c r="CYS147" s="394"/>
      <c r="CYX147" s="394"/>
      <c r="CYY147" s="394"/>
      <c r="CZD147" s="394"/>
      <c r="CZE147" s="394"/>
      <c r="CZJ147" s="394"/>
      <c r="CZK147" s="394"/>
      <c r="CZP147" s="394"/>
      <c r="CZQ147" s="394"/>
      <c r="CZV147" s="394"/>
      <c r="CZW147" s="394"/>
      <c r="DAB147" s="394"/>
      <c r="DAC147" s="394"/>
      <c r="DAH147" s="394"/>
      <c r="DAI147" s="394"/>
      <c r="DAN147" s="394"/>
      <c r="DAO147" s="394"/>
      <c r="DAT147" s="394"/>
      <c r="DAU147" s="394"/>
      <c r="DAZ147" s="394"/>
      <c r="DBA147" s="394"/>
      <c r="DBF147" s="394"/>
      <c r="DBG147" s="394"/>
      <c r="DBL147" s="394"/>
      <c r="DBM147" s="394"/>
      <c r="DBR147" s="394"/>
      <c r="DBS147" s="394"/>
      <c r="DBX147" s="394"/>
      <c r="DBY147" s="394"/>
      <c r="DCD147" s="394"/>
      <c r="DCE147" s="394"/>
      <c r="DCJ147" s="394"/>
      <c r="DCK147" s="394"/>
      <c r="DCP147" s="394"/>
      <c r="DCQ147" s="394"/>
      <c r="DCV147" s="394"/>
      <c r="DCW147" s="394"/>
      <c r="DDB147" s="394"/>
      <c r="DDC147" s="394"/>
      <c r="DDH147" s="394"/>
      <c r="DDI147" s="394"/>
      <c r="DDN147" s="394"/>
      <c r="DDO147" s="394"/>
      <c r="DDT147" s="394"/>
      <c r="DDU147" s="394"/>
      <c r="DDZ147" s="394"/>
      <c r="DEA147" s="394"/>
      <c r="DEF147" s="394"/>
      <c r="DEG147" s="394"/>
      <c r="DEL147" s="394"/>
      <c r="DEM147" s="394"/>
      <c r="DER147" s="394"/>
      <c r="DES147" s="394"/>
      <c r="DEX147" s="394"/>
      <c r="DEY147" s="394"/>
      <c r="DFD147" s="394"/>
      <c r="DFE147" s="394"/>
      <c r="DFJ147" s="394"/>
      <c r="DFK147" s="394"/>
      <c r="DFP147" s="394"/>
      <c r="DFQ147" s="394"/>
      <c r="DFV147" s="394"/>
      <c r="DFW147" s="394"/>
      <c r="DGB147" s="394"/>
      <c r="DGC147" s="394"/>
      <c r="DGH147" s="394"/>
      <c r="DGI147" s="394"/>
      <c r="DGN147" s="394"/>
      <c r="DGO147" s="394"/>
      <c r="DGT147" s="394"/>
      <c r="DGU147" s="394"/>
      <c r="DGZ147" s="394"/>
      <c r="DHA147" s="394"/>
      <c r="DHF147" s="394"/>
      <c r="DHG147" s="394"/>
      <c r="DHL147" s="394"/>
      <c r="DHM147" s="394"/>
      <c r="DHR147" s="394"/>
      <c r="DHS147" s="394"/>
      <c r="DHX147" s="394"/>
      <c r="DHY147" s="394"/>
      <c r="DID147" s="394"/>
      <c r="DIE147" s="394"/>
      <c r="DIJ147" s="394"/>
      <c r="DIK147" s="394"/>
      <c r="DIP147" s="394"/>
      <c r="DIQ147" s="394"/>
      <c r="DIV147" s="394"/>
      <c r="DIW147" s="394"/>
      <c r="DJB147" s="394"/>
      <c r="DJC147" s="394"/>
      <c r="DJH147" s="394"/>
      <c r="DJI147" s="394"/>
      <c r="DJN147" s="394"/>
      <c r="DJO147" s="394"/>
      <c r="DJT147" s="394"/>
      <c r="DJU147" s="394"/>
      <c r="DJZ147" s="394"/>
      <c r="DKA147" s="394"/>
      <c r="DKF147" s="394"/>
      <c r="DKG147" s="394"/>
      <c r="DKL147" s="394"/>
      <c r="DKM147" s="394"/>
      <c r="DKR147" s="394"/>
      <c r="DKS147" s="394"/>
      <c r="DKX147" s="394"/>
      <c r="DKY147" s="394"/>
      <c r="DLD147" s="394"/>
      <c r="DLE147" s="394"/>
      <c r="DLJ147" s="394"/>
      <c r="DLK147" s="394"/>
      <c r="DLP147" s="394"/>
      <c r="DLQ147" s="394"/>
      <c r="DLV147" s="394"/>
      <c r="DLW147" s="394"/>
      <c r="DMB147" s="394"/>
      <c r="DMC147" s="394"/>
      <c r="DMH147" s="394"/>
      <c r="DMI147" s="394"/>
      <c r="DMN147" s="394"/>
      <c r="DMO147" s="394"/>
      <c r="DMT147" s="394"/>
      <c r="DMU147" s="394"/>
      <c r="DMZ147" s="394"/>
      <c r="DNA147" s="394"/>
      <c r="DNF147" s="394"/>
      <c r="DNG147" s="394"/>
      <c r="DNL147" s="394"/>
      <c r="DNM147" s="394"/>
      <c r="DNR147" s="394"/>
      <c r="DNS147" s="394"/>
      <c r="DNX147" s="394"/>
      <c r="DNY147" s="394"/>
      <c r="DOD147" s="394"/>
      <c r="DOE147" s="394"/>
      <c r="DOJ147" s="394"/>
      <c r="DOK147" s="394"/>
      <c r="DOP147" s="394"/>
      <c r="DOQ147" s="394"/>
      <c r="DOV147" s="394"/>
      <c r="DOW147" s="394"/>
      <c r="DPB147" s="394"/>
      <c r="DPC147" s="394"/>
      <c r="DPH147" s="394"/>
      <c r="DPI147" s="394"/>
      <c r="DPN147" s="394"/>
      <c r="DPO147" s="394"/>
      <c r="DPT147" s="394"/>
      <c r="DPU147" s="394"/>
      <c r="DPZ147" s="394"/>
      <c r="DQA147" s="394"/>
      <c r="DQF147" s="394"/>
      <c r="DQG147" s="394"/>
      <c r="DQL147" s="394"/>
      <c r="DQM147" s="394"/>
      <c r="DQR147" s="394"/>
      <c r="DQS147" s="394"/>
      <c r="DQX147" s="394"/>
      <c r="DQY147" s="394"/>
      <c r="DRD147" s="394"/>
      <c r="DRE147" s="394"/>
      <c r="DRJ147" s="394"/>
      <c r="DRK147" s="394"/>
      <c r="DRP147" s="394"/>
      <c r="DRQ147" s="394"/>
      <c r="DRV147" s="394"/>
      <c r="DRW147" s="394"/>
      <c r="DSB147" s="394"/>
      <c r="DSC147" s="394"/>
      <c r="DSH147" s="394"/>
      <c r="DSI147" s="394"/>
      <c r="DSN147" s="394"/>
      <c r="DSO147" s="394"/>
      <c r="DST147" s="394"/>
      <c r="DSU147" s="394"/>
      <c r="DSZ147" s="394"/>
      <c r="DTA147" s="394"/>
      <c r="DTF147" s="394"/>
      <c r="DTG147" s="394"/>
      <c r="DTL147" s="394"/>
      <c r="DTM147" s="394"/>
      <c r="DTR147" s="394"/>
      <c r="DTS147" s="394"/>
      <c r="DTX147" s="394"/>
      <c r="DTY147" s="394"/>
      <c r="DUD147" s="394"/>
      <c r="DUE147" s="394"/>
      <c r="DUJ147" s="394"/>
      <c r="DUK147" s="394"/>
      <c r="DUP147" s="394"/>
      <c r="DUQ147" s="394"/>
      <c r="DUV147" s="394"/>
      <c r="DUW147" s="394"/>
      <c r="DVB147" s="394"/>
      <c r="DVC147" s="394"/>
      <c r="DVH147" s="394"/>
      <c r="DVI147" s="394"/>
      <c r="DVN147" s="394"/>
      <c r="DVO147" s="394"/>
      <c r="DVT147" s="394"/>
      <c r="DVU147" s="394"/>
      <c r="DVZ147" s="394"/>
      <c r="DWA147" s="394"/>
      <c r="DWF147" s="394"/>
      <c r="DWG147" s="394"/>
      <c r="DWL147" s="394"/>
      <c r="DWM147" s="394"/>
      <c r="DWR147" s="394"/>
      <c r="DWS147" s="394"/>
      <c r="DWX147" s="394"/>
      <c r="DWY147" s="394"/>
      <c r="DXD147" s="394"/>
      <c r="DXE147" s="394"/>
      <c r="DXJ147" s="394"/>
      <c r="DXK147" s="394"/>
      <c r="DXP147" s="394"/>
      <c r="DXQ147" s="394"/>
      <c r="DXV147" s="394"/>
      <c r="DXW147" s="394"/>
      <c r="DYB147" s="394"/>
      <c r="DYC147" s="394"/>
      <c r="DYH147" s="394"/>
      <c r="DYI147" s="394"/>
      <c r="DYN147" s="394"/>
      <c r="DYO147" s="394"/>
      <c r="DYT147" s="394"/>
      <c r="DYU147" s="394"/>
      <c r="DYZ147" s="394"/>
      <c r="DZA147" s="394"/>
      <c r="DZF147" s="394"/>
      <c r="DZG147" s="394"/>
      <c r="DZL147" s="394"/>
      <c r="DZM147" s="394"/>
      <c r="DZR147" s="394"/>
      <c r="DZS147" s="394"/>
      <c r="DZX147" s="394"/>
      <c r="DZY147" s="394"/>
      <c r="EAD147" s="394"/>
      <c r="EAE147" s="394"/>
      <c r="EAJ147" s="394"/>
      <c r="EAK147" s="394"/>
      <c r="EAP147" s="394"/>
      <c r="EAQ147" s="394"/>
      <c r="EAV147" s="394"/>
      <c r="EAW147" s="394"/>
      <c r="EBB147" s="394"/>
      <c r="EBC147" s="394"/>
      <c r="EBH147" s="394"/>
      <c r="EBI147" s="394"/>
      <c r="EBN147" s="394"/>
      <c r="EBO147" s="394"/>
      <c r="EBT147" s="394"/>
      <c r="EBU147" s="394"/>
      <c r="EBZ147" s="394"/>
      <c r="ECA147" s="394"/>
      <c r="ECF147" s="394"/>
      <c r="ECG147" s="394"/>
      <c r="ECL147" s="394"/>
      <c r="ECM147" s="394"/>
      <c r="ECR147" s="394"/>
      <c r="ECS147" s="394"/>
      <c r="ECX147" s="394"/>
      <c r="ECY147" s="394"/>
      <c r="EDD147" s="394"/>
      <c r="EDE147" s="394"/>
      <c r="EDJ147" s="394"/>
      <c r="EDK147" s="394"/>
      <c r="EDP147" s="394"/>
      <c r="EDQ147" s="394"/>
      <c r="EDV147" s="394"/>
      <c r="EDW147" s="394"/>
      <c r="EEB147" s="394"/>
      <c r="EEC147" s="394"/>
      <c r="EEH147" s="394"/>
      <c r="EEI147" s="394"/>
      <c r="EEN147" s="394"/>
      <c r="EEO147" s="394"/>
      <c r="EET147" s="394"/>
      <c r="EEU147" s="394"/>
      <c r="EEZ147" s="394"/>
      <c r="EFA147" s="394"/>
      <c r="EFF147" s="394"/>
      <c r="EFG147" s="394"/>
      <c r="EFL147" s="394"/>
      <c r="EFM147" s="394"/>
      <c r="EFR147" s="394"/>
      <c r="EFS147" s="394"/>
      <c r="EFX147" s="394"/>
      <c r="EFY147" s="394"/>
      <c r="EGD147" s="394"/>
      <c r="EGE147" s="394"/>
      <c r="EGJ147" s="394"/>
      <c r="EGK147" s="394"/>
      <c r="EGP147" s="394"/>
      <c r="EGQ147" s="394"/>
      <c r="EGV147" s="394"/>
      <c r="EGW147" s="394"/>
      <c r="EHB147" s="394"/>
      <c r="EHC147" s="394"/>
      <c r="EHH147" s="394"/>
      <c r="EHI147" s="394"/>
      <c r="EHN147" s="394"/>
      <c r="EHO147" s="394"/>
      <c r="EHT147" s="394"/>
      <c r="EHU147" s="394"/>
      <c r="EHZ147" s="394"/>
      <c r="EIA147" s="394"/>
      <c r="EIF147" s="394"/>
      <c r="EIG147" s="394"/>
      <c r="EIL147" s="394"/>
      <c r="EIM147" s="394"/>
      <c r="EIR147" s="394"/>
      <c r="EIS147" s="394"/>
      <c r="EIX147" s="394"/>
      <c r="EIY147" s="394"/>
      <c r="EJD147" s="394"/>
      <c r="EJE147" s="394"/>
      <c r="EJJ147" s="394"/>
      <c r="EJK147" s="394"/>
      <c r="EJP147" s="394"/>
      <c r="EJQ147" s="394"/>
      <c r="EJV147" s="394"/>
      <c r="EJW147" s="394"/>
      <c r="EKB147" s="394"/>
      <c r="EKC147" s="394"/>
      <c r="EKH147" s="394"/>
      <c r="EKI147" s="394"/>
      <c r="EKN147" s="394"/>
      <c r="EKO147" s="394"/>
      <c r="EKT147" s="394"/>
      <c r="EKU147" s="394"/>
      <c r="EKZ147" s="394"/>
      <c r="ELA147" s="394"/>
      <c r="ELF147" s="394"/>
      <c r="ELG147" s="394"/>
      <c r="ELL147" s="394"/>
      <c r="ELM147" s="394"/>
      <c r="ELR147" s="394"/>
      <c r="ELS147" s="394"/>
      <c r="ELX147" s="394"/>
      <c r="ELY147" s="394"/>
      <c r="EMD147" s="394"/>
      <c r="EME147" s="394"/>
      <c r="EMJ147" s="394"/>
      <c r="EMK147" s="394"/>
      <c r="EMP147" s="394"/>
      <c r="EMQ147" s="394"/>
      <c r="EMV147" s="394"/>
      <c r="EMW147" s="394"/>
      <c r="ENB147" s="394"/>
      <c r="ENC147" s="394"/>
      <c r="ENH147" s="394"/>
      <c r="ENI147" s="394"/>
      <c r="ENN147" s="394"/>
      <c r="ENO147" s="394"/>
      <c r="ENT147" s="394"/>
      <c r="ENU147" s="394"/>
      <c r="ENZ147" s="394"/>
      <c r="EOA147" s="394"/>
      <c r="EOF147" s="394"/>
      <c r="EOG147" s="394"/>
      <c r="EOL147" s="394"/>
      <c r="EOM147" s="394"/>
      <c r="EOR147" s="394"/>
      <c r="EOS147" s="394"/>
      <c r="EOX147" s="394"/>
      <c r="EOY147" s="394"/>
      <c r="EPD147" s="394"/>
      <c r="EPE147" s="394"/>
      <c r="EPJ147" s="394"/>
      <c r="EPK147" s="394"/>
      <c r="EPP147" s="394"/>
      <c r="EPQ147" s="394"/>
      <c r="EPV147" s="394"/>
      <c r="EPW147" s="394"/>
      <c r="EQB147" s="394"/>
      <c r="EQC147" s="394"/>
      <c r="EQH147" s="394"/>
      <c r="EQI147" s="394"/>
      <c r="EQN147" s="394"/>
      <c r="EQO147" s="394"/>
      <c r="EQT147" s="394"/>
      <c r="EQU147" s="394"/>
      <c r="EQZ147" s="394"/>
      <c r="ERA147" s="394"/>
      <c r="ERF147" s="394"/>
      <c r="ERG147" s="394"/>
      <c r="ERL147" s="394"/>
      <c r="ERM147" s="394"/>
      <c r="ERR147" s="394"/>
      <c r="ERS147" s="394"/>
      <c r="ERX147" s="394"/>
      <c r="ERY147" s="394"/>
      <c r="ESD147" s="394"/>
      <c r="ESE147" s="394"/>
      <c r="ESJ147" s="394"/>
      <c r="ESK147" s="394"/>
      <c r="ESP147" s="394"/>
      <c r="ESQ147" s="394"/>
      <c r="ESV147" s="394"/>
      <c r="ESW147" s="394"/>
      <c r="ETB147" s="394"/>
      <c r="ETC147" s="394"/>
      <c r="ETH147" s="394"/>
      <c r="ETI147" s="394"/>
      <c r="ETN147" s="394"/>
      <c r="ETO147" s="394"/>
      <c r="ETT147" s="394"/>
      <c r="ETU147" s="394"/>
      <c r="ETZ147" s="394"/>
      <c r="EUA147" s="394"/>
      <c r="EUF147" s="394"/>
      <c r="EUG147" s="394"/>
      <c r="EUL147" s="394"/>
      <c r="EUM147" s="394"/>
      <c r="EUR147" s="394"/>
      <c r="EUS147" s="394"/>
      <c r="EUX147" s="394"/>
      <c r="EUY147" s="394"/>
      <c r="EVD147" s="394"/>
      <c r="EVE147" s="394"/>
      <c r="EVJ147" s="394"/>
      <c r="EVK147" s="394"/>
      <c r="EVP147" s="394"/>
      <c r="EVQ147" s="394"/>
      <c r="EVV147" s="394"/>
      <c r="EVW147" s="394"/>
      <c r="EWB147" s="394"/>
      <c r="EWC147" s="394"/>
      <c r="EWH147" s="394"/>
      <c r="EWI147" s="394"/>
      <c r="EWN147" s="394"/>
      <c r="EWO147" s="394"/>
      <c r="EWT147" s="394"/>
      <c r="EWU147" s="394"/>
      <c r="EWZ147" s="394"/>
      <c r="EXA147" s="394"/>
      <c r="EXF147" s="394"/>
      <c r="EXG147" s="394"/>
      <c r="EXL147" s="394"/>
      <c r="EXM147" s="394"/>
      <c r="EXR147" s="394"/>
      <c r="EXS147" s="394"/>
      <c r="EXX147" s="394"/>
      <c r="EXY147" s="394"/>
      <c r="EYD147" s="394"/>
      <c r="EYE147" s="394"/>
      <c r="EYJ147" s="394"/>
      <c r="EYK147" s="394"/>
      <c r="EYP147" s="394"/>
      <c r="EYQ147" s="394"/>
      <c r="EYV147" s="394"/>
      <c r="EYW147" s="394"/>
      <c r="EZB147" s="394"/>
      <c r="EZC147" s="394"/>
      <c r="EZH147" s="394"/>
      <c r="EZI147" s="394"/>
      <c r="EZN147" s="394"/>
      <c r="EZO147" s="394"/>
      <c r="EZT147" s="394"/>
      <c r="EZU147" s="394"/>
      <c r="EZZ147" s="394"/>
      <c r="FAA147" s="394"/>
      <c r="FAF147" s="394"/>
      <c r="FAG147" s="394"/>
      <c r="FAL147" s="394"/>
      <c r="FAM147" s="394"/>
      <c r="FAR147" s="394"/>
      <c r="FAS147" s="394"/>
      <c r="FAX147" s="394"/>
      <c r="FAY147" s="394"/>
      <c r="FBD147" s="394"/>
      <c r="FBE147" s="394"/>
      <c r="FBJ147" s="394"/>
      <c r="FBK147" s="394"/>
      <c r="FBP147" s="394"/>
      <c r="FBQ147" s="394"/>
      <c r="FBV147" s="394"/>
      <c r="FBW147" s="394"/>
      <c r="FCB147" s="394"/>
      <c r="FCC147" s="394"/>
      <c r="FCH147" s="394"/>
      <c r="FCI147" s="394"/>
      <c r="FCN147" s="394"/>
      <c r="FCO147" s="394"/>
      <c r="FCT147" s="394"/>
      <c r="FCU147" s="394"/>
      <c r="FCZ147" s="394"/>
      <c r="FDA147" s="394"/>
      <c r="FDF147" s="394"/>
      <c r="FDG147" s="394"/>
      <c r="FDL147" s="394"/>
      <c r="FDM147" s="394"/>
      <c r="FDR147" s="394"/>
      <c r="FDS147" s="394"/>
      <c r="FDX147" s="394"/>
      <c r="FDY147" s="394"/>
      <c r="FED147" s="394"/>
      <c r="FEE147" s="394"/>
      <c r="FEJ147" s="394"/>
      <c r="FEK147" s="394"/>
      <c r="FEP147" s="394"/>
      <c r="FEQ147" s="394"/>
      <c r="FEV147" s="394"/>
      <c r="FEW147" s="394"/>
      <c r="FFB147" s="394"/>
      <c r="FFC147" s="394"/>
      <c r="FFH147" s="394"/>
      <c r="FFI147" s="394"/>
      <c r="FFN147" s="394"/>
      <c r="FFO147" s="394"/>
      <c r="FFT147" s="394"/>
      <c r="FFU147" s="394"/>
      <c r="FFZ147" s="394"/>
      <c r="FGA147" s="394"/>
      <c r="FGF147" s="394"/>
      <c r="FGG147" s="394"/>
      <c r="FGL147" s="394"/>
      <c r="FGM147" s="394"/>
      <c r="FGR147" s="394"/>
      <c r="FGS147" s="394"/>
      <c r="FGX147" s="394"/>
      <c r="FGY147" s="394"/>
      <c r="FHD147" s="394"/>
      <c r="FHE147" s="394"/>
      <c r="FHJ147" s="394"/>
      <c r="FHK147" s="394"/>
      <c r="FHP147" s="394"/>
      <c r="FHQ147" s="394"/>
      <c r="FHV147" s="394"/>
      <c r="FHW147" s="394"/>
      <c r="FIB147" s="394"/>
      <c r="FIC147" s="394"/>
      <c r="FIH147" s="394"/>
      <c r="FII147" s="394"/>
      <c r="FIN147" s="394"/>
      <c r="FIO147" s="394"/>
      <c r="FIT147" s="394"/>
      <c r="FIU147" s="394"/>
      <c r="FIZ147" s="394"/>
      <c r="FJA147" s="394"/>
      <c r="FJF147" s="394"/>
      <c r="FJG147" s="394"/>
      <c r="FJL147" s="394"/>
      <c r="FJM147" s="394"/>
      <c r="FJR147" s="394"/>
      <c r="FJS147" s="394"/>
      <c r="FJX147" s="394"/>
      <c r="FJY147" s="394"/>
      <c r="FKD147" s="394"/>
      <c r="FKE147" s="394"/>
      <c r="FKJ147" s="394"/>
      <c r="FKK147" s="394"/>
      <c r="FKP147" s="394"/>
      <c r="FKQ147" s="394"/>
      <c r="FKV147" s="394"/>
      <c r="FKW147" s="394"/>
      <c r="FLB147" s="394"/>
      <c r="FLC147" s="394"/>
      <c r="FLH147" s="394"/>
      <c r="FLI147" s="394"/>
      <c r="FLN147" s="394"/>
      <c r="FLO147" s="394"/>
      <c r="FLT147" s="394"/>
      <c r="FLU147" s="394"/>
      <c r="FLZ147" s="394"/>
      <c r="FMA147" s="394"/>
      <c r="FMF147" s="394"/>
      <c r="FMG147" s="394"/>
      <c r="FML147" s="394"/>
      <c r="FMM147" s="394"/>
      <c r="FMR147" s="394"/>
      <c r="FMS147" s="394"/>
      <c r="FMX147" s="394"/>
      <c r="FMY147" s="394"/>
      <c r="FND147" s="394"/>
      <c r="FNE147" s="394"/>
      <c r="FNJ147" s="394"/>
      <c r="FNK147" s="394"/>
      <c r="FNP147" s="394"/>
      <c r="FNQ147" s="394"/>
      <c r="FNV147" s="394"/>
      <c r="FNW147" s="394"/>
      <c r="FOB147" s="394"/>
      <c r="FOC147" s="394"/>
      <c r="FOH147" s="394"/>
      <c r="FOI147" s="394"/>
      <c r="FON147" s="394"/>
      <c r="FOO147" s="394"/>
      <c r="FOT147" s="394"/>
      <c r="FOU147" s="394"/>
      <c r="FOZ147" s="394"/>
      <c r="FPA147" s="394"/>
      <c r="FPF147" s="394"/>
      <c r="FPG147" s="394"/>
      <c r="FPL147" s="394"/>
      <c r="FPM147" s="394"/>
      <c r="FPR147" s="394"/>
      <c r="FPS147" s="394"/>
      <c r="FPX147" s="394"/>
      <c r="FPY147" s="394"/>
      <c r="FQD147" s="394"/>
      <c r="FQE147" s="394"/>
      <c r="FQJ147" s="394"/>
      <c r="FQK147" s="394"/>
      <c r="FQP147" s="394"/>
      <c r="FQQ147" s="394"/>
      <c r="FQV147" s="394"/>
      <c r="FQW147" s="394"/>
      <c r="FRB147" s="394"/>
      <c r="FRC147" s="394"/>
      <c r="FRH147" s="394"/>
      <c r="FRI147" s="394"/>
      <c r="FRN147" s="394"/>
      <c r="FRO147" s="394"/>
      <c r="FRT147" s="394"/>
      <c r="FRU147" s="394"/>
      <c r="FRZ147" s="394"/>
      <c r="FSA147" s="394"/>
      <c r="FSF147" s="394"/>
      <c r="FSG147" s="394"/>
      <c r="FSL147" s="394"/>
      <c r="FSM147" s="394"/>
      <c r="FSR147" s="394"/>
      <c r="FSS147" s="394"/>
      <c r="FSX147" s="394"/>
      <c r="FSY147" s="394"/>
      <c r="FTD147" s="394"/>
      <c r="FTE147" s="394"/>
      <c r="FTJ147" s="394"/>
      <c r="FTK147" s="394"/>
      <c r="FTP147" s="394"/>
      <c r="FTQ147" s="394"/>
      <c r="FTV147" s="394"/>
      <c r="FTW147" s="394"/>
      <c r="FUB147" s="394"/>
      <c r="FUC147" s="394"/>
      <c r="FUH147" s="394"/>
      <c r="FUI147" s="394"/>
      <c r="FUN147" s="394"/>
      <c r="FUO147" s="394"/>
      <c r="FUT147" s="394"/>
      <c r="FUU147" s="394"/>
      <c r="FUZ147" s="394"/>
      <c r="FVA147" s="394"/>
      <c r="FVF147" s="394"/>
      <c r="FVG147" s="394"/>
      <c r="FVL147" s="394"/>
      <c r="FVM147" s="394"/>
      <c r="FVR147" s="394"/>
      <c r="FVS147" s="394"/>
      <c r="FVX147" s="394"/>
      <c r="FVY147" s="394"/>
      <c r="FWD147" s="394"/>
      <c r="FWE147" s="394"/>
      <c r="FWJ147" s="394"/>
      <c r="FWK147" s="394"/>
      <c r="FWP147" s="394"/>
      <c r="FWQ147" s="394"/>
      <c r="FWV147" s="394"/>
      <c r="FWW147" s="394"/>
      <c r="FXB147" s="394"/>
      <c r="FXC147" s="394"/>
      <c r="FXH147" s="394"/>
      <c r="FXI147" s="394"/>
      <c r="FXN147" s="394"/>
      <c r="FXO147" s="394"/>
      <c r="FXT147" s="394"/>
      <c r="FXU147" s="394"/>
      <c r="FXZ147" s="394"/>
      <c r="FYA147" s="394"/>
      <c r="FYF147" s="394"/>
      <c r="FYG147" s="394"/>
      <c r="FYL147" s="394"/>
      <c r="FYM147" s="394"/>
      <c r="FYR147" s="394"/>
      <c r="FYS147" s="394"/>
      <c r="FYX147" s="394"/>
      <c r="FYY147" s="394"/>
      <c r="FZD147" s="394"/>
      <c r="FZE147" s="394"/>
      <c r="FZJ147" s="394"/>
      <c r="FZK147" s="394"/>
      <c r="FZP147" s="394"/>
      <c r="FZQ147" s="394"/>
      <c r="FZV147" s="394"/>
      <c r="FZW147" s="394"/>
      <c r="GAB147" s="394"/>
      <c r="GAC147" s="394"/>
      <c r="GAH147" s="394"/>
      <c r="GAI147" s="394"/>
      <c r="GAN147" s="394"/>
      <c r="GAO147" s="394"/>
      <c r="GAT147" s="394"/>
      <c r="GAU147" s="394"/>
      <c r="GAZ147" s="394"/>
      <c r="GBA147" s="394"/>
      <c r="GBF147" s="394"/>
      <c r="GBG147" s="394"/>
      <c r="GBL147" s="394"/>
      <c r="GBM147" s="394"/>
      <c r="GBR147" s="394"/>
      <c r="GBS147" s="394"/>
      <c r="GBX147" s="394"/>
      <c r="GBY147" s="394"/>
      <c r="GCD147" s="394"/>
      <c r="GCE147" s="394"/>
      <c r="GCJ147" s="394"/>
      <c r="GCK147" s="394"/>
      <c r="GCP147" s="394"/>
      <c r="GCQ147" s="394"/>
      <c r="GCV147" s="394"/>
      <c r="GCW147" s="394"/>
      <c r="GDB147" s="394"/>
      <c r="GDC147" s="394"/>
      <c r="GDH147" s="394"/>
      <c r="GDI147" s="394"/>
      <c r="GDN147" s="394"/>
      <c r="GDO147" s="394"/>
      <c r="GDT147" s="394"/>
      <c r="GDU147" s="394"/>
      <c r="GDZ147" s="394"/>
      <c r="GEA147" s="394"/>
      <c r="GEF147" s="394"/>
      <c r="GEG147" s="394"/>
      <c r="GEL147" s="394"/>
      <c r="GEM147" s="394"/>
      <c r="GER147" s="394"/>
      <c r="GES147" s="394"/>
      <c r="GEX147" s="394"/>
      <c r="GEY147" s="394"/>
      <c r="GFD147" s="394"/>
      <c r="GFE147" s="394"/>
      <c r="GFJ147" s="394"/>
      <c r="GFK147" s="394"/>
      <c r="GFP147" s="394"/>
      <c r="GFQ147" s="394"/>
      <c r="GFV147" s="394"/>
      <c r="GFW147" s="394"/>
      <c r="GGB147" s="394"/>
      <c r="GGC147" s="394"/>
      <c r="GGH147" s="394"/>
      <c r="GGI147" s="394"/>
      <c r="GGN147" s="394"/>
      <c r="GGO147" s="394"/>
      <c r="GGT147" s="394"/>
      <c r="GGU147" s="394"/>
      <c r="GGZ147" s="394"/>
      <c r="GHA147" s="394"/>
      <c r="GHF147" s="394"/>
      <c r="GHG147" s="394"/>
      <c r="GHL147" s="394"/>
      <c r="GHM147" s="394"/>
      <c r="GHR147" s="394"/>
      <c r="GHS147" s="394"/>
      <c r="GHX147" s="394"/>
      <c r="GHY147" s="394"/>
      <c r="GID147" s="394"/>
      <c r="GIE147" s="394"/>
      <c r="GIJ147" s="394"/>
      <c r="GIK147" s="394"/>
      <c r="GIP147" s="394"/>
      <c r="GIQ147" s="394"/>
      <c r="GIV147" s="394"/>
      <c r="GIW147" s="394"/>
      <c r="GJB147" s="394"/>
      <c r="GJC147" s="394"/>
      <c r="GJH147" s="394"/>
      <c r="GJI147" s="394"/>
      <c r="GJN147" s="394"/>
      <c r="GJO147" s="394"/>
      <c r="GJT147" s="394"/>
      <c r="GJU147" s="394"/>
      <c r="GJZ147" s="394"/>
      <c r="GKA147" s="394"/>
      <c r="GKF147" s="394"/>
      <c r="GKG147" s="394"/>
      <c r="GKL147" s="394"/>
      <c r="GKM147" s="394"/>
      <c r="GKR147" s="394"/>
      <c r="GKS147" s="394"/>
      <c r="GKX147" s="394"/>
      <c r="GKY147" s="394"/>
      <c r="GLD147" s="394"/>
      <c r="GLE147" s="394"/>
      <c r="GLJ147" s="394"/>
      <c r="GLK147" s="394"/>
      <c r="GLP147" s="394"/>
      <c r="GLQ147" s="394"/>
      <c r="GLV147" s="394"/>
      <c r="GLW147" s="394"/>
      <c r="GMB147" s="394"/>
      <c r="GMC147" s="394"/>
      <c r="GMH147" s="394"/>
      <c r="GMI147" s="394"/>
      <c r="GMN147" s="394"/>
      <c r="GMO147" s="394"/>
      <c r="GMT147" s="394"/>
      <c r="GMU147" s="394"/>
      <c r="GMZ147" s="394"/>
      <c r="GNA147" s="394"/>
      <c r="GNF147" s="394"/>
      <c r="GNG147" s="394"/>
      <c r="GNL147" s="394"/>
      <c r="GNM147" s="394"/>
      <c r="GNR147" s="394"/>
      <c r="GNS147" s="394"/>
      <c r="GNX147" s="394"/>
      <c r="GNY147" s="394"/>
      <c r="GOD147" s="394"/>
      <c r="GOE147" s="394"/>
      <c r="GOJ147" s="394"/>
      <c r="GOK147" s="394"/>
      <c r="GOP147" s="394"/>
      <c r="GOQ147" s="394"/>
      <c r="GOV147" s="394"/>
      <c r="GOW147" s="394"/>
      <c r="GPB147" s="394"/>
      <c r="GPC147" s="394"/>
      <c r="GPH147" s="394"/>
      <c r="GPI147" s="394"/>
      <c r="GPN147" s="394"/>
      <c r="GPO147" s="394"/>
      <c r="GPT147" s="394"/>
      <c r="GPU147" s="394"/>
      <c r="GPZ147" s="394"/>
      <c r="GQA147" s="394"/>
      <c r="GQF147" s="394"/>
      <c r="GQG147" s="394"/>
      <c r="GQL147" s="394"/>
      <c r="GQM147" s="394"/>
      <c r="GQR147" s="394"/>
      <c r="GQS147" s="394"/>
      <c r="GQX147" s="394"/>
      <c r="GQY147" s="394"/>
      <c r="GRD147" s="394"/>
      <c r="GRE147" s="394"/>
      <c r="GRJ147" s="394"/>
      <c r="GRK147" s="394"/>
      <c r="GRP147" s="394"/>
      <c r="GRQ147" s="394"/>
      <c r="GRV147" s="394"/>
      <c r="GRW147" s="394"/>
      <c r="GSB147" s="394"/>
      <c r="GSC147" s="394"/>
      <c r="GSH147" s="394"/>
      <c r="GSI147" s="394"/>
      <c r="GSN147" s="394"/>
      <c r="GSO147" s="394"/>
      <c r="GST147" s="394"/>
      <c r="GSU147" s="394"/>
      <c r="GSZ147" s="394"/>
      <c r="GTA147" s="394"/>
      <c r="GTF147" s="394"/>
      <c r="GTG147" s="394"/>
      <c r="GTL147" s="394"/>
      <c r="GTM147" s="394"/>
      <c r="GTR147" s="394"/>
      <c r="GTS147" s="394"/>
      <c r="GTX147" s="394"/>
      <c r="GTY147" s="394"/>
      <c r="GUD147" s="394"/>
      <c r="GUE147" s="394"/>
      <c r="GUJ147" s="394"/>
      <c r="GUK147" s="394"/>
      <c r="GUP147" s="394"/>
      <c r="GUQ147" s="394"/>
      <c r="GUV147" s="394"/>
      <c r="GUW147" s="394"/>
      <c r="GVB147" s="394"/>
      <c r="GVC147" s="394"/>
      <c r="GVH147" s="394"/>
      <c r="GVI147" s="394"/>
      <c r="GVN147" s="394"/>
      <c r="GVO147" s="394"/>
      <c r="GVT147" s="394"/>
      <c r="GVU147" s="394"/>
      <c r="GVZ147" s="394"/>
      <c r="GWA147" s="394"/>
      <c r="GWF147" s="394"/>
      <c r="GWG147" s="394"/>
      <c r="GWL147" s="394"/>
      <c r="GWM147" s="394"/>
      <c r="GWR147" s="394"/>
      <c r="GWS147" s="394"/>
      <c r="GWX147" s="394"/>
      <c r="GWY147" s="394"/>
      <c r="GXD147" s="394"/>
      <c r="GXE147" s="394"/>
      <c r="GXJ147" s="394"/>
      <c r="GXK147" s="394"/>
      <c r="GXP147" s="394"/>
      <c r="GXQ147" s="394"/>
      <c r="GXV147" s="394"/>
      <c r="GXW147" s="394"/>
      <c r="GYB147" s="394"/>
      <c r="GYC147" s="394"/>
      <c r="GYH147" s="394"/>
      <c r="GYI147" s="394"/>
      <c r="GYN147" s="394"/>
      <c r="GYO147" s="394"/>
      <c r="GYT147" s="394"/>
      <c r="GYU147" s="394"/>
      <c r="GYZ147" s="394"/>
      <c r="GZA147" s="394"/>
      <c r="GZF147" s="394"/>
      <c r="GZG147" s="394"/>
      <c r="GZL147" s="394"/>
      <c r="GZM147" s="394"/>
      <c r="GZR147" s="394"/>
      <c r="GZS147" s="394"/>
      <c r="GZX147" s="394"/>
      <c r="GZY147" s="394"/>
      <c r="HAD147" s="394"/>
      <c r="HAE147" s="394"/>
      <c r="HAJ147" s="394"/>
      <c r="HAK147" s="394"/>
      <c r="HAP147" s="394"/>
      <c r="HAQ147" s="394"/>
      <c r="HAV147" s="394"/>
      <c r="HAW147" s="394"/>
      <c r="HBB147" s="394"/>
      <c r="HBC147" s="394"/>
      <c r="HBH147" s="394"/>
      <c r="HBI147" s="394"/>
      <c r="HBN147" s="394"/>
      <c r="HBO147" s="394"/>
      <c r="HBT147" s="394"/>
      <c r="HBU147" s="394"/>
      <c r="HBZ147" s="394"/>
      <c r="HCA147" s="394"/>
      <c r="HCF147" s="394"/>
      <c r="HCG147" s="394"/>
      <c r="HCL147" s="394"/>
      <c r="HCM147" s="394"/>
      <c r="HCR147" s="394"/>
      <c r="HCS147" s="394"/>
      <c r="HCX147" s="394"/>
      <c r="HCY147" s="394"/>
      <c r="HDD147" s="394"/>
      <c r="HDE147" s="394"/>
      <c r="HDJ147" s="394"/>
      <c r="HDK147" s="394"/>
      <c r="HDP147" s="394"/>
      <c r="HDQ147" s="394"/>
      <c r="HDV147" s="394"/>
      <c r="HDW147" s="394"/>
      <c r="HEB147" s="394"/>
      <c r="HEC147" s="394"/>
      <c r="HEH147" s="394"/>
      <c r="HEI147" s="394"/>
      <c r="HEN147" s="394"/>
      <c r="HEO147" s="394"/>
      <c r="HET147" s="394"/>
      <c r="HEU147" s="394"/>
      <c r="HEZ147" s="394"/>
      <c r="HFA147" s="394"/>
      <c r="HFF147" s="394"/>
      <c r="HFG147" s="394"/>
      <c r="HFL147" s="394"/>
      <c r="HFM147" s="394"/>
      <c r="HFR147" s="394"/>
      <c r="HFS147" s="394"/>
      <c r="HFX147" s="394"/>
      <c r="HFY147" s="394"/>
      <c r="HGD147" s="394"/>
      <c r="HGE147" s="394"/>
      <c r="HGJ147" s="394"/>
      <c r="HGK147" s="394"/>
      <c r="HGP147" s="394"/>
      <c r="HGQ147" s="394"/>
      <c r="HGV147" s="394"/>
      <c r="HGW147" s="394"/>
      <c r="HHB147" s="394"/>
      <c r="HHC147" s="394"/>
      <c r="HHH147" s="394"/>
      <c r="HHI147" s="394"/>
      <c r="HHN147" s="394"/>
      <c r="HHO147" s="394"/>
      <c r="HHT147" s="394"/>
      <c r="HHU147" s="394"/>
      <c r="HHZ147" s="394"/>
      <c r="HIA147" s="394"/>
      <c r="HIF147" s="394"/>
      <c r="HIG147" s="394"/>
      <c r="HIL147" s="394"/>
      <c r="HIM147" s="394"/>
      <c r="HIR147" s="394"/>
      <c r="HIS147" s="394"/>
      <c r="HIX147" s="394"/>
      <c r="HIY147" s="394"/>
      <c r="HJD147" s="394"/>
      <c r="HJE147" s="394"/>
      <c r="HJJ147" s="394"/>
      <c r="HJK147" s="394"/>
      <c r="HJP147" s="394"/>
      <c r="HJQ147" s="394"/>
      <c r="HJV147" s="394"/>
      <c r="HJW147" s="394"/>
      <c r="HKB147" s="394"/>
      <c r="HKC147" s="394"/>
      <c r="HKH147" s="394"/>
      <c r="HKI147" s="394"/>
      <c r="HKN147" s="394"/>
      <c r="HKO147" s="394"/>
      <c r="HKT147" s="394"/>
      <c r="HKU147" s="394"/>
      <c r="HKZ147" s="394"/>
      <c r="HLA147" s="394"/>
      <c r="HLF147" s="394"/>
      <c r="HLG147" s="394"/>
      <c r="HLL147" s="394"/>
      <c r="HLM147" s="394"/>
      <c r="HLR147" s="394"/>
      <c r="HLS147" s="394"/>
      <c r="HLX147" s="394"/>
      <c r="HLY147" s="394"/>
      <c r="HMD147" s="394"/>
      <c r="HME147" s="394"/>
      <c r="HMJ147" s="394"/>
      <c r="HMK147" s="394"/>
      <c r="HMP147" s="394"/>
      <c r="HMQ147" s="394"/>
      <c r="HMV147" s="394"/>
      <c r="HMW147" s="394"/>
      <c r="HNB147" s="394"/>
      <c r="HNC147" s="394"/>
      <c r="HNH147" s="394"/>
      <c r="HNI147" s="394"/>
      <c r="HNN147" s="394"/>
      <c r="HNO147" s="394"/>
      <c r="HNT147" s="394"/>
      <c r="HNU147" s="394"/>
      <c r="HNZ147" s="394"/>
      <c r="HOA147" s="394"/>
      <c r="HOF147" s="394"/>
      <c r="HOG147" s="394"/>
      <c r="HOL147" s="394"/>
      <c r="HOM147" s="394"/>
      <c r="HOR147" s="394"/>
      <c r="HOS147" s="394"/>
      <c r="HOX147" s="394"/>
      <c r="HOY147" s="394"/>
      <c r="HPD147" s="394"/>
      <c r="HPE147" s="394"/>
      <c r="HPJ147" s="394"/>
      <c r="HPK147" s="394"/>
      <c r="HPP147" s="394"/>
      <c r="HPQ147" s="394"/>
      <c r="HPV147" s="394"/>
      <c r="HPW147" s="394"/>
      <c r="HQB147" s="394"/>
      <c r="HQC147" s="394"/>
      <c r="HQH147" s="394"/>
      <c r="HQI147" s="394"/>
      <c r="HQN147" s="394"/>
      <c r="HQO147" s="394"/>
      <c r="HQT147" s="394"/>
      <c r="HQU147" s="394"/>
      <c r="HQZ147" s="394"/>
      <c r="HRA147" s="394"/>
      <c r="HRF147" s="394"/>
      <c r="HRG147" s="394"/>
      <c r="HRL147" s="394"/>
      <c r="HRM147" s="394"/>
      <c r="HRR147" s="394"/>
      <c r="HRS147" s="394"/>
      <c r="HRX147" s="394"/>
      <c r="HRY147" s="394"/>
      <c r="HSD147" s="394"/>
      <c r="HSE147" s="394"/>
      <c r="HSJ147" s="394"/>
      <c r="HSK147" s="394"/>
      <c r="HSP147" s="394"/>
      <c r="HSQ147" s="394"/>
      <c r="HSV147" s="394"/>
      <c r="HSW147" s="394"/>
      <c r="HTB147" s="394"/>
      <c r="HTC147" s="394"/>
      <c r="HTH147" s="394"/>
      <c r="HTI147" s="394"/>
      <c r="HTN147" s="394"/>
      <c r="HTO147" s="394"/>
      <c r="HTT147" s="394"/>
      <c r="HTU147" s="394"/>
      <c r="HTZ147" s="394"/>
      <c r="HUA147" s="394"/>
      <c r="HUF147" s="394"/>
      <c r="HUG147" s="394"/>
      <c r="HUL147" s="394"/>
      <c r="HUM147" s="394"/>
      <c r="HUR147" s="394"/>
      <c r="HUS147" s="394"/>
      <c r="HUX147" s="394"/>
      <c r="HUY147" s="394"/>
      <c r="HVD147" s="394"/>
      <c r="HVE147" s="394"/>
      <c r="HVJ147" s="394"/>
      <c r="HVK147" s="394"/>
      <c r="HVP147" s="394"/>
      <c r="HVQ147" s="394"/>
      <c r="HVV147" s="394"/>
      <c r="HVW147" s="394"/>
      <c r="HWB147" s="394"/>
      <c r="HWC147" s="394"/>
      <c r="HWH147" s="394"/>
      <c r="HWI147" s="394"/>
      <c r="HWN147" s="394"/>
      <c r="HWO147" s="394"/>
      <c r="HWT147" s="394"/>
      <c r="HWU147" s="394"/>
      <c r="HWZ147" s="394"/>
      <c r="HXA147" s="394"/>
      <c r="HXF147" s="394"/>
      <c r="HXG147" s="394"/>
      <c r="HXL147" s="394"/>
      <c r="HXM147" s="394"/>
      <c r="HXR147" s="394"/>
      <c r="HXS147" s="394"/>
      <c r="HXX147" s="394"/>
      <c r="HXY147" s="394"/>
      <c r="HYD147" s="394"/>
      <c r="HYE147" s="394"/>
      <c r="HYJ147" s="394"/>
      <c r="HYK147" s="394"/>
      <c r="HYP147" s="394"/>
      <c r="HYQ147" s="394"/>
      <c r="HYV147" s="394"/>
      <c r="HYW147" s="394"/>
      <c r="HZB147" s="394"/>
      <c r="HZC147" s="394"/>
      <c r="HZH147" s="394"/>
      <c r="HZI147" s="394"/>
      <c r="HZN147" s="394"/>
      <c r="HZO147" s="394"/>
      <c r="HZT147" s="394"/>
      <c r="HZU147" s="394"/>
      <c r="HZZ147" s="394"/>
      <c r="IAA147" s="394"/>
      <c r="IAF147" s="394"/>
      <c r="IAG147" s="394"/>
      <c r="IAL147" s="394"/>
      <c r="IAM147" s="394"/>
      <c r="IAR147" s="394"/>
      <c r="IAS147" s="394"/>
      <c r="IAX147" s="394"/>
      <c r="IAY147" s="394"/>
      <c r="IBD147" s="394"/>
      <c r="IBE147" s="394"/>
      <c r="IBJ147" s="394"/>
      <c r="IBK147" s="394"/>
      <c r="IBP147" s="394"/>
      <c r="IBQ147" s="394"/>
      <c r="IBV147" s="394"/>
      <c r="IBW147" s="394"/>
      <c r="ICB147" s="394"/>
      <c r="ICC147" s="394"/>
      <c r="ICH147" s="394"/>
      <c r="ICI147" s="394"/>
      <c r="ICN147" s="394"/>
      <c r="ICO147" s="394"/>
      <c r="ICT147" s="394"/>
      <c r="ICU147" s="394"/>
      <c r="ICZ147" s="394"/>
      <c r="IDA147" s="394"/>
      <c r="IDF147" s="394"/>
      <c r="IDG147" s="394"/>
      <c r="IDL147" s="394"/>
      <c r="IDM147" s="394"/>
      <c r="IDR147" s="394"/>
      <c r="IDS147" s="394"/>
      <c r="IDX147" s="394"/>
      <c r="IDY147" s="394"/>
      <c r="IED147" s="394"/>
      <c r="IEE147" s="394"/>
      <c r="IEJ147" s="394"/>
      <c r="IEK147" s="394"/>
      <c r="IEP147" s="394"/>
      <c r="IEQ147" s="394"/>
      <c r="IEV147" s="394"/>
      <c r="IEW147" s="394"/>
      <c r="IFB147" s="394"/>
      <c r="IFC147" s="394"/>
      <c r="IFH147" s="394"/>
      <c r="IFI147" s="394"/>
      <c r="IFN147" s="394"/>
      <c r="IFO147" s="394"/>
      <c r="IFT147" s="394"/>
      <c r="IFU147" s="394"/>
      <c r="IFZ147" s="394"/>
      <c r="IGA147" s="394"/>
      <c r="IGF147" s="394"/>
      <c r="IGG147" s="394"/>
      <c r="IGL147" s="394"/>
      <c r="IGM147" s="394"/>
      <c r="IGR147" s="394"/>
      <c r="IGS147" s="394"/>
      <c r="IGX147" s="394"/>
      <c r="IGY147" s="394"/>
      <c r="IHD147" s="394"/>
      <c r="IHE147" s="394"/>
      <c r="IHJ147" s="394"/>
      <c r="IHK147" s="394"/>
      <c r="IHP147" s="394"/>
      <c r="IHQ147" s="394"/>
      <c r="IHV147" s="394"/>
      <c r="IHW147" s="394"/>
      <c r="IIB147" s="394"/>
      <c r="IIC147" s="394"/>
      <c r="IIH147" s="394"/>
      <c r="III147" s="394"/>
      <c r="IIN147" s="394"/>
      <c r="IIO147" s="394"/>
      <c r="IIT147" s="394"/>
      <c r="IIU147" s="394"/>
      <c r="IIZ147" s="394"/>
      <c r="IJA147" s="394"/>
      <c r="IJF147" s="394"/>
      <c r="IJG147" s="394"/>
      <c r="IJL147" s="394"/>
      <c r="IJM147" s="394"/>
      <c r="IJR147" s="394"/>
      <c r="IJS147" s="394"/>
      <c r="IJX147" s="394"/>
      <c r="IJY147" s="394"/>
      <c r="IKD147" s="394"/>
      <c r="IKE147" s="394"/>
      <c r="IKJ147" s="394"/>
      <c r="IKK147" s="394"/>
      <c r="IKP147" s="394"/>
      <c r="IKQ147" s="394"/>
      <c r="IKV147" s="394"/>
      <c r="IKW147" s="394"/>
      <c r="ILB147" s="394"/>
      <c r="ILC147" s="394"/>
      <c r="ILH147" s="394"/>
      <c r="ILI147" s="394"/>
      <c r="ILN147" s="394"/>
      <c r="ILO147" s="394"/>
      <c r="ILT147" s="394"/>
      <c r="ILU147" s="394"/>
      <c r="ILZ147" s="394"/>
      <c r="IMA147" s="394"/>
      <c r="IMF147" s="394"/>
      <c r="IMG147" s="394"/>
      <c r="IML147" s="394"/>
      <c r="IMM147" s="394"/>
      <c r="IMR147" s="394"/>
      <c r="IMS147" s="394"/>
      <c r="IMX147" s="394"/>
      <c r="IMY147" s="394"/>
      <c r="IND147" s="394"/>
      <c r="INE147" s="394"/>
      <c r="INJ147" s="394"/>
      <c r="INK147" s="394"/>
      <c r="INP147" s="394"/>
      <c r="INQ147" s="394"/>
      <c r="INV147" s="394"/>
      <c r="INW147" s="394"/>
      <c r="IOB147" s="394"/>
      <c r="IOC147" s="394"/>
      <c r="IOH147" s="394"/>
      <c r="IOI147" s="394"/>
      <c r="ION147" s="394"/>
      <c r="IOO147" s="394"/>
      <c r="IOT147" s="394"/>
      <c r="IOU147" s="394"/>
      <c r="IOZ147" s="394"/>
      <c r="IPA147" s="394"/>
      <c r="IPF147" s="394"/>
      <c r="IPG147" s="394"/>
      <c r="IPL147" s="394"/>
      <c r="IPM147" s="394"/>
      <c r="IPR147" s="394"/>
      <c r="IPS147" s="394"/>
      <c r="IPX147" s="394"/>
      <c r="IPY147" s="394"/>
      <c r="IQD147" s="394"/>
      <c r="IQE147" s="394"/>
      <c r="IQJ147" s="394"/>
      <c r="IQK147" s="394"/>
      <c r="IQP147" s="394"/>
      <c r="IQQ147" s="394"/>
      <c r="IQV147" s="394"/>
      <c r="IQW147" s="394"/>
      <c r="IRB147" s="394"/>
      <c r="IRC147" s="394"/>
      <c r="IRH147" s="394"/>
      <c r="IRI147" s="394"/>
      <c r="IRN147" s="394"/>
      <c r="IRO147" s="394"/>
      <c r="IRT147" s="394"/>
      <c r="IRU147" s="394"/>
      <c r="IRZ147" s="394"/>
      <c r="ISA147" s="394"/>
      <c r="ISF147" s="394"/>
      <c r="ISG147" s="394"/>
      <c r="ISL147" s="394"/>
      <c r="ISM147" s="394"/>
      <c r="ISR147" s="394"/>
      <c r="ISS147" s="394"/>
      <c r="ISX147" s="394"/>
      <c r="ISY147" s="394"/>
      <c r="ITD147" s="394"/>
      <c r="ITE147" s="394"/>
      <c r="ITJ147" s="394"/>
      <c r="ITK147" s="394"/>
      <c r="ITP147" s="394"/>
      <c r="ITQ147" s="394"/>
      <c r="ITV147" s="394"/>
      <c r="ITW147" s="394"/>
      <c r="IUB147" s="394"/>
      <c r="IUC147" s="394"/>
      <c r="IUH147" s="394"/>
      <c r="IUI147" s="394"/>
      <c r="IUN147" s="394"/>
      <c r="IUO147" s="394"/>
      <c r="IUT147" s="394"/>
      <c r="IUU147" s="394"/>
      <c r="IUZ147" s="394"/>
      <c r="IVA147" s="394"/>
      <c r="IVF147" s="394"/>
      <c r="IVG147" s="394"/>
      <c r="IVL147" s="394"/>
      <c r="IVM147" s="394"/>
      <c r="IVR147" s="394"/>
      <c r="IVS147" s="394"/>
      <c r="IVX147" s="394"/>
      <c r="IVY147" s="394"/>
      <c r="IWD147" s="394"/>
      <c r="IWE147" s="394"/>
      <c r="IWJ147" s="394"/>
      <c r="IWK147" s="394"/>
      <c r="IWP147" s="394"/>
      <c r="IWQ147" s="394"/>
      <c r="IWV147" s="394"/>
      <c r="IWW147" s="394"/>
      <c r="IXB147" s="394"/>
      <c r="IXC147" s="394"/>
      <c r="IXH147" s="394"/>
      <c r="IXI147" s="394"/>
      <c r="IXN147" s="394"/>
      <c r="IXO147" s="394"/>
      <c r="IXT147" s="394"/>
      <c r="IXU147" s="394"/>
      <c r="IXZ147" s="394"/>
      <c r="IYA147" s="394"/>
      <c r="IYF147" s="394"/>
      <c r="IYG147" s="394"/>
      <c r="IYL147" s="394"/>
      <c r="IYM147" s="394"/>
      <c r="IYR147" s="394"/>
      <c r="IYS147" s="394"/>
      <c r="IYX147" s="394"/>
      <c r="IYY147" s="394"/>
      <c r="IZD147" s="394"/>
      <c r="IZE147" s="394"/>
      <c r="IZJ147" s="394"/>
      <c r="IZK147" s="394"/>
      <c r="IZP147" s="394"/>
      <c r="IZQ147" s="394"/>
      <c r="IZV147" s="394"/>
      <c r="IZW147" s="394"/>
      <c r="JAB147" s="394"/>
      <c r="JAC147" s="394"/>
      <c r="JAH147" s="394"/>
      <c r="JAI147" s="394"/>
      <c r="JAN147" s="394"/>
      <c r="JAO147" s="394"/>
      <c r="JAT147" s="394"/>
      <c r="JAU147" s="394"/>
      <c r="JAZ147" s="394"/>
      <c r="JBA147" s="394"/>
      <c r="JBF147" s="394"/>
      <c r="JBG147" s="394"/>
      <c r="JBL147" s="394"/>
      <c r="JBM147" s="394"/>
      <c r="JBR147" s="394"/>
      <c r="JBS147" s="394"/>
      <c r="JBX147" s="394"/>
      <c r="JBY147" s="394"/>
      <c r="JCD147" s="394"/>
      <c r="JCE147" s="394"/>
      <c r="JCJ147" s="394"/>
      <c r="JCK147" s="394"/>
      <c r="JCP147" s="394"/>
      <c r="JCQ147" s="394"/>
      <c r="JCV147" s="394"/>
      <c r="JCW147" s="394"/>
      <c r="JDB147" s="394"/>
      <c r="JDC147" s="394"/>
      <c r="JDH147" s="394"/>
      <c r="JDI147" s="394"/>
      <c r="JDN147" s="394"/>
      <c r="JDO147" s="394"/>
      <c r="JDT147" s="394"/>
      <c r="JDU147" s="394"/>
      <c r="JDZ147" s="394"/>
      <c r="JEA147" s="394"/>
      <c r="JEF147" s="394"/>
      <c r="JEG147" s="394"/>
      <c r="JEL147" s="394"/>
      <c r="JEM147" s="394"/>
      <c r="JER147" s="394"/>
      <c r="JES147" s="394"/>
      <c r="JEX147" s="394"/>
      <c r="JEY147" s="394"/>
      <c r="JFD147" s="394"/>
      <c r="JFE147" s="394"/>
      <c r="JFJ147" s="394"/>
      <c r="JFK147" s="394"/>
      <c r="JFP147" s="394"/>
      <c r="JFQ147" s="394"/>
      <c r="JFV147" s="394"/>
      <c r="JFW147" s="394"/>
      <c r="JGB147" s="394"/>
      <c r="JGC147" s="394"/>
      <c r="JGH147" s="394"/>
      <c r="JGI147" s="394"/>
      <c r="JGN147" s="394"/>
      <c r="JGO147" s="394"/>
      <c r="JGT147" s="394"/>
      <c r="JGU147" s="394"/>
      <c r="JGZ147" s="394"/>
      <c r="JHA147" s="394"/>
      <c r="JHF147" s="394"/>
      <c r="JHG147" s="394"/>
      <c r="JHL147" s="394"/>
      <c r="JHM147" s="394"/>
      <c r="JHR147" s="394"/>
      <c r="JHS147" s="394"/>
      <c r="JHX147" s="394"/>
      <c r="JHY147" s="394"/>
      <c r="JID147" s="394"/>
      <c r="JIE147" s="394"/>
      <c r="JIJ147" s="394"/>
      <c r="JIK147" s="394"/>
      <c r="JIP147" s="394"/>
      <c r="JIQ147" s="394"/>
      <c r="JIV147" s="394"/>
      <c r="JIW147" s="394"/>
      <c r="JJB147" s="394"/>
      <c r="JJC147" s="394"/>
      <c r="JJH147" s="394"/>
      <c r="JJI147" s="394"/>
      <c r="JJN147" s="394"/>
      <c r="JJO147" s="394"/>
      <c r="JJT147" s="394"/>
      <c r="JJU147" s="394"/>
      <c r="JJZ147" s="394"/>
      <c r="JKA147" s="394"/>
      <c r="JKF147" s="394"/>
      <c r="JKG147" s="394"/>
      <c r="JKL147" s="394"/>
      <c r="JKM147" s="394"/>
      <c r="JKR147" s="394"/>
      <c r="JKS147" s="394"/>
      <c r="JKX147" s="394"/>
      <c r="JKY147" s="394"/>
      <c r="JLD147" s="394"/>
      <c r="JLE147" s="394"/>
      <c r="JLJ147" s="394"/>
      <c r="JLK147" s="394"/>
      <c r="JLP147" s="394"/>
      <c r="JLQ147" s="394"/>
      <c r="JLV147" s="394"/>
      <c r="JLW147" s="394"/>
      <c r="JMB147" s="394"/>
      <c r="JMC147" s="394"/>
      <c r="JMH147" s="394"/>
      <c r="JMI147" s="394"/>
      <c r="JMN147" s="394"/>
      <c r="JMO147" s="394"/>
      <c r="JMT147" s="394"/>
      <c r="JMU147" s="394"/>
      <c r="JMZ147" s="394"/>
      <c r="JNA147" s="394"/>
      <c r="JNF147" s="394"/>
      <c r="JNG147" s="394"/>
      <c r="JNL147" s="394"/>
      <c r="JNM147" s="394"/>
      <c r="JNR147" s="394"/>
      <c r="JNS147" s="394"/>
      <c r="JNX147" s="394"/>
      <c r="JNY147" s="394"/>
      <c r="JOD147" s="394"/>
      <c r="JOE147" s="394"/>
      <c r="JOJ147" s="394"/>
      <c r="JOK147" s="394"/>
      <c r="JOP147" s="394"/>
      <c r="JOQ147" s="394"/>
      <c r="JOV147" s="394"/>
      <c r="JOW147" s="394"/>
      <c r="JPB147" s="394"/>
      <c r="JPC147" s="394"/>
      <c r="JPH147" s="394"/>
      <c r="JPI147" s="394"/>
      <c r="JPN147" s="394"/>
      <c r="JPO147" s="394"/>
      <c r="JPT147" s="394"/>
      <c r="JPU147" s="394"/>
      <c r="JPZ147" s="394"/>
      <c r="JQA147" s="394"/>
      <c r="JQF147" s="394"/>
      <c r="JQG147" s="394"/>
      <c r="JQL147" s="394"/>
      <c r="JQM147" s="394"/>
      <c r="JQR147" s="394"/>
      <c r="JQS147" s="394"/>
      <c r="JQX147" s="394"/>
      <c r="JQY147" s="394"/>
      <c r="JRD147" s="394"/>
      <c r="JRE147" s="394"/>
      <c r="JRJ147" s="394"/>
      <c r="JRK147" s="394"/>
      <c r="JRP147" s="394"/>
      <c r="JRQ147" s="394"/>
      <c r="JRV147" s="394"/>
      <c r="JRW147" s="394"/>
      <c r="JSB147" s="394"/>
      <c r="JSC147" s="394"/>
      <c r="JSH147" s="394"/>
      <c r="JSI147" s="394"/>
      <c r="JSN147" s="394"/>
      <c r="JSO147" s="394"/>
      <c r="JST147" s="394"/>
      <c r="JSU147" s="394"/>
      <c r="JSZ147" s="394"/>
      <c r="JTA147" s="394"/>
      <c r="JTF147" s="394"/>
      <c r="JTG147" s="394"/>
      <c r="JTL147" s="394"/>
      <c r="JTM147" s="394"/>
      <c r="JTR147" s="394"/>
      <c r="JTS147" s="394"/>
      <c r="JTX147" s="394"/>
      <c r="JTY147" s="394"/>
      <c r="JUD147" s="394"/>
      <c r="JUE147" s="394"/>
      <c r="JUJ147" s="394"/>
      <c r="JUK147" s="394"/>
      <c r="JUP147" s="394"/>
      <c r="JUQ147" s="394"/>
      <c r="JUV147" s="394"/>
      <c r="JUW147" s="394"/>
      <c r="JVB147" s="394"/>
      <c r="JVC147" s="394"/>
      <c r="JVH147" s="394"/>
      <c r="JVI147" s="394"/>
      <c r="JVN147" s="394"/>
      <c r="JVO147" s="394"/>
      <c r="JVT147" s="394"/>
      <c r="JVU147" s="394"/>
      <c r="JVZ147" s="394"/>
      <c r="JWA147" s="394"/>
      <c r="JWF147" s="394"/>
      <c r="JWG147" s="394"/>
      <c r="JWL147" s="394"/>
      <c r="JWM147" s="394"/>
      <c r="JWR147" s="394"/>
      <c r="JWS147" s="394"/>
      <c r="JWX147" s="394"/>
      <c r="JWY147" s="394"/>
      <c r="JXD147" s="394"/>
      <c r="JXE147" s="394"/>
      <c r="JXJ147" s="394"/>
      <c r="JXK147" s="394"/>
      <c r="JXP147" s="394"/>
      <c r="JXQ147" s="394"/>
      <c r="JXV147" s="394"/>
      <c r="JXW147" s="394"/>
      <c r="JYB147" s="394"/>
      <c r="JYC147" s="394"/>
      <c r="JYH147" s="394"/>
      <c r="JYI147" s="394"/>
      <c r="JYN147" s="394"/>
      <c r="JYO147" s="394"/>
      <c r="JYT147" s="394"/>
      <c r="JYU147" s="394"/>
      <c r="JYZ147" s="394"/>
      <c r="JZA147" s="394"/>
      <c r="JZF147" s="394"/>
      <c r="JZG147" s="394"/>
      <c r="JZL147" s="394"/>
      <c r="JZM147" s="394"/>
      <c r="JZR147" s="394"/>
      <c r="JZS147" s="394"/>
      <c r="JZX147" s="394"/>
      <c r="JZY147" s="394"/>
      <c r="KAD147" s="394"/>
      <c r="KAE147" s="394"/>
      <c r="KAJ147" s="394"/>
      <c r="KAK147" s="394"/>
      <c r="KAP147" s="394"/>
      <c r="KAQ147" s="394"/>
      <c r="KAV147" s="394"/>
      <c r="KAW147" s="394"/>
      <c r="KBB147" s="394"/>
      <c r="KBC147" s="394"/>
      <c r="KBH147" s="394"/>
      <c r="KBI147" s="394"/>
      <c r="KBN147" s="394"/>
      <c r="KBO147" s="394"/>
      <c r="KBT147" s="394"/>
      <c r="KBU147" s="394"/>
      <c r="KBZ147" s="394"/>
      <c r="KCA147" s="394"/>
      <c r="KCF147" s="394"/>
      <c r="KCG147" s="394"/>
      <c r="KCL147" s="394"/>
      <c r="KCM147" s="394"/>
      <c r="KCR147" s="394"/>
      <c r="KCS147" s="394"/>
      <c r="KCX147" s="394"/>
      <c r="KCY147" s="394"/>
      <c r="KDD147" s="394"/>
      <c r="KDE147" s="394"/>
      <c r="KDJ147" s="394"/>
      <c r="KDK147" s="394"/>
      <c r="KDP147" s="394"/>
      <c r="KDQ147" s="394"/>
      <c r="KDV147" s="394"/>
      <c r="KDW147" s="394"/>
      <c r="KEB147" s="394"/>
      <c r="KEC147" s="394"/>
      <c r="KEH147" s="394"/>
      <c r="KEI147" s="394"/>
      <c r="KEN147" s="394"/>
      <c r="KEO147" s="394"/>
      <c r="KET147" s="394"/>
      <c r="KEU147" s="394"/>
      <c r="KEZ147" s="394"/>
      <c r="KFA147" s="394"/>
      <c r="KFF147" s="394"/>
      <c r="KFG147" s="394"/>
      <c r="KFL147" s="394"/>
      <c r="KFM147" s="394"/>
      <c r="KFR147" s="394"/>
      <c r="KFS147" s="394"/>
      <c r="KFX147" s="394"/>
      <c r="KFY147" s="394"/>
      <c r="KGD147" s="394"/>
      <c r="KGE147" s="394"/>
      <c r="KGJ147" s="394"/>
      <c r="KGK147" s="394"/>
      <c r="KGP147" s="394"/>
      <c r="KGQ147" s="394"/>
      <c r="KGV147" s="394"/>
      <c r="KGW147" s="394"/>
      <c r="KHB147" s="394"/>
      <c r="KHC147" s="394"/>
      <c r="KHH147" s="394"/>
      <c r="KHI147" s="394"/>
      <c r="KHN147" s="394"/>
      <c r="KHO147" s="394"/>
      <c r="KHT147" s="394"/>
      <c r="KHU147" s="394"/>
      <c r="KHZ147" s="394"/>
      <c r="KIA147" s="394"/>
      <c r="KIF147" s="394"/>
      <c r="KIG147" s="394"/>
      <c r="KIL147" s="394"/>
      <c r="KIM147" s="394"/>
      <c r="KIR147" s="394"/>
      <c r="KIS147" s="394"/>
      <c r="KIX147" s="394"/>
      <c r="KIY147" s="394"/>
      <c r="KJD147" s="394"/>
      <c r="KJE147" s="394"/>
      <c r="KJJ147" s="394"/>
      <c r="KJK147" s="394"/>
      <c r="KJP147" s="394"/>
      <c r="KJQ147" s="394"/>
      <c r="KJV147" s="394"/>
      <c r="KJW147" s="394"/>
      <c r="KKB147" s="394"/>
      <c r="KKC147" s="394"/>
      <c r="KKH147" s="394"/>
      <c r="KKI147" s="394"/>
      <c r="KKN147" s="394"/>
      <c r="KKO147" s="394"/>
      <c r="KKT147" s="394"/>
      <c r="KKU147" s="394"/>
      <c r="KKZ147" s="394"/>
      <c r="KLA147" s="394"/>
      <c r="KLF147" s="394"/>
      <c r="KLG147" s="394"/>
      <c r="KLL147" s="394"/>
      <c r="KLM147" s="394"/>
      <c r="KLR147" s="394"/>
      <c r="KLS147" s="394"/>
      <c r="KLX147" s="394"/>
      <c r="KLY147" s="394"/>
      <c r="KMD147" s="394"/>
      <c r="KME147" s="394"/>
      <c r="KMJ147" s="394"/>
      <c r="KMK147" s="394"/>
      <c r="KMP147" s="394"/>
      <c r="KMQ147" s="394"/>
      <c r="KMV147" s="394"/>
      <c r="KMW147" s="394"/>
      <c r="KNB147" s="394"/>
      <c r="KNC147" s="394"/>
      <c r="KNH147" s="394"/>
      <c r="KNI147" s="394"/>
      <c r="KNN147" s="394"/>
      <c r="KNO147" s="394"/>
      <c r="KNT147" s="394"/>
      <c r="KNU147" s="394"/>
      <c r="KNZ147" s="394"/>
      <c r="KOA147" s="394"/>
      <c r="KOF147" s="394"/>
      <c r="KOG147" s="394"/>
      <c r="KOL147" s="394"/>
      <c r="KOM147" s="394"/>
      <c r="KOR147" s="394"/>
      <c r="KOS147" s="394"/>
      <c r="KOX147" s="394"/>
      <c r="KOY147" s="394"/>
      <c r="KPD147" s="394"/>
      <c r="KPE147" s="394"/>
      <c r="KPJ147" s="394"/>
      <c r="KPK147" s="394"/>
      <c r="KPP147" s="394"/>
      <c r="KPQ147" s="394"/>
      <c r="KPV147" s="394"/>
      <c r="KPW147" s="394"/>
      <c r="KQB147" s="394"/>
      <c r="KQC147" s="394"/>
      <c r="KQH147" s="394"/>
      <c r="KQI147" s="394"/>
      <c r="KQN147" s="394"/>
      <c r="KQO147" s="394"/>
      <c r="KQT147" s="394"/>
      <c r="KQU147" s="394"/>
      <c r="KQZ147" s="394"/>
      <c r="KRA147" s="394"/>
      <c r="KRF147" s="394"/>
      <c r="KRG147" s="394"/>
      <c r="KRL147" s="394"/>
      <c r="KRM147" s="394"/>
      <c r="KRR147" s="394"/>
      <c r="KRS147" s="394"/>
      <c r="KRX147" s="394"/>
      <c r="KRY147" s="394"/>
      <c r="KSD147" s="394"/>
      <c r="KSE147" s="394"/>
      <c r="KSJ147" s="394"/>
      <c r="KSK147" s="394"/>
      <c r="KSP147" s="394"/>
      <c r="KSQ147" s="394"/>
      <c r="KSV147" s="394"/>
      <c r="KSW147" s="394"/>
      <c r="KTB147" s="394"/>
      <c r="KTC147" s="394"/>
      <c r="KTH147" s="394"/>
      <c r="KTI147" s="394"/>
      <c r="KTN147" s="394"/>
      <c r="KTO147" s="394"/>
      <c r="KTT147" s="394"/>
      <c r="KTU147" s="394"/>
      <c r="KTZ147" s="394"/>
      <c r="KUA147" s="394"/>
      <c r="KUF147" s="394"/>
      <c r="KUG147" s="394"/>
      <c r="KUL147" s="394"/>
      <c r="KUM147" s="394"/>
      <c r="KUR147" s="394"/>
      <c r="KUS147" s="394"/>
      <c r="KUX147" s="394"/>
      <c r="KUY147" s="394"/>
      <c r="KVD147" s="394"/>
      <c r="KVE147" s="394"/>
      <c r="KVJ147" s="394"/>
      <c r="KVK147" s="394"/>
      <c r="KVP147" s="394"/>
      <c r="KVQ147" s="394"/>
      <c r="KVV147" s="394"/>
      <c r="KVW147" s="394"/>
      <c r="KWB147" s="394"/>
      <c r="KWC147" s="394"/>
      <c r="KWH147" s="394"/>
      <c r="KWI147" s="394"/>
      <c r="KWN147" s="394"/>
      <c r="KWO147" s="394"/>
      <c r="KWT147" s="394"/>
      <c r="KWU147" s="394"/>
      <c r="KWZ147" s="394"/>
      <c r="KXA147" s="394"/>
      <c r="KXF147" s="394"/>
      <c r="KXG147" s="394"/>
      <c r="KXL147" s="394"/>
      <c r="KXM147" s="394"/>
      <c r="KXR147" s="394"/>
      <c r="KXS147" s="394"/>
      <c r="KXX147" s="394"/>
      <c r="KXY147" s="394"/>
      <c r="KYD147" s="394"/>
      <c r="KYE147" s="394"/>
      <c r="KYJ147" s="394"/>
      <c r="KYK147" s="394"/>
      <c r="KYP147" s="394"/>
      <c r="KYQ147" s="394"/>
      <c r="KYV147" s="394"/>
      <c r="KYW147" s="394"/>
      <c r="KZB147" s="394"/>
      <c r="KZC147" s="394"/>
      <c r="KZH147" s="394"/>
      <c r="KZI147" s="394"/>
      <c r="KZN147" s="394"/>
      <c r="KZO147" s="394"/>
      <c r="KZT147" s="394"/>
      <c r="KZU147" s="394"/>
      <c r="KZZ147" s="394"/>
      <c r="LAA147" s="394"/>
      <c r="LAF147" s="394"/>
      <c r="LAG147" s="394"/>
      <c r="LAL147" s="394"/>
      <c r="LAM147" s="394"/>
      <c r="LAR147" s="394"/>
      <c r="LAS147" s="394"/>
      <c r="LAX147" s="394"/>
      <c r="LAY147" s="394"/>
      <c r="LBD147" s="394"/>
      <c r="LBE147" s="394"/>
      <c r="LBJ147" s="394"/>
      <c r="LBK147" s="394"/>
      <c r="LBP147" s="394"/>
      <c r="LBQ147" s="394"/>
      <c r="LBV147" s="394"/>
      <c r="LBW147" s="394"/>
      <c r="LCB147" s="394"/>
      <c r="LCC147" s="394"/>
      <c r="LCH147" s="394"/>
      <c r="LCI147" s="394"/>
      <c r="LCN147" s="394"/>
      <c r="LCO147" s="394"/>
      <c r="LCT147" s="394"/>
      <c r="LCU147" s="394"/>
      <c r="LCZ147" s="394"/>
      <c r="LDA147" s="394"/>
      <c r="LDF147" s="394"/>
      <c r="LDG147" s="394"/>
      <c r="LDL147" s="394"/>
      <c r="LDM147" s="394"/>
      <c r="LDR147" s="394"/>
      <c r="LDS147" s="394"/>
      <c r="LDX147" s="394"/>
      <c r="LDY147" s="394"/>
      <c r="LED147" s="394"/>
      <c r="LEE147" s="394"/>
      <c r="LEJ147" s="394"/>
      <c r="LEK147" s="394"/>
      <c r="LEP147" s="394"/>
      <c r="LEQ147" s="394"/>
      <c r="LEV147" s="394"/>
      <c r="LEW147" s="394"/>
      <c r="LFB147" s="394"/>
      <c r="LFC147" s="394"/>
      <c r="LFH147" s="394"/>
      <c r="LFI147" s="394"/>
      <c r="LFN147" s="394"/>
      <c r="LFO147" s="394"/>
      <c r="LFT147" s="394"/>
      <c r="LFU147" s="394"/>
      <c r="LFZ147" s="394"/>
      <c r="LGA147" s="394"/>
      <c r="LGF147" s="394"/>
      <c r="LGG147" s="394"/>
      <c r="LGL147" s="394"/>
      <c r="LGM147" s="394"/>
      <c r="LGR147" s="394"/>
      <c r="LGS147" s="394"/>
      <c r="LGX147" s="394"/>
      <c r="LGY147" s="394"/>
      <c r="LHD147" s="394"/>
      <c r="LHE147" s="394"/>
      <c r="LHJ147" s="394"/>
      <c r="LHK147" s="394"/>
      <c r="LHP147" s="394"/>
      <c r="LHQ147" s="394"/>
      <c r="LHV147" s="394"/>
      <c r="LHW147" s="394"/>
      <c r="LIB147" s="394"/>
      <c r="LIC147" s="394"/>
      <c r="LIH147" s="394"/>
      <c r="LII147" s="394"/>
      <c r="LIN147" s="394"/>
      <c r="LIO147" s="394"/>
      <c r="LIT147" s="394"/>
      <c r="LIU147" s="394"/>
      <c r="LIZ147" s="394"/>
      <c r="LJA147" s="394"/>
      <c r="LJF147" s="394"/>
      <c r="LJG147" s="394"/>
      <c r="LJL147" s="394"/>
      <c r="LJM147" s="394"/>
      <c r="LJR147" s="394"/>
      <c r="LJS147" s="394"/>
      <c r="LJX147" s="394"/>
      <c r="LJY147" s="394"/>
      <c r="LKD147" s="394"/>
      <c r="LKE147" s="394"/>
      <c r="LKJ147" s="394"/>
      <c r="LKK147" s="394"/>
      <c r="LKP147" s="394"/>
      <c r="LKQ147" s="394"/>
      <c r="LKV147" s="394"/>
      <c r="LKW147" s="394"/>
      <c r="LLB147" s="394"/>
      <c r="LLC147" s="394"/>
      <c r="LLH147" s="394"/>
      <c r="LLI147" s="394"/>
      <c r="LLN147" s="394"/>
      <c r="LLO147" s="394"/>
      <c r="LLT147" s="394"/>
      <c r="LLU147" s="394"/>
      <c r="LLZ147" s="394"/>
      <c r="LMA147" s="394"/>
      <c r="LMF147" s="394"/>
      <c r="LMG147" s="394"/>
      <c r="LML147" s="394"/>
      <c r="LMM147" s="394"/>
      <c r="LMR147" s="394"/>
      <c r="LMS147" s="394"/>
      <c r="LMX147" s="394"/>
      <c r="LMY147" s="394"/>
      <c r="LND147" s="394"/>
      <c r="LNE147" s="394"/>
      <c r="LNJ147" s="394"/>
      <c r="LNK147" s="394"/>
      <c r="LNP147" s="394"/>
      <c r="LNQ147" s="394"/>
      <c r="LNV147" s="394"/>
      <c r="LNW147" s="394"/>
      <c r="LOB147" s="394"/>
      <c r="LOC147" s="394"/>
      <c r="LOH147" s="394"/>
      <c r="LOI147" s="394"/>
      <c r="LON147" s="394"/>
      <c r="LOO147" s="394"/>
      <c r="LOT147" s="394"/>
      <c r="LOU147" s="394"/>
      <c r="LOZ147" s="394"/>
      <c r="LPA147" s="394"/>
      <c r="LPF147" s="394"/>
      <c r="LPG147" s="394"/>
      <c r="LPL147" s="394"/>
      <c r="LPM147" s="394"/>
      <c r="LPR147" s="394"/>
      <c r="LPS147" s="394"/>
      <c r="LPX147" s="394"/>
      <c r="LPY147" s="394"/>
      <c r="LQD147" s="394"/>
      <c r="LQE147" s="394"/>
      <c r="LQJ147" s="394"/>
      <c r="LQK147" s="394"/>
      <c r="LQP147" s="394"/>
      <c r="LQQ147" s="394"/>
      <c r="LQV147" s="394"/>
      <c r="LQW147" s="394"/>
      <c r="LRB147" s="394"/>
      <c r="LRC147" s="394"/>
      <c r="LRH147" s="394"/>
      <c r="LRI147" s="394"/>
      <c r="LRN147" s="394"/>
      <c r="LRO147" s="394"/>
      <c r="LRT147" s="394"/>
      <c r="LRU147" s="394"/>
      <c r="LRZ147" s="394"/>
      <c r="LSA147" s="394"/>
      <c r="LSF147" s="394"/>
      <c r="LSG147" s="394"/>
      <c r="LSL147" s="394"/>
      <c r="LSM147" s="394"/>
      <c r="LSR147" s="394"/>
      <c r="LSS147" s="394"/>
      <c r="LSX147" s="394"/>
      <c r="LSY147" s="394"/>
      <c r="LTD147" s="394"/>
      <c r="LTE147" s="394"/>
      <c r="LTJ147" s="394"/>
      <c r="LTK147" s="394"/>
      <c r="LTP147" s="394"/>
      <c r="LTQ147" s="394"/>
      <c r="LTV147" s="394"/>
      <c r="LTW147" s="394"/>
      <c r="LUB147" s="394"/>
      <c r="LUC147" s="394"/>
      <c r="LUH147" s="394"/>
      <c r="LUI147" s="394"/>
      <c r="LUN147" s="394"/>
      <c r="LUO147" s="394"/>
      <c r="LUT147" s="394"/>
      <c r="LUU147" s="394"/>
      <c r="LUZ147" s="394"/>
      <c r="LVA147" s="394"/>
      <c r="LVF147" s="394"/>
      <c r="LVG147" s="394"/>
      <c r="LVL147" s="394"/>
      <c r="LVM147" s="394"/>
      <c r="LVR147" s="394"/>
      <c r="LVS147" s="394"/>
      <c r="LVX147" s="394"/>
      <c r="LVY147" s="394"/>
      <c r="LWD147" s="394"/>
      <c r="LWE147" s="394"/>
      <c r="LWJ147" s="394"/>
      <c r="LWK147" s="394"/>
      <c r="LWP147" s="394"/>
      <c r="LWQ147" s="394"/>
      <c r="LWV147" s="394"/>
      <c r="LWW147" s="394"/>
      <c r="LXB147" s="394"/>
      <c r="LXC147" s="394"/>
      <c r="LXH147" s="394"/>
      <c r="LXI147" s="394"/>
      <c r="LXN147" s="394"/>
      <c r="LXO147" s="394"/>
      <c r="LXT147" s="394"/>
      <c r="LXU147" s="394"/>
      <c r="LXZ147" s="394"/>
      <c r="LYA147" s="394"/>
      <c r="LYF147" s="394"/>
      <c r="LYG147" s="394"/>
      <c r="LYL147" s="394"/>
      <c r="LYM147" s="394"/>
      <c r="LYR147" s="394"/>
      <c r="LYS147" s="394"/>
      <c r="LYX147" s="394"/>
      <c r="LYY147" s="394"/>
      <c r="LZD147" s="394"/>
      <c r="LZE147" s="394"/>
      <c r="LZJ147" s="394"/>
      <c r="LZK147" s="394"/>
      <c r="LZP147" s="394"/>
      <c r="LZQ147" s="394"/>
      <c r="LZV147" s="394"/>
      <c r="LZW147" s="394"/>
      <c r="MAB147" s="394"/>
      <c r="MAC147" s="394"/>
      <c r="MAH147" s="394"/>
      <c r="MAI147" s="394"/>
      <c r="MAN147" s="394"/>
      <c r="MAO147" s="394"/>
      <c r="MAT147" s="394"/>
      <c r="MAU147" s="394"/>
      <c r="MAZ147" s="394"/>
      <c r="MBA147" s="394"/>
      <c r="MBF147" s="394"/>
      <c r="MBG147" s="394"/>
      <c r="MBL147" s="394"/>
      <c r="MBM147" s="394"/>
      <c r="MBR147" s="394"/>
      <c r="MBS147" s="394"/>
      <c r="MBX147" s="394"/>
      <c r="MBY147" s="394"/>
      <c r="MCD147" s="394"/>
      <c r="MCE147" s="394"/>
      <c r="MCJ147" s="394"/>
      <c r="MCK147" s="394"/>
      <c r="MCP147" s="394"/>
      <c r="MCQ147" s="394"/>
      <c r="MCV147" s="394"/>
      <c r="MCW147" s="394"/>
      <c r="MDB147" s="394"/>
      <c r="MDC147" s="394"/>
      <c r="MDH147" s="394"/>
      <c r="MDI147" s="394"/>
      <c r="MDN147" s="394"/>
      <c r="MDO147" s="394"/>
      <c r="MDT147" s="394"/>
      <c r="MDU147" s="394"/>
      <c r="MDZ147" s="394"/>
      <c r="MEA147" s="394"/>
      <c r="MEF147" s="394"/>
      <c r="MEG147" s="394"/>
      <c r="MEL147" s="394"/>
      <c r="MEM147" s="394"/>
      <c r="MER147" s="394"/>
      <c r="MES147" s="394"/>
      <c r="MEX147" s="394"/>
      <c r="MEY147" s="394"/>
      <c r="MFD147" s="394"/>
      <c r="MFE147" s="394"/>
      <c r="MFJ147" s="394"/>
      <c r="MFK147" s="394"/>
      <c r="MFP147" s="394"/>
      <c r="MFQ147" s="394"/>
      <c r="MFV147" s="394"/>
      <c r="MFW147" s="394"/>
      <c r="MGB147" s="394"/>
      <c r="MGC147" s="394"/>
      <c r="MGH147" s="394"/>
      <c r="MGI147" s="394"/>
      <c r="MGN147" s="394"/>
      <c r="MGO147" s="394"/>
      <c r="MGT147" s="394"/>
      <c r="MGU147" s="394"/>
      <c r="MGZ147" s="394"/>
      <c r="MHA147" s="394"/>
      <c r="MHF147" s="394"/>
      <c r="MHG147" s="394"/>
      <c r="MHL147" s="394"/>
      <c r="MHM147" s="394"/>
      <c r="MHR147" s="394"/>
      <c r="MHS147" s="394"/>
      <c r="MHX147" s="394"/>
      <c r="MHY147" s="394"/>
      <c r="MID147" s="394"/>
      <c r="MIE147" s="394"/>
      <c r="MIJ147" s="394"/>
      <c r="MIK147" s="394"/>
      <c r="MIP147" s="394"/>
      <c r="MIQ147" s="394"/>
      <c r="MIV147" s="394"/>
      <c r="MIW147" s="394"/>
      <c r="MJB147" s="394"/>
      <c r="MJC147" s="394"/>
      <c r="MJH147" s="394"/>
      <c r="MJI147" s="394"/>
      <c r="MJN147" s="394"/>
      <c r="MJO147" s="394"/>
      <c r="MJT147" s="394"/>
      <c r="MJU147" s="394"/>
      <c r="MJZ147" s="394"/>
      <c r="MKA147" s="394"/>
      <c r="MKF147" s="394"/>
      <c r="MKG147" s="394"/>
      <c r="MKL147" s="394"/>
      <c r="MKM147" s="394"/>
      <c r="MKR147" s="394"/>
      <c r="MKS147" s="394"/>
      <c r="MKX147" s="394"/>
      <c r="MKY147" s="394"/>
      <c r="MLD147" s="394"/>
      <c r="MLE147" s="394"/>
      <c r="MLJ147" s="394"/>
      <c r="MLK147" s="394"/>
      <c r="MLP147" s="394"/>
      <c r="MLQ147" s="394"/>
      <c r="MLV147" s="394"/>
      <c r="MLW147" s="394"/>
      <c r="MMB147" s="394"/>
      <c r="MMC147" s="394"/>
      <c r="MMH147" s="394"/>
      <c r="MMI147" s="394"/>
      <c r="MMN147" s="394"/>
      <c r="MMO147" s="394"/>
      <c r="MMT147" s="394"/>
      <c r="MMU147" s="394"/>
      <c r="MMZ147" s="394"/>
      <c r="MNA147" s="394"/>
      <c r="MNF147" s="394"/>
      <c r="MNG147" s="394"/>
      <c r="MNL147" s="394"/>
      <c r="MNM147" s="394"/>
      <c r="MNR147" s="394"/>
      <c r="MNS147" s="394"/>
      <c r="MNX147" s="394"/>
      <c r="MNY147" s="394"/>
      <c r="MOD147" s="394"/>
      <c r="MOE147" s="394"/>
      <c r="MOJ147" s="394"/>
      <c r="MOK147" s="394"/>
      <c r="MOP147" s="394"/>
      <c r="MOQ147" s="394"/>
      <c r="MOV147" s="394"/>
      <c r="MOW147" s="394"/>
      <c r="MPB147" s="394"/>
      <c r="MPC147" s="394"/>
      <c r="MPH147" s="394"/>
      <c r="MPI147" s="394"/>
      <c r="MPN147" s="394"/>
      <c r="MPO147" s="394"/>
      <c r="MPT147" s="394"/>
      <c r="MPU147" s="394"/>
      <c r="MPZ147" s="394"/>
      <c r="MQA147" s="394"/>
      <c r="MQF147" s="394"/>
      <c r="MQG147" s="394"/>
      <c r="MQL147" s="394"/>
      <c r="MQM147" s="394"/>
      <c r="MQR147" s="394"/>
      <c r="MQS147" s="394"/>
      <c r="MQX147" s="394"/>
      <c r="MQY147" s="394"/>
      <c r="MRD147" s="394"/>
      <c r="MRE147" s="394"/>
      <c r="MRJ147" s="394"/>
      <c r="MRK147" s="394"/>
      <c r="MRP147" s="394"/>
      <c r="MRQ147" s="394"/>
      <c r="MRV147" s="394"/>
      <c r="MRW147" s="394"/>
      <c r="MSB147" s="394"/>
      <c r="MSC147" s="394"/>
      <c r="MSH147" s="394"/>
      <c r="MSI147" s="394"/>
      <c r="MSN147" s="394"/>
      <c r="MSO147" s="394"/>
      <c r="MST147" s="394"/>
      <c r="MSU147" s="394"/>
      <c r="MSZ147" s="394"/>
      <c r="MTA147" s="394"/>
      <c r="MTF147" s="394"/>
      <c r="MTG147" s="394"/>
      <c r="MTL147" s="394"/>
      <c r="MTM147" s="394"/>
      <c r="MTR147" s="394"/>
      <c r="MTS147" s="394"/>
      <c r="MTX147" s="394"/>
      <c r="MTY147" s="394"/>
      <c r="MUD147" s="394"/>
      <c r="MUE147" s="394"/>
      <c r="MUJ147" s="394"/>
      <c r="MUK147" s="394"/>
      <c r="MUP147" s="394"/>
      <c r="MUQ147" s="394"/>
      <c r="MUV147" s="394"/>
      <c r="MUW147" s="394"/>
      <c r="MVB147" s="394"/>
      <c r="MVC147" s="394"/>
      <c r="MVH147" s="394"/>
      <c r="MVI147" s="394"/>
      <c r="MVN147" s="394"/>
      <c r="MVO147" s="394"/>
      <c r="MVT147" s="394"/>
      <c r="MVU147" s="394"/>
      <c r="MVZ147" s="394"/>
      <c r="MWA147" s="394"/>
      <c r="MWF147" s="394"/>
      <c r="MWG147" s="394"/>
      <c r="MWL147" s="394"/>
      <c r="MWM147" s="394"/>
      <c r="MWR147" s="394"/>
      <c r="MWS147" s="394"/>
      <c r="MWX147" s="394"/>
      <c r="MWY147" s="394"/>
      <c r="MXD147" s="394"/>
      <c r="MXE147" s="394"/>
      <c r="MXJ147" s="394"/>
      <c r="MXK147" s="394"/>
      <c r="MXP147" s="394"/>
      <c r="MXQ147" s="394"/>
      <c r="MXV147" s="394"/>
      <c r="MXW147" s="394"/>
      <c r="MYB147" s="394"/>
      <c r="MYC147" s="394"/>
      <c r="MYH147" s="394"/>
      <c r="MYI147" s="394"/>
      <c r="MYN147" s="394"/>
      <c r="MYO147" s="394"/>
      <c r="MYT147" s="394"/>
      <c r="MYU147" s="394"/>
      <c r="MYZ147" s="394"/>
      <c r="MZA147" s="394"/>
      <c r="MZF147" s="394"/>
      <c r="MZG147" s="394"/>
      <c r="MZL147" s="394"/>
      <c r="MZM147" s="394"/>
      <c r="MZR147" s="394"/>
      <c r="MZS147" s="394"/>
      <c r="MZX147" s="394"/>
      <c r="MZY147" s="394"/>
      <c r="NAD147" s="394"/>
      <c r="NAE147" s="394"/>
      <c r="NAJ147" s="394"/>
      <c r="NAK147" s="394"/>
      <c r="NAP147" s="394"/>
      <c r="NAQ147" s="394"/>
      <c r="NAV147" s="394"/>
      <c r="NAW147" s="394"/>
      <c r="NBB147" s="394"/>
      <c r="NBC147" s="394"/>
      <c r="NBH147" s="394"/>
      <c r="NBI147" s="394"/>
      <c r="NBN147" s="394"/>
      <c r="NBO147" s="394"/>
      <c r="NBT147" s="394"/>
      <c r="NBU147" s="394"/>
      <c r="NBZ147" s="394"/>
      <c r="NCA147" s="394"/>
      <c r="NCF147" s="394"/>
      <c r="NCG147" s="394"/>
      <c r="NCL147" s="394"/>
      <c r="NCM147" s="394"/>
      <c r="NCR147" s="394"/>
      <c r="NCS147" s="394"/>
      <c r="NCX147" s="394"/>
      <c r="NCY147" s="394"/>
      <c r="NDD147" s="394"/>
      <c r="NDE147" s="394"/>
      <c r="NDJ147" s="394"/>
      <c r="NDK147" s="394"/>
      <c r="NDP147" s="394"/>
      <c r="NDQ147" s="394"/>
      <c r="NDV147" s="394"/>
      <c r="NDW147" s="394"/>
      <c r="NEB147" s="394"/>
      <c r="NEC147" s="394"/>
      <c r="NEH147" s="394"/>
      <c r="NEI147" s="394"/>
      <c r="NEN147" s="394"/>
      <c r="NEO147" s="394"/>
      <c r="NET147" s="394"/>
      <c r="NEU147" s="394"/>
      <c r="NEZ147" s="394"/>
      <c r="NFA147" s="394"/>
      <c r="NFF147" s="394"/>
      <c r="NFG147" s="394"/>
      <c r="NFL147" s="394"/>
      <c r="NFM147" s="394"/>
      <c r="NFR147" s="394"/>
      <c r="NFS147" s="394"/>
      <c r="NFX147" s="394"/>
      <c r="NFY147" s="394"/>
      <c r="NGD147" s="394"/>
      <c r="NGE147" s="394"/>
      <c r="NGJ147" s="394"/>
      <c r="NGK147" s="394"/>
      <c r="NGP147" s="394"/>
      <c r="NGQ147" s="394"/>
      <c r="NGV147" s="394"/>
      <c r="NGW147" s="394"/>
      <c r="NHB147" s="394"/>
      <c r="NHC147" s="394"/>
      <c r="NHH147" s="394"/>
      <c r="NHI147" s="394"/>
      <c r="NHN147" s="394"/>
      <c r="NHO147" s="394"/>
      <c r="NHT147" s="394"/>
      <c r="NHU147" s="394"/>
      <c r="NHZ147" s="394"/>
      <c r="NIA147" s="394"/>
      <c r="NIF147" s="394"/>
      <c r="NIG147" s="394"/>
      <c r="NIL147" s="394"/>
      <c r="NIM147" s="394"/>
      <c r="NIR147" s="394"/>
      <c r="NIS147" s="394"/>
      <c r="NIX147" s="394"/>
      <c r="NIY147" s="394"/>
      <c r="NJD147" s="394"/>
      <c r="NJE147" s="394"/>
      <c r="NJJ147" s="394"/>
      <c r="NJK147" s="394"/>
      <c r="NJP147" s="394"/>
      <c r="NJQ147" s="394"/>
      <c r="NJV147" s="394"/>
      <c r="NJW147" s="394"/>
      <c r="NKB147" s="394"/>
      <c r="NKC147" s="394"/>
      <c r="NKH147" s="394"/>
      <c r="NKI147" s="394"/>
      <c r="NKN147" s="394"/>
      <c r="NKO147" s="394"/>
      <c r="NKT147" s="394"/>
      <c r="NKU147" s="394"/>
      <c r="NKZ147" s="394"/>
      <c r="NLA147" s="394"/>
      <c r="NLF147" s="394"/>
      <c r="NLG147" s="394"/>
      <c r="NLL147" s="394"/>
      <c r="NLM147" s="394"/>
      <c r="NLR147" s="394"/>
      <c r="NLS147" s="394"/>
      <c r="NLX147" s="394"/>
      <c r="NLY147" s="394"/>
      <c r="NMD147" s="394"/>
      <c r="NME147" s="394"/>
      <c r="NMJ147" s="394"/>
      <c r="NMK147" s="394"/>
      <c r="NMP147" s="394"/>
      <c r="NMQ147" s="394"/>
      <c r="NMV147" s="394"/>
      <c r="NMW147" s="394"/>
      <c r="NNB147" s="394"/>
      <c r="NNC147" s="394"/>
      <c r="NNH147" s="394"/>
      <c r="NNI147" s="394"/>
      <c r="NNN147" s="394"/>
      <c r="NNO147" s="394"/>
      <c r="NNT147" s="394"/>
      <c r="NNU147" s="394"/>
      <c r="NNZ147" s="394"/>
      <c r="NOA147" s="394"/>
      <c r="NOF147" s="394"/>
      <c r="NOG147" s="394"/>
      <c r="NOL147" s="394"/>
      <c r="NOM147" s="394"/>
      <c r="NOR147" s="394"/>
      <c r="NOS147" s="394"/>
      <c r="NOX147" s="394"/>
      <c r="NOY147" s="394"/>
      <c r="NPD147" s="394"/>
      <c r="NPE147" s="394"/>
      <c r="NPJ147" s="394"/>
      <c r="NPK147" s="394"/>
      <c r="NPP147" s="394"/>
      <c r="NPQ147" s="394"/>
      <c r="NPV147" s="394"/>
      <c r="NPW147" s="394"/>
      <c r="NQB147" s="394"/>
      <c r="NQC147" s="394"/>
      <c r="NQH147" s="394"/>
      <c r="NQI147" s="394"/>
      <c r="NQN147" s="394"/>
      <c r="NQO147" s="394"/>
      <c r="NQT147" s="394"/>
      <c r="NQU147" s="394"/>
      <c r="NQZ147" s="394"/>
      <c r="NRA147" s="394"/>
      <c r="NRF147" s="394"/>
      <c r="NRG147" s="394"/>
      <c r="NRL147" s="394"/>
      <c r="NRM147" s="394"/>
      <c r="NRR147" s="394"/>
      <c r="NRS147" s="394"/>
      <c r="NRX147" s="394"/>
      <c r="NRY147" s="394"/>
      <c r="NSD147" s="394"/>
      <c r="NSE147" s="394"/>
      <c r="NSJ147" s="394"/>
      <c r="NSK147" s="394"/>
      <c r="NSP147" s="394"/>
      <c r="NSQ147" s="394"/>
      <c r="NSV147" s="394"/>
      <c r="NSW147" s="394"/>
      <c r="NTB147" s="394"/>
      <c r="NTC147" s="394"/>
      <c r="NTH147" s="394"/>
      <c r="NTI147" s="394"/>
      <c r="NTN147" s="394"/>
      <c r="NTO147" s="394"/>
      <c r="NTT147" s="394"/>
      <c r="NTU147" s="394"/>
      <c r="NTZ147" s="394"/>
      <c r="NUA147" s="394"/>
      <c r="NUF147" s="394"/>
      <c r="NUG147" s="394"/>
      <c r="NUL147" s="394"/>
      <c r="NUM147" s="394"/>
      <c r="NUR147" s="394"/>
      <c r="NUS147" s="394"/>
      <c r="NUX147" s="394"/>
      <c r="NUY147" s="394"/>
      <c r="NVD147" s="394"/>
      <c r="NVE147" s="394"/>
      <c r="NVJ147" s="394"/>
      <c r="NVK147" s="394"/>
      <c r="NVP147" s="394"/>
      <c r="NVQ147" s="394"/>
      <c r="NVV147" s="394"/>
      <c r="NVW147" s="394"/>
      <c r="NWB147" s="394"/>
      <c r="NWC147" s="394"/>
      <c r="NWH147" s="394"/>
      <c r="NWI147" s="394"/>
      <c r="NWN147" s="394"/>
      <c r="NWO147" s="394"/>
      <c r="NWT147" s="394"/>
      <c r="NWU147" s="394"/>
      <c r="NWZ147" s="394"/>
      <c r="NXA147" s="394"/>
      <c r="NXF147" s="394"/>
      <c r="NXG147" s="394"/>
      <c r="NXL147" s="394"/>
      <c r="NXM147" s="394"/>
      <c r="NXR147" s="394"/>
      <c r="NXS147" s="394"/>
      <c r="NXX147" s="394"/>
      <c r="NXY147" s="394"/>
      <c r="NYD147" s="394"/>
      <c r="NYE147" s="394"/>
      <c r="NYJ147" s="394"/>
      <c r="NYK147" s="394"/>
      <c r="NYP147" s="394"/>
      <c r="NYQ147" s="394"/>
      <c r="NYV147" s="394"/>
      <c r="NYW147" s="394"/>
      <c r="NZB147" s="394"/>
      <c r="NZC147" s="394"/>
      <c r="NZH147" s="394"/>
      <c r="NZI147" s="394"/>
      <c r="NZN147" s="394"/>
      <c r="NZO147" s="394"/>
      <c r="NZT147" s="394"/>
      <c r="NZU147" s="394"/>
      <c r="NZZ147" s="394"/>
      <c r="OAA147" s="394"/>
      <c r="OAF147" s="394"/>
      <c r="OAG147" s="394"/>
      <c r="OAL147" s="394"/>
      <c r="OAM147" s="394"/>
      <c r="OAR147" s="394"/>
      <c r="OAS147" s="394"/>
      <c r="OAX147" s="394"/>
      <c r="OAY147" s="394"/>
      <c r="OBD147" s="394"/>
      <c r="OBE147" s="394"/>
      <c r="OBJ147" s="394"/>
      <c r="OBK147" s="394"/>
      <c r="OBP147" s="394"/>
      <c r="OBQ147" s="394"/>
      <c r="OBV147" s="394"/>
      <c r="OBW147" s="394"/>
      <c r="OCB147" s="394"/>
      <c r="OCC147" s="394"/>
      <c r="OCH147" s="394"/>
      <c r="OCI147" s="394"/>
      <c r="OCN147" s="394"/>
      <c r="OCO147" s="394"/>
      <c r="OCT147" s="394"/>
      <c r="OCU147" s="394"/>
      <c r="OCZ147" s="394"/>
      <c r="ODA147" s="394"/>
      <c r="ODF147" s="394"/>
      <c r="ODG147" s="394"/>
      <c r="ODL147" s="394"/>
      <c r="ODM147" s="394"/>
      <c r="ODR147" s="394"/>
      <c r="ODS147" s="394"/>
      <c r="ODX147" s="394"/>
      <c r="ODY147" s="394"/>
      <c r="OED147" s="394"/>
      <c r="OEE147" s="394"/>
      <c r="OEJ147" s="394"/>
      <c r="OEK147" s="394"/>
      <c r="OEP147" s="394"/>
      <c r="OEQ147" s="394"/>
      <c r="OEV147" s="394"/>
      <c r="OEW147" s="394"/>
      <c r="OFB147" s="394"/>
      <c r="OFC147" s="394"/>
      <c r="OFH147" s="394"/>
      <c r="OFI147" s="394"/>
      <c r="OFN147" s="394"/>
      <c r="OFO147" s="394"/>
      <c r="OFT147" s="394"/>
      <c r="OFU147" s="394"/>
      <c r="OFZ147" s="394"/>
      <c r="OGA147" s="394"/>
      <c r="OGF147" s="394"/>
      <c r="OGG147" s="394"/>
      <c r="OGL147" s="394"/>
      <c r="OGM147" s="394"/>
      <c r="OGR147" s="394"/>
      <c r="OGS147" s="394"/>
      <c r="OGX147" s="394"/>
      <c r="OGY147" s="394"/>
      <c r="OHD147" s="394"/>
      <c r="OHE147" s="394"/>
      <c r="OHJ147" s="394"/>
      <c r="OHK147" s="394"/>
      <c r="OHP147" s="394"/>
      <c r="OHQ147" s="394"/>
      <c r="OHV147" s="394"/>
      <c r="OHW147" s="394"/>
      <c r="OIB147" s="394"/>
      <c r="OIC147" s="394"/>
      <c r="OIH147" s="394"/>
      <c r="OII147" s="394"/>
      <c r="OIN147" s="394"/>
      <c r="OIO147" s="394"/>
      <c r="OIT147" s="394"/>
      <c r="OIU147" s="394"/>
      <c r="OIZ147" s="394"/>
      <c r="OJA147" s="394"/>
      <c r="OJF147" s="394"/>
      <c r="OJG147" s="394"/>
      <c r="OJL147" s="394"/>
      <c r="OJM147" s="394"/>
      <c r="OJR147" s="394"/>
      <c r="OJS147" s="394"/>
      <c r="OJX147" s="394"/>
      <c r="OJY147" s="394"/>
      <c r="OKD147" s="394"/>
      <c r="OKE147" s="394"/>
      <c r="OKJ147" s="394"/>
      <c r="OKK147" s="394"/>
      <c r="OKP147" s="394"/>
      <c r="OKQ147" s="394"/>
      <c r="OKV147" s="394"/>
      <c r="OKW147" s="394"/>
      <c r="OLB147" s="394"/>
      <c r="OLC147" s="394"/>
      <c r="OLH147" s="394"/>
      <c r="OLI147" s="394"/>
      <c r="OLN147" s="394"/>
      <c r="OLO147" s="394"/>
      <c r="OLT147" s="394"/>
      <c r="OLU147" s="394"/>
      <c r="OLZ147" s="394"/>
      <c r="OMA147" s="394"/>
      <c r="OMF147" s="394"/>
      <c r="OMG147" s="394"/>
      <c r="OML147" s="394"/>
      <c r="OMM147" s="394"/>
      <c r="OMR147" s="394"/>
      <c r="OMS147" s="394"/>
      <c r="OMX147" s="394"/>
      <c r="OMY147" s="394"/>
      <c r="OND147" s="394"/>
      <c r="ONE147" s="394"/>
      <c r="ONJ147" s="394"/>
      <c r="ONK147" s="394"/>
      <c r="ONP147" s="394"/>
      <c r="ONQ147" s="394"/>
      <c r="ONV147" s="394"/>
      <c r="ONW147" s="394"/>
      <c r="OOB147" s="394"/>
      <c r="OOC147" s="394"/>
      <c r="OOH147" s="394"/>
      <c r="OOI147" s="394"/>
      <c r="OON147" s="394"/>
      <c r="OOO147" s="394"/>
      <c r="OOT147" s="394"/>
      <c r="OOU147" s="394"/>
      <c r="OOZ147" s="394"/>
      <c r="OPA147" s="394"/>
      <c r="OPF147" s="394"/>
      <c r="OPG147" s="394"/>
      <c r="OPL147" s="394"/>
      <c r="OPM147" s="394"/>
      <c r="OPR147" s="394"/>
      <c r="OPS147" s="394"/>
      <c r="OPX147" s="394"/>
      <c r="OPY147" s="394"/>
      <c r="OQD147" s="394"/>
      <c r="OQE147" s="394"/>
      <c r="OQJ147" s="394"/>
      <c r="OQK147" s="394"/>
      <c r="OQP147" s="394"/>
      <c r="OQQ147" s="394"/>
      <c r="OQV147" s="394"/>
      <c r="OQW147" s="394"/>
      <c r="ORB147" s="394"/>
      <c r="ORC147" s="394"/>
      <c r="ORH147" s="394"/>
      <c r="ORI147" s="394"/>
      <c r="ORN147" s="394"/>
      <c r="ORO147" s="394"/>
      <c r="ORT147" s="394"/>
      <c r="ORU147" s="394"/>
      <c r="ORZ147" s="394"/>
      <c r="OSA147" s="394"/>
      <c r="OSF147" s="394"/>
      <c r="OSG147" s="394"/>
      <c r="OSL147" s="394"/>
      <c r="OSM147" s="394"/>
      <c r="OSR147" s="394"/>
      <c r="OSS147" s="394"/>
      <c r="OSX147" s="394"/>
      <c r="OSY147" s="394"/>
      <c r="OTD147" s="394"/>
      <c r="OTE147" s="394"/>
      <c r="OTJ147" s="394"/>
      <c r="OTK147" s="394"/>
      <c r="OTP147" s="394"/>
      <c r="OTQ147" s="394"/>
      <c r="OTV147" s="394"/>
      <c r="OTW147" s="394"/>
      <c r="OUB147" s="394"/>
      <c r="OUC147" s="394"/>
      <c r="OUH147" s="394"/>
      <c r="OUI147" s="394"/>
      <c r="OUN147" s="394"/>
      <c r="OUO147" s="394"/>
      <c r="OUT147" s="394"/>
      <c r="OUU147" s="394"/>
      <c r="OUZ147" s="394"/>
      <c r="OVA147" s="394"/>
      <c r="OVF147" s="394"/>
      <c r="OVG147" s="394"/>
      <c r="OVL147" s="394"/>
      <c r="OVM147" s="394"/>
      <c r="OVR147" s="394"/>
      <c r="OVS147" s="394"/>
      <c r="OVX147" s="394"/>
      <c r="OVY147" s="394"/>
      <c r="OWD147" s="394"/>
      <c r="OWE147" s="394"/>
      <c r="OWJ147" s="394"/>
      <c r="OWK147" s="394"/>
      <c r="OWP147" s="394"/>
      <c r="OWQ147" s="394"/>
      <c r="OWV147" s="394"/>
      <c r="OWW147" s="394"/>
      <c r="OXB147" s="394"/>
      <c r="OXC147" s="394"/>
      <c r="OXH147" s="394"/>
      <c r="OXI147" s="394"/>
      <c r="OXN147" s="394"/>
      <c r="OXO147" s="394"/>
      <c r="OXT147" s="394"/>
      <c r="OXU147" s="394"/>
      <c r="OXZ147" s="394"/>
      <c r="OYA147" s="394"/>
      <c r="OYF147" s="394"/>
      <c r="OYG147" s="394"/>
      <c r="OYL147" s="394"/>
      <c r="OYM147" s="394"/>
      <c r="OYR147" s="394"/>
      <c r="OYS147" s="394"/>
      <c r="OYX147" s="394"/>
      <c r="OYY147" s="394"/>
      <c r="OZD147" s="394"/>
      <c r="OZE147" s="394"/>
      <c r="OZJ147" s="394"/>
      <c r="OZK147" s="394"/>
      <c r="OZP147" s="394"/>
      <c r="OZQ147" s="394"/>
      <c r="OZV147" s="394"/>
      <c r="OZW147" s="394"/>
      <c r="PAB147" s="394"/>
      <c r="PAC147" s="394"/>
      <c r="PAH147" s="394"/>
      <c r="PAI147" s="394"/>
      <c r="PAN147" s="394"/>
      <c r="PAO147" s="394"/>
      <c r="PAT147" s="394"/>
      <c r="PAU147" s="394"/>
      <c r="PAZ147" s="394"/>
      <c r="PBA147" s="394"/>
      <c r="PBF147" s="394"/>
      <c r="PBG147" s="394"/>
      <c r="PBL147" s="394"/>
      <c r="PBM147" s="394"/>
      <c r="PBR147" s="394"/>
      <c r="PBS147" s="394"/>
      <c r="PBX147" s="394"/>
      <c r="PBY147" s="394"/>
      <c r="PCD147" s="394"/>
      <c r="PCE147" s="394"/>
      <c r="PCJ147" s="394"/>
      <c r="PCK147" s="394"/>
      <c r="PCP147" s="394"/>
      <c r="PCQ147" s="394"/>
      <c r="PCV147" s="394"/>
      <c r="PCW147" s="394"/>
      <c r="PDB147" s="394"/>
      <c r="PDC147" s="394"/>
      <c r="PDH147" s="394"/>
      <c r="PDI147" s="394"/>
      <c r="PDN147" s="394"/>
      <c r="PDO147" s="394"/>
      <c r="PDT147" s="394"/>
      <c r="PDU147" s="394"/>
      <c r="PDZ147" s="394"/>
      <c r="PEA147" s="394"/>
      <c r="PEF147" s="394"/>
      <c r="PEG147" s="394"/>
      <c r="PEL147" s="394"/>
      <c r="PEM147" s="394"/>
      <c r="PER147" s="394"/>
      <c r="PES147" s="394"/>
      <c r="PEX147" s="394"/>
      <c r="PEY147" s="394"/>
      <c r="PFD147" s="394"/>
      <c r="PFE147" s="394"/>
      <c r="PFJ147" s="394"/>
      <c r="PFK147" s="394"/>
      <c r="PFP147" s="394"/>
      <c r="PFQ147" s="394"/>
      <c r="PFV147" s="394"/>
      <c r="PFW147" s="394"/>
      <c r="PGB147" s="394"/>
      <c r="PGC147" s="394"/>
      <c r="PGH147" s="394"/>
      <c r="PGI147" s="394"/>
      <c r="PGN147" s="394"/>
      <c r="PGO147" s="394"/>
      <c r="PGT147" s="394"/>
      <c r="PGU147" s="394"/>
      <c r="PGZ147" s="394"/>
      <c r="PHA147" s="394"/>
      <c r="PHF147" s="394"/>
      <c r="PHG147" s="394"/>
      <c r="PHL147" s="394"/>
      <c r="PHM147" s="394"/>
      <c r="PHR147" s="394"/>
      <c r="PHS147" s="394"/>
      <c r="PHX147" s="394"/>
      <c r="PHY147" s="394"/>
      <c r="PID147" s="394"/>
      <c r="PIE147" s="394"/>
      <c r="PIJ147" s="394"/>
      <c r="PIK147" s="394"/>
      <c r="PIP147" s="394"/>
      <c r="PIQ147" s="394"/>
      <c r="PIV147" s="394"/>
      <c r="PIW147" s="394"/>
      <c r="PJB147" s="394"/>
      <c r="PJC147" s="394"/>
      <c r="PJH147" s="394"/>
      <c r="PJI147" s="394"/>
      <c r="PJN147" s="394"/>
      <c r="PJO147" s="394"/>
      <c r="PJT147" s="394"/>
      <c r="PJU147" s="394"/>
      <c r="PJZ147" s="394"/>
      <c r="PKA147" s="394"/>
      <c r="PKF147" s="394"/>
      <c r="PKG147" s="394"/>
      <c r="PKL147" s="394"/>
      <c r="PKM147" s="394"/>
      <c r="PKR147" s="394"/>
      <c r="PKS147" s="394"/>
      <c r="PKX147" s="394"/>
      <c r="PKY147" s="394"/>
      <c r="PLD147" s="394"/>
      <c r="PLE147" s="394"/>
      <c r="PLJ147" s="394"/>
      <c r="PLK147" s="394"/>
      <c r="PLP147" s="394"/>
      <c r="PLQ147" s="394"/>
      <c r="PLV147" s="394"/>
      <c r="PLW147" s="394"/>
      <c r="PMB147" s="394"/>
      <c r="PMC147" s="394"/>
      <c r="PMH147" s="394"/>
      <c r="PMI147" s="394"/>
      <c r="PMN147" s="394"/>
      <c r="PMO147" s="394"/>
      <c r="PMT147" s="394"/>
      <c r="PMU147" s="394"/>
      <c r="PMZ147" s="394"/>
      <c r="PNA147" s="394"/>
      <c r="PNF147" s="394"/>
      <c r="PNG147" s="394"/>
      <c r="PNL147" s="394"/>
      <c r="PNM147" s="394"/>
      <c r="PNR147" s="394"/>
      <c r="PNS147" s="394"/>
      <c r="PNX147" s="394"/>
      <c r="PNY147" s="394"/>
      <c r="POD147" s="394"/>
      <c r="POE147" s="394"/>
      <c r="POJ147" s="394"/>
      <c r="POK147" s="394"/>
      <c r="POP147" s="394"/>
      <c r="POQ147" s="394"/>
      <c r="POV147" s="394"/>
      <c r="POW147" s="394"/>
      <c r="PPB147" s="394"/>
      <c r="PPC147" s="394"/>
      <c r="PPH147" s="394"/>
      <c r="PPI147" s="394"/>
      <c r="PPN147" s="394"/>
      <c r="PPO147" s="394"/>
      <c r="PPT147" s="394"/>
      <c r="PPU147" s="394"/>
      <c r="PPZ147" s="394"/>
      <c r="PQA147" s="394"/>
      <c r="PQF147" s="394"/>
      <c r="PQG147" s="394"/>
      <c r="PQL147" s="394"/>
      <c r="PQM147" s="394"/>
      <c r="PQR147" s="394"/>
      <c r="PQS147" s="394"/>
      <c r="PQX147" s="394"/>
      <c r="PQY147" s="394"/>
      <c r="PRD147" s="394"/>
      <c r="PRE147" s="394"/>
      <c r="PRJ147" s="394"/>
      <c r="PRK147" s="394"/>
      <c r="PRP147" s="394"/>
      <c r="PRQ147" s="394"/>
      <c r="PRV147" s="394"/>
      <c r="PRW147" s="394"/>
      <c r="PSB147" s="394"/>
      <c r="PSC147" s="394"/>
      <c r="PSH147" s="394"/>
      <c r="PSI147" s="394"/>
      <c r="PSN147" s="394"/>
      <c r="PSO147" s="394"/>
      <c r="PST147" s="394"/>
      <c r="PSU147" s="394"/>
      <c r="PSZ147" s="394"/>
      <c r="PTA147" s="394"/>
      <c r="PTF147" s="394"/>
      <c r="PTG147" s="394"/>
      <c r="PTL147" s="394"/>
      <c r="PTM147" s="394"/>
      <c r="PTR147" s="394"/>
      <c r="PTS147" s="394"/>
      <c r="PTX147" s="394"/>
      <c r="PTY147" s="394"/>
      <c r="PUD147" s="394"/>
      <c r="PUE147" s="394"/>
      <c r="PUJ147" s="394"/>
      <c r="PUK147" s="394"/>
      <c r="PUP147" s="394"/>
      <c r="PUQ147" s="394"/>
      <c r="PUV147" s="394"/>
      <c r="PUW147" s="394"/>
      <c r="PVB147" s="394"/>
      <c r="PVC147" s="394"/>
      <c r="PVH147" s="394"/>
      <c r="PVI147" s="394"/>
      <c r="PVN147" s="394"/>
      <c r="PVO147" s="394"/>
      <c r="PVT147" s="394"/>
      <c r="PVU147" s="394"/>
      <c r="PVZ147" s="394"/>
      <c r="PWA147" s="394"/>
      <c r="PWF147" s="394"/>
      <c r="PWG147" s="394"/>
      <c r="PWL147" s="394"/>
      <c r="PWM147" s="394"/>
      <c r="PWR147" s="394"/>
      <c r="PWS147" s="394"/>
      <c r="PWX147" s="394"/>
      <c r="PWY147" s="394"/>
      <c r="PXD147" s="394"/>
      <c r="PXE147" s="394"/>
      <c r="PXJ147" s="394"/>
      <c r="PXK147" s="394"/>
      <c r="PXP147" s="394"/>
      <c r="PXQ147" s="394"/>
      <c r="PXV147" s="394"/>
      <c r="PXW147" s="394"/>
      <c r="PYB147" s="394"/>
      <c r="PYC147" s="394"/>
      <c r="PYH147" s="394"/>
      <c r="PYI147" s="394"/>
      <c r="PYN147" s="394"/>
      <c r="PYO147" s="394"/>
      <c r="PYT147" s="394"/>
      <c r="PYU147" s="394"/>
      <c r="PYZ147" s="394"/>
      <c r="PZA147" s="394"/>
      <c r="PZF147" s="394"/>
      <c r="PZG147" s="394"/>
      <c r="PZL147" s="394"/>
      <c r="PZM147" s="394"/>
      <c r="PZR147" s="394"/>
      <c r="PZS147" s="394"/>
      <c r="PZX147" s="394"/>
      <c r="PZY147" s="394"/>
      <c r="QAD147" s="394"/>
      <c r="QAE147" s="394"/>
      <c r="QAJ147" s="394"/>
      <c r="QAK147" s="394"/>
      <c r="QAP147" s="394"/>
      <c r="QAQ147" s="394"/>
      <c r="QAV147" s="394"/>
      <c r="QAW147" s="394"/>
      <c r="QBB147" s="394"/>
      <c r="QBC147" s="394"/>
      <c r="QBH147" s="394"/>
      <c r="QBI147" s="394"/>
      <c r="QBN147" s="394"/>
      <c r="QBO147" s="394"/>
      <c r="QBT147" s="394"/>
      <c r="QBU147" s="394"/>
      <c r="QBZ147" s="394"/>
      <c r="QCA147" s="394"/>
      <c r="QCF147" s="394"/>
      <c r="QCG147" s="394"/>
      <c r="QCL147" s="394"/>
      <c r="QCM147" s="394"/>
      <c r="QCR147" s="394"/>
      <c r="QCS147" s="394"/>
      <c r="QCX147" s="394"/>
      <c r="QCY147" s="394"/>
      <c r="QDD147" s="394"/>
      <c r="QDE147" s="394"/>
      <c r="QDJ147" s="394"/>
      <c r="QDK147" s="394"/>
      <c r="QDP147" s="394"/>
      <c r="QDQ147" s="394"/>
      <c r="QDV147" s="394"/>
      <c r="QDW147" s="394"/>
      <c r="QEB147" s="394"/>
      <c r="QEC147" s="394"/>
      <c r="QEH147" s="394"/>
      <c r="QEI147" s="394"/>
      <c r="QEN147" s="394"/>
      <c r="QEO147" s="394"/>
      <c r="QET147" s="394"/>
      <c r="QEU147" s="394"/>
      <c r="QEZ147" s="394"/>
      <c r="QFA147" s="394"/>
      <c r="QFF147" s="394"/>
      <c r="QFG147" s="394"/>
      <c r="QFL147" s="394"/>
      <c r="QFM147" s="394"/>
      <c r="QFR147" s="394"/>
      <c r="QFS147" s="394"/>
      <c r="QFX147" s="394"/>
      <c r="QFY147" s="394"/>
      <c r="QGD147" s="394"/>
      <c r="QGE147" s="394"/>
      <c r="QGJ147" s="394"/>
      <c r="QGK147" s="394"/>
      <c r="QGP147" s="394"/>
      <c r="QGQ147" s="394"/>
      <c r="QGV147" s="394"/>
      <c r="QGW147" s="394"/>
      <c r="QHB147" s="394"/>
      <c r="QHC147" s="394"/>
      <c r="QHH147" s="394"/>
      <c r="QHI147" s="394"/>
      <c r="QHN147" s="394"/>
      <c r="QHO147" s="394"/>
      <c r="QHT147" s="394"/>
      <c r="QHU147" s="394"/>
      <c r="QHZ147" s="394"/>
      <c r="QIA147" s="394"/>
      <c r="QIF147" s="394"/>
      <c r="QIG147" s="394"/>
      <c r="QIL147" s="394"/>
      <c r="QIM147" s="394"/>
      <c r="QIR147" s="394"/>
      <c r="QIS147" s="394"/>
      <c r="QIX147" s="394"/>
      <c r="QIY147" s="394"/>
      <c r="QJD147" s="394"/>
      <c r="QJE147" s="394"/>
      <c r="QJJ147" s="394"/>
      <c r="QJK147" s="394"/>
      <c r="QJP147" s="394"/>
      <c r="QJQ147" s="394"/>
      <c r="QJV147" s="394"/>
      <c r="QJW147" s="394"/>
      <c r="QKB147" s="394"/>
      <c r="QKC147" s="394"/>
      <c r="QKH147" s="394"/>
      <c r="QKI147" s="394"/>
      <c r="QKN147" s="394"/>
      <c r="QKO147" s="394"/>
      <c r="QKT147" s="394"/>
      <c r="QKU147" s="394"/>
      <c r="QKZ147" s="394"/>
      <c r="QLA147" s="394"/>
      <c r="QLF147" s="394"/>
      <c r="QLG147" s="394"/>
      <c r="QLL147" s="394"/>
      <c r="QLM147" s="394"/>
      <c r="QLR147" s="394"/>
      <c r="QLS147" s="394"/>
      <c r="QLX147" s="394"/>
      <c r="QLY147" s="394"/>
      <c r="QMD147" s="394"/>
      <c r="QME147" s="394"/>
      <c r="QMJ147" s="394"/>
      <c r="QMK147" s="394"/>
      <c r="QMP147" s="394"/>
      <c r="QMQ147" s="394"/>
      <c r="QMV147" s="394"/>
      <c r="QMW147" s="394"/>
      <c r="QNB147" s="394"/>
      <c r="QNC147" s="394"/>
      <c r="QNH147" s="394"/>
      <c r="QNI147" s="394"/>
      <c r="QNN147" s="394"/>
      <c r="QNO147" s="394"/>
      <c r="QNT147" s="394"/>
      <c r="QNU147" s="394"/>
      <c r="QNZ147" s="394"/>
      <c r="QOA147" s="394"/>
      <c r="QOF147" s="394"/>
      <c r="QOG147" s="394"/>
      <c r="QOL147" s="394"/>
      <c r="QOM147" s="394"/>
      <c r="QOR147" s="394"/>
      <c r="QOS147" s="394"/>
      <c r="QOX147" s="394"/>
      <c r="QOY147" s="394"/>
      <c r="QPD147" s="394"/>
      <c r="QPE147" s="394"/>
      <c r="QPJ147" s="394"/>
      <c r="QPK147" s="394"/>
      <c r="QPP147" s="394"/>
      <c r="QPQ147" s="394"/>
      <c r="QPV147" s="394"/>
      <c r="QPW147" s="394"/>
      <c r="QQB147" s="394"/>
      <c r="QQC147" s="394"/>
      <c r="QQH147" s="394"/>
      <c r="QQI147" s="394"/>
      <c r="QQN147" s="394"/>
      <c r="QQO147" s="394"/>
      <c r="QQT147" s="394"/>
      <c r="QQU147" s="394"/>
      <c r="QQZ147" s="394"/>
      <c r="QRA147" s="394"/>
      <c r="QRF147" s="394"/>
      <c r="QRG147" s="394"/>
      <c r="QRL147" s="394"/>
      <c r="QRM147" s="394"/>
      <c r="QRR147" s="394"/>
      <c r="QRS147" s="394"/>
      <c r="QRX147" s="394"/>
      <c r="QRY147" s="394"/>
      <c r="QSD147" s="394"/>
      <c r="QSE147" s="394"/>
      <c r="QSJ147" s="394"/>
      <c r="QSK147" s="394"/>
      <c r="QSP147" s="394"/>
      <c r="QSQ147" s="394"/>
      <c r="QSV147" s="394"/>
      <c r="QSW147" s="394"/>
      <c r="QTB147" s="394"/>
      <c r="QTC147" s="394"/>
      <c r="QTH147" s="394"/>
      <c r="QTI147" s="394"/>
      <c r="QTN147" s="394"/>
      <c r="QTO147" s="394"/>
      <c r="QTT147" s="394"/>
      <c r="QTU147" s="394"/>
      <c r="QTZ147" s="394"/>
      <c r="QUA147" s="394"/>
      <c r="QUF147" s="394"/>
      <c r="QUG147" s="394"/>
      <c r="QUL147" s="394"/>
      <c r="QUM147" s="394"/>
      <c r="QUR147" s="394"/>
      <c r="QUS147" s="394"/>
      <c r="QUX147" s="394"/>
      <c r="QUY147" s="394"/>
      <c r="QVD147" s="394"/>
      <c r="QVE147" s="394"/>
      <c r="QVJ147" s="394"/>
      <c r="QVK147" s="394"/>
      <c r="QVP147" s="394"/>
      <c r="QVQ147" s="394"/>
      <c r="QVV147" s="394"/>
      <c r="QVW147" s="394"/>
      <c r="QWB147" s="394"/>
      <c r="QWC147" s="394"/>
      <c r="QWH147" s="394"/>
      <c r="QWI147" s="394"/>
      <c r="QWN147" s="394"/>
      <c r="QWO147" s="394"/>
      <c r="QWT147" s="394"/>
      <c r="QWU147" s="394"/>
      <c r="QWZ147" s="394"/>
      <c r="QXA147" s="394"/>
      <c r="QXF147" s="394"/>
      <c r="QXG147" s="394"/>
      <c r="QXL147" s="394"/>
      <c r="QXM147" s="394"/>
      <c r="QXR147" s="394"/>
      <c r="QXS147" s="394"/>
      <c r="QXX147" s="394"/>
      <c r="QXY147" s="394"/>
      <c r="QYD147" s="394"/>
      <c r="QYE147" s="394"/>
      <c r="QYJ147" s="394"/>
      <c r="QYK147" s="394"/>
      <c r="QYP147" s="394"/>
      <c r="QYQ147" s="394"/>
      <c r="QYV147" s="394"/>
      <c r="QYW147" s="394"/>
      <c r="QZB147" s="394"/>
      <c r="QZC147" s="394"/>
      <c r="QZH147" s="394"/>
      <c r="QZI147" s="394"/>
      <c r="QZN147" s="394"/>
      <c r="QZO147" s="394"/>
      <c r="QZT147" s="394"/>
      <c r="QZU147" s="394"/>
      <c r="QZZ147" s="394"/>
      <c r="RAA147" s="394"/>
      <c r="RAF147" s="394"/>
      <c r="RAG147" s="394"/>
      <c r="RAL147" s="394"/>
      <c r="RAM147" s="394"/>
      <c r="RAR147" s="394"/>
      <c r="RAS147" s="394"/>
      <c r="RAX147" s="394"/>
      <c r="RAY147" s="394"/>
      <c r="RBD147" s="394"/>
      <c r="RBE147" s="394"/>
      <c r="RBJ147" s="394"/>
      <c r="RBK147" s="394"/>
      <c r="RBP147" s="394"/>
      <c r="RBQ147" s="394"/>
      <c r="RBV147" s="394"/>
      <c r="RBW147" s="394"/>
      <c r="RCB147" s="394"/>
      <c r="RCC147" s="394"/>
      <c r="RCH147" s="394"/>
      <c r="RCI147" s="394"/>
      <c r="RCN147" s="394"/>
      <c r="RCO147" s="394"/>
      <c r="RCT147" s="394"/>
      <c r="RCU147" s="394"/>
      <c r="RCZ147" s="394"/>
      <c r="RDA147" s="394"/>
      <c r="RDF147" s="394"/>
      <c r="RDG147" s="394"/>
      <c r="RDL147" s="394"/>
      <c r="RDM147" s="394"/>
      <c r="RDR147" s="394"/>
      <c r="RDS147" s="394"/>
      <c r="RDX147" s="394"/>
      <c r="RDY147" s="394"/>
      <c r="RED147" s="394"/>
      <c r="REE147" s="394"/>
      <c r="REJ147" s="394"/>
      <c r="REK147" s="394"/>
      <c r="REP147" s="394"/>
      <c r="REQ147" s="394"/>
      <c r="REV147" s="394"/>
      <c r="REW147" s="394"/>
      <c r="RFB147" s="394"/>
      <c r="RFC147" s="394"/>
      <c r="RFH147" s="394"/>
      <c r="RFI147" s="394"/>
      <c r="RFN147" s="394"/>
      <c r="RFO147" s="394"/>
      <c r="RFT147" s="394"/>
      <c r="RFU147" s="394"/>
      <c r="RFZ147" s="394"/>
      <c r="RGA147" s="394"/>
      <c r="RGF147" s="394"/>
      <c r="RGG147" s="394"/>
      <c r="RGL147" s="394"/>
      <c r="RGM147" s="394"/>
      <c r="RGR147" s="394"/>
      <c r="RGS147" s="394"/>
      <c r="RGX147" s="394"/>
      <c r="RGY147" s="394"/>
      <c r="RHD147" s="394"/>
      <c r="RHE147" s="394"/>
      <c r="RHJ147" s="394"/>
      <c r="RHK147" s="394"/>
      <c r="RHP147" s="394"/>
      <c r="RHQ147" s="394"/>
      <c r="RHV147" s="394"/>
      <c r="RHW147" s="394"/>
      <c r="RIB147" s="394"/>
      <c r="RIC147" s="394"/>
      <c r="RIH147" s="394"/>
      <c r="RII147" s="394"/>
      <c r="RIN147" s="394"/>
      <c r="RIO147" s="394"/>
      <c r="RIT147" s="394"/>
      <c r="RIU147" s="394"/>
      <c r="RIZ147" s="394"/>
      <c r="RJA147" s="394"/>
      <c r="RJF147" s="394"/>
      <c r="RJG147" s="394"/>
      <c r="RJL147" s="394"/>
      <c r="RJM147" s="394"/>
      <c r="RJR147" s="394"/>
      <c r="RJS147" s="394"/>
      <c r="RJX147" s="394"/>
      <c r="RJY147" s="394"/>
      <c r="RKD147" s="394"/>
      <c r="RKE147" s="394"/>
      <c r="RKJ147" s="394"/>
      <c r="RKK147" s="394"/>
      <c r="RKP147" s="394"/>
      <c r="RKQ147" s="394"/>
      <c r="RKV147" s="394"/>
      <c r="RKW147" s="394"/>
      <c r="RLB147" s="394"/>
      <c r="RLC147" s="394"/>
      <c r="RLH147" s="394"/>
      <c r="RLI147" s="394"/>
      <c r="RLN147" s="394"/>
      <c r="RLO147" s="394"/>
      <c r="RLT147" s="394"/>
      <c r="RLU147" s="394"/>
      <c r="RLZ147" s="394"/>
      <c r="RMA147" s="394"/>
      <c r="RMF147" s="394"/>
      <c r="RMG147" s="394"/>
      <c r="RML147" s="394"/>
      <c r="RMM147" s="394"/>
      <c r="RMR147" s="394"/>
      <c r="RMS147" s="394"/>
      <c r="RMX147" s="394"/>
      <c r="RMY147" s="394"/>
      <c r="RND147" s="394"/>
      <c r="RNE147" s="394"/>
      <c r="RNJ147" s="394"/>
      <c r="RNK147" s="394"/>
      <c r="RNP147" s="394"/>
      <c r="RNQ147" s="394"/>
      <c r="RNV147" s="394"/>
      <c r="RNW147" s="394"/>
      <c r="ROB147" s="394"/>
      <c r="ROC147" s="394"/>
      <c r="ROH147" s="394"/>
      <c r="ROI147" s="394"/>
      <c r="RON147" s="394"/>
      <c r="ROO147" s="394"/>
      <c r="ROT147" s="394"/>
      <c r="ROU147" s="394"/>
      <c r="ROZ147" s="394"/>
      <c r="RPA147" s="394"/>
      <c r="RPF147" s="394"/>
      <c r="RPG147" s="394"/>
      <c r="RPL147" s="394"/>
      <c r="RPM147" s="394"/>
      <c r="RPR147" s="394"/>
      <c r="RPS147" s="394"/>
      <c r="RPX147" s="394"/>
      <c r="RPY147" s="394"/>
      <c r="RQD147" s="394"/>
      <c r="RQE147" s="394"/>
      <c r="RQJ147" s="394"/>
      <c r="RQK147" s="394"/>
      <c r="RQP147" s="394"/>
      <c r="RQQ147" s="394"/>
      <c r="RQV147" s="394"/>
      <c r="RQW147" s="394"/>
      <c r="RRB147" s="394"/>
      <c r="RRC147" s="394"/>
      <c r="RRH147" s="394"/>
      <c r="RRI147" s="394"/>
      <c r="RRN147" s="394"/>
      <c r="RRO147" s="394"/>
      <c r="RRT147" s="394"/>
      <c r="RRU147" s="394"/>
      <c r="RRZ147" s="394"/>
      <c r="RSA147" s="394"/>
      <c r="RSF147" s="394"/>
      <c r="RSG147" s="394"/>
      <c r="RSL147" s="394"/>
      <c r="RSM147" s="394"/>
      <c r="RSR147" s="394"/>
      <c r="RSS147" s="394"/>
      <c r="RSX147" s="394"/>
      <c r="RSY147" s="394"/>
      <c r="RTD147" s="394"/>
      <c r="RTE147" s="394"/>
      <c r="RTJ147" s="394"/>
      <c r="RTK147" s="394"/>
      <c r="RTP147" s="394"/>
      <c r="RTQ147" s="394"/>
      <c r="RTV147" s="394"/>
      <c r="RTW147" s="394"/>
      <c r="RUB147" s="394"/>
      <c r="RUC147" s="394"/>
      <c r="RUH147" s="394"/>
      <c r="RUI147" s="394"/>
      <c r="RUN147" s="394"/>
      <c r="RUO147" s="394"/>
      <c r="RUT147" s="394"/>
      <c r="RUU147" s="394"/>
      <c r="RUZ147" s="394"/>
      <c r="RVA147" s="394"/>
      <c r="RVF147" s="394"/>
      <c r="RVG147" s="394"/>
      <c r="RVL147" s="394"/>
      <c r="RVM147" s="394"/>
      <c r="RVR147" s="394"/>
      <c r="RVS147" s="394"/>
      <c r="RVX147" s="394"/>
      <c r="RVY147" s="394"/>
      <c r="RWD147" s="394"/>
      <c r="RWE147" s="394"/>
      <c r="RWJ147" s="394"/>
      <c r="RWK147" s="394"/>
      <c r="RWP147" s="394"/>
      <c r="RWQ147" s="394"/>
      <c r="RWV147" s="394"/>
      <c r="RWW147" s="394"/>
      <c r="RXB147" s="394"/>
      <c r="RXC147" s="394"/>
      <c r="RXH147" s="394"/>
      <c r="RXI147" s="394"/>
      <c r="RXN147" s="394"/>
      <c r="RXO147" s="394"/>
      <c r="RXT147" s="394"/>
      <c r="RXU147" s="394"/>
      <c r="RXZ147" s="394"/>
      <c r="RYA147" s="394"/>
      <c r="RYF147" s="394"/>
      <c r="RYG147" s="394"/>
      <c r="RYL147" s="394"/>
      <c r="RYM147" s="394"/>
      <c r="RYR147" s="394"/>
      <c r="RYS147" s="394"/>
      <c r="RYX147" s="394"/>
      <c r="RYY147" s="394"/>
      <c r="RZD147" s="394"/>
      <c r="RZE147" s="394"/>
      <c r="RZJ147" s="394"/>
      <c r="RZK147" s="394"/>
      <c r="RZP147" s="394"/>
      <c r="RZQ147" s="394"/>
      <c r="RZV147" s="394"/>
      <c r="RZW147" s="394"/>
      <c r="SAB147" s="394"/>
      <c r="SAC147" s="394"/>
      <c r="SAH147" s="394"/>
      <c r="SAI147" s="394"/>
      <c r="SAN147" s="394"/>
      <c r="SAO147" s="394"/>
      <c r="SAT147" s="394"/>
      <c r="SAU147" s="394"/>
      <c r="SAZ147" s="394"/>
      <c r="SBA147" s="394"/>
      <c r="SBF147" s="394"/>
      <c r="SBG147" s="394"/>
      <c r="SBL147" s="394"/>
      <c r="SBM147" s="394"/>
      <c r="SBR147" s="394"/>
      <c r="SBS147" s="394"/>
      <c r="SBX147" s="394"/>
      <c r="SBY147" s="394"/>
      <c r="SCD147" s="394"/>
      <c r="SCE147" s="394"/>
      <c r="SCJ147" s="394"/>
      <c r="SCK147" s="394"/>
      <c r="SCP147" s="394"/>
      <c r="SCQ147" s="394"/>
      <c r="SCV147" s="394"/>
      <c r="SCW147" s="394"/>
      <c r="SDB147" s="394"/>
      <c r="SDC147" s="394"/>
      <c r="SDH147" s="394"/>
      <c r="SDI147" s="394"/>
      <c r="SDN147" s="394"/>
      <c r="SDO147" s="394"/>
      <c r="SDT147" s="394"/>
      <c r="SDU147" s="394"/>
      <c r="SDZ147" s="394"/>
      <c r="SEA147" s="394"/>
      <c r="SEF147" s="394"/>
      <c r="SEG147" s="394"/>
      <c r="SEL147" s="394"/>
      <c r="SEM147" s="394"/>
      <c r="SER147" s="394"/>
      <c r="SES147" s="394"/>
      <c r="SEX147" s="394"/>
      <c r="SEY147" s="394"/>
      <c r="SFD147" s="394"/>
      <c r="SFE147" s="394"/>
      <c r="SFJ147" s="394"/>
      <c r="SFK147" s="394"/>
      <c r="SFP147" s="394"/>
      <c r="SFQ147" s="394"/>
      <c r="SFV147" s="394"/>
      <c r="SFW147" s="394"/>
      <c r="SGB147" s="394"/>
      <c r="SGC147" s="394"/>
      <c r="SGH147" s="394"/>
      <c r="SGI147" s="394"/>
      <c r="SGN147" s="394"/>
      <c r="SGO147" s="394"/>
      <c r="SGT147" s="394"/>
      <c r="SGU147" s="394"/>
      <c r="SGZ147" s="394"/>
      <c r="SHA147" s="394"/>
      <c r="SHF147" s="394"/>
      <c r="SHG147" s="394"/>
      <c r="SHL147" s="394"/>
      <c r="SHM147" s="394"/>
      <c r="SHR147" s="394"/>
      <c r="SHS147" s="394"/>
      <c r="SHX147" s="394"/>
      <c r="SHY147" s="394"/>
      <c r="SID147" s="394"/>
      <c r="SIE147" s="394"/>
      <c r="SIJ147" s="394"/>
      <c r="SIK147" s="394"/>
      <c r="SIP147" s="394"/>
      <c r="SIQ147" s="394"/>
      <c r="SIV147" s="394"/>
      <c r="SIW147" s="394"/>
      <c r="SJB147" s="394"/>
      <c r="SJC147" s="394"/>
      <c r="SJH147" s="394"/>
      <c r="SJI147" s="394"/>
      <c r="SJN147" s="394"/>
      <c r="SJO147" s="394"/>
      <c r="SJT147" s="394"/>
      <c r="SJU147" s="394"/>
      <c r="SJZ147" s="394"/>
      <c r="SKA147" s="394"/>
      <c r="SKF147" s="394"/>
      <c r="SKG147" s="394"/>
      <c r="SKL147" s="394"/>
      <c r="SKM147" s="394"/>
      <c r="SKR147" s="394"/>
      <c r="SKS147" s="394"/>
      <c r="SKX147" s="394"/>
      <c r="SKY147" s="394"/>
      <c r="SLD147" s="394"/>
      <c r="SLE147" s="394"/>
      <c r="SLJ147" s="394"/>
      <c r="SLK147" s="394"/>
      <c r="SLP147" s="394"/>
      <c r="SLQ147" s="394"/>
      <c r="SLV147" s="394"/>
      <c r="SLW147" s="394"/>
      <c r="SMB147" s="394"/>
      <c r="SMC147" s="394"/>
      <c r="SMH147" s="394"/>
      <c r="SMI147" s="394"/>
      <c r="SMN147" s="394"/>
      <c r="SMO147" s="394"/>
      <c r="SMT147" s="394"/>
      <c r="SMU147" s="394"/>
      <c r="SMZ147" s="394"/>
      <c r="SNA147" s="394"/>
      <c r="SNF147" s="394"/>
      <c r="SNG147" s="394"/>
      <c r="SNL147" s="394"/>
      <c r="SNM147" s="394"/>
      <c r="SNR147" s="394"/>
      <c r="SNS147" s="394"/>
      <c r="SNX147" s="394"/>
      <c r="SNY147" s="394"/>
      <c r="SOD147" s="394"/>
      <c r="SOE147" s="394"/>
      <c r="SOJ147" s="394"/>
      <c r="SOK147" s="394"/>
      <c r="SOP147" s="394"/>
      <c r="SOQ147" s="394"/>
      <c r="SOV147" s="394"/>
      <c r="SOW147" s="394"/>
      <c r="SPB147" s="394"/>
      <c r="SPC147" s="394"/>
      <c r="SPH147" s="394"/>
      <c r="SPI147" s="394"/>
      <c r="SPN147" s="394"/>
      <c r="SPO147" s="394"/>
      <c r="SPT147" s="394"/>
      <c r="SPU147" s="394"/>
      <c r="SPZ147" s="394"/>
      <c r="SQA147" s="394"/>
      <c r="SQF147" s="394"/>
      <c r="SQG147" s="394"/>
      <c r="SQL147" s="394"/>
      <c r="SQM147" s="394"/>
      <c r="SQR147" s="394"/>
      <c r="SQS147" s="394"/>
      <c r="SQX147" s="394"/>
      <c r="SQY147" s="394"/>
      <c r="SRD147" s="394"/>
      <c r="SRE147" s="394"/>
      <c r="SRJ147" s="394"/>
      <c r="SRK147" s="394"/>
      <c r="SRP147" s="394"/>
      <c r="SRQ147" s="394"/>
      <c r="SRV147" s="394"/>
      <c r="SRW147" s="394"/>
      <c r="SSB147" s="394"/>
      <c r="SSC147" s="394"/>
      <c r="SSH147" s="394"/>
      <c r="SSI147" s="394"/>
      <c r="SSN147" s="394"/>
      <c r="SSO147" s="394"/>
      <c r="SST147" s="394"/>
      <c r="SSU147" s="394"/>
      <c r="SSZ147" s="394"/>
      <c r="STA147" s="394"/>
      <c r="STF147" s="394"/>
      <c r="STG147" s="394"/>
      <c r="STL147" s="394"/>
      <c r="STM147" s="394"/>
      <c r="STR147" s="394"/>
      <c r="STS147" s="394"/>
      <c r="STX147" s="394"/>
      <c r="STY147" s="394"/>
      <c r="SUD147" s="394"/>
      <c r="SUE147" s="394"/>
      <c r="SUJ147" s="394"/>
      <c r="SUK147" s="394"/>
      <c r="SUP147" s="394"/>
      <c r="SUQ147" s="394"/>
      <c r="SUV147" s="394"/>
      <c r="SUW147" s="394"/>
      <c r="SVB147" s="394"/>
      <c r="SVC147" s="394"/>
      <c r="SVH147" s="394"/>
      <c r="SVI147" s="394"/>
      <c r="SVN147" s="394"/>
      <c r="SVO147" s="394"/>
      <c r="SVT147" s="394"/>
      <c r="SVU147" s="394"/>
      <c r="SVZ147" s="394"/>
      <c r="SWA147" s="394"/>
      <c r="SWF147" s="394"/>
      <c r="SWG147" s="394"/>
      <c r="SWL147" s="394"/>
      <c r="SWM147" s="394"/>
      <c r="SWR147" s="394"/>
      <c r="SWS147" s="394"/>
      <c r="SWX147" s="394"/>
      <c r="SWY147" s="394"/>
      <c r="SXD147" s="394"/>
      <c r="SXE147" s="394"/>
      <c r="SXJ147" s="394"/>
      <c r="SXK147" s="394"/>
      <c r="SXP147" s="394"/>
      <c r="SXQ147" s="394"/>
      <c r="SXV147" s="394"/>
      <c r="SXW147" s="394"/>
      <c r="SYB147" s="394"/>
      <c r="SYC147" s="394"/>
      <c r="SYH147" s="394"/>
      <c r="SYI147" s="394"/>
      <c r="SYN147" s="394"/>
      <c r="SYO147" s="394"/>
      <c r="SYT147" s="394"/>
      <c r="SYU147" s="394"/>
      <c r="SYZ147" s="394"/>
      <c r="SZA147" s="394"/>
      <c r="SZF147" s="394"/>
      <c r="SZG147" s="394"/>
      <c r="SZL147" s="394"/>
      <c r="SZM147" s="394"/>
      <c r="SZR147" s="394"/>
      <c r="SZS147" s="394"/>
      <c r="SZX147" s="394"/>
      <c r="SZY147" s="394"/>
      <c r="TAD147" s="394"/>
      <c r="TAE147" s="394"/>
      <c r="TAJ147" s="394"/>
      <c r="TAK147" s="394"/>
      <c r="TAP147" s="394"/>
      <c r="TAQ147" s="394"/>
      <c r="TAV147" s="394"/>
      <c r="TAW147" s="394"/>
      <c r="TBB147" s="394"/>
      <c r="TBC147" s="394"/>
      <c r="TBH147" s="394"/>
      <c r="TBI147" s="394"/>
      <c r="TBN147" s="394"/>
      <c r="TBO147" s="394"/>
      <c r="TBT147" s="394"/>
      <c r="TBU147" s="394"/>
      <c r="TBZ147" s="394"/>
      <c r="TCA147" s="394"/>
      <c r="TCF147" s="394"/>
      <c r="TCG147" s="394"/>
      <c r="TCL147" s="394"/>
      <c r="TCM147" s="394"/>
      <c r="TCR147" s="394"/>
      <c r="TCS147" s="394"/>
      <c r="TCX147" s="394"/>
      <c r="TCY147" s="394"/>
      <c r="TDD147" s="394"/>
      <c r="TDE147" s="394"/>
      <c r="TDJ147" s="394"/>
      <c r="TDK147" s="394"/>
      <c r="TDP147" s="394"/>
      <c r="TDQ147" s="394"/>
      <c r="TDV147" s="394"/>
      <c r="TDW147" s="394"/>
      <c r="TEB147" s="394"/>
      <c r="TEC147" s="394"/>
      <c r="TEH147" s="394"/>
      <c r="TEI147" s="394"/>
      <c r="TEN147" s="394"/>
      <c r="TEO147" s="394"/>
      <c r="TET147" s="394"/>
      <c r="TEU147" s="394"/>
      <c r="TEZ147" s="394"/>
      <c r="TFA147" s="394"/>
      <c r="TFF147" s="394"/>
      <c r="TFG147" s="394"/>
      <c r="TFL147" s="394"/>
      <c r="TFM147" s="394"/>
      <c r="TFR147" s="394"/>
      <c r="TFS147" s="394"/>
      <c r="TFX147" s="394"/>
      <c r="TFY147" s="394"/>
      <c r="TGD147" s="394"/>
      <c r="TGE147" s="394"/>
      <c r="TGJ147" s="394"/>
      <c r="TGK147" s="394"/>
      <c r="TGP147" s="394"/>
      <c r="TGQ147" s="394"/>
      <c r="TGV147" s="394"/>
      <c r="TGW147" s="394"/>
      <c r="THB147" s="394"/>
      <c r="THC147" s="394"/>
      <c r="THH147" s="394"/>
      <c r="THI147" s="394"/>
      <c r="THN147" s="394"/>
      <c r="THO147" s="394"/>
      <c r="THT147" s="394"/>
      <c r="THU147" s="394"/>
      <c r="THZ147" s="394"/>
      <c r="TIA147" s="394"/>
      <c r="TIF147" s="394"/>
      <c r="TIG147" s="394"/>
      <c r="TIL147" s="394"/>
      <c r="TIM147" s="394"/>
      <c r="TIR147" s="394"/>
      <c r="TIS147" s="394"/>
      <c r="TIX147" s="394"/>
      <c r="TIY147" s="394"/>
      <c r="TJD147" s="394"/>
      <c r="TJE147" s="394"/>
      <c r="TJJ147" s="394"/>
      <c r="TJK147" s="394"/>
      <c r="TJP147" s="394"/>
      <c r="TJQ147" s="394"/>
      <c r="TJV147" s="394"/>
      <c r="TJW147" s="394"/>
      <c r="TKB147" s="394"/>
      <c r="TKC147" s="394"/>
      <c r="TKH147" s="394"/>
      <c r="TKI147" s="394"/>
      <c r="TKN147" s="394"/>
      <c r="TKO147" s="394"/>
      <c r="TKT147" s="394"/>
      <c r="TKU147" s="394"/>
      <c r="TKZ147" s="394"/>
      <c r="TLA147" s="394"/>
      <c r="TLF147" s="394"/>
      <c r="TLG147" s="394"/>
      <c r="TLL147" s="394"/>
      <c r="TLM147" s="394"/>
      <c r="TLR147" s="394"/>
      <c r="TLS147" s="394"/>
      <c r="TLX147" s="394"/>
      <c r="TLY147" s="394"/>
      <c r="TMD147" s="394"/>
      <c r="TME147" s="394"/>
      <c r="TMJ147" s="394"/>
      <c r="TMK147" s="394"/>
      <c r="TMP147" s="394"/>
      <c r="TMQ147" s="394"/>
      <c r="TMV147" s="394"/>
      <c r="TMW147" s="394"/>
      <c r="TNB147" s="394"/>
      <c r="TNC147" s="394"/>
      <c r="TNH147" s="394"/>
      <c r="TNI147" s="394"/>
      <c r="TNN147" s="394"/>
      <c r="TNO147" s="394"/>
      <c r="TNT147" s="394"/>
      <c r="TNU147" s="394"/>
      <c r="TNZ147" s="394"/>
      <c r="TOA147" s="394"/>
      <c r="TOF147" s="394"/>
      <c r="TOG147" s="394"/>
      <c r="TOL147" s="394"/>
      <c r="TOM147" s="394"/>
      <c r="TOR147" s="394"/>
      <c r="TOS147" s="394"/>
      <c r="TOX147" s="394"/>
      <c r="TOY147" s="394"/>
      <c r="TPD147" s="394"/>
      <c r="TPE147" s="394"/>
      <c r="TPJ147" s="394"/>
      <c r="TPK147" s="394"/>
      <c r="TPP147" s="394"/>
      <c r="TPQ147" s="394"/>
      <c r="TPV147" s="394"/>
      <c r="TPW147" s="394"/>
      <c r="TQB147" s="394"/>
      <c r="TQC147" s="394"/>
      <c r="TQH147" s="394"/>
      <c r="TQI147" s="394"/>
      <c r="TQN147" s="394"/>
      <c r="TQO147" s="394"/>
      <c r="TQT147" s="394"/>
      <c r="TQU147" s="394"/>
      <c r="TQZ147" s="394"/>
      <c r="TRA147" s="394"/>
      <c r="TRF147" s="394"/>
      <c r="TRG147" s="394"/>
      <c r="TRL147" s="394"/>
      <c r="TRM147" s="394"/>
      <c r="TRR147" s="394"/>
      <c r="TRS147" s="394"/>
      <c r="TRX147" s="394"/>
      <c r="TRY147" s="394"/>
      <c r="TSD147" s="394"/>
      <c r="TSE147" s="394"/>
      <c r="TSJ147" s="394"/>
      <c r="TSK147" s="394"/>
      <c r="TSP147" s="394"/>
      <c r="TSQ147" s="394"/>
      <c r="TSV147" s="394"/>
      <c r="TSW147" s="394"/>
      <c r="TTB147" s="394"/>
      <c r="TTC147" s="394"/>
      <c r="TTH147" s="394"/>
      <c r="TTI147" s="394"/>
      <c r="TTN147" s="394"/>
      <c r="TTO147" s="394"/>
      <c r="TTT147" s="394"/>
      <c r="TTU147" s="394"/>
      <c r="TTZ147" s="394"/>
      <c r="TUA147" s="394"/>
      <c r="TUF147" s="394"/>
      <c r="TUG147" s="394"/>
      <c r="TUL147" s="394"/>
      <c r="TUM147" s="394"/>
      <c r="TUR147" s="394"/>
      <c r="TUS147" s="394"/>
      <c r="TUX147" s="394"/>
      <c r="TUY147" s="394"/>
      <c r="TVD147" s="394"/>
      <c r="TVE147" s="394"/>
      <c r="TVJ147" s="394"/>
      <c r="TVK147" s="394"/>
      <c r="TVP147" s="394"/>
      <c r="TVQ147" s="394"/>
      <c r="TVV147" s="394"/>
      <c r="TVW147" s="394"/>
      <c r="TWB147" s="394"/>
      <c r="TWC147" s="394"/>
      <c r="TWH147" s="394"/>
      <c r="TWI147" s="394"/>
      <c r="TWN147" s="394"/>
      <c r="TWO147" s="394"/>
      <c r="TWT147" s="394"/>
      <c r="TWU147" s="394"/>
      <c r="TWZ147" s="394"/>
      <c r="TXA147" s="394"/>
      <c r="TXF147" s="394"/>
      <c r="TXG147" s="394"/>
      <c r="TXL147" s="394"/>
      <c r="TXM147" s="394"/>
      <c r="TXR147" s="394"/>
      <c r="TXS147" s="394"/>
      <c r="TXX147" s="394"/>
      <c r="TXY147" s="394"/>
      <c r="TYD147" s="394"/>
      <c r="TYE147" s="394"/>
      <c r="TYJ147" s="394"/>
      <c r="TYK147" s="394"/>
      <c r="TYP147" s="394"/>
      <c r="TYQ147" s="394"/>
      <c r="TYV147" s="394"/>
      <c r="TYW147" s="394"/>
      <c r="TZB147" s="394"/>
      <c r="TZC147" s="394"/>
      <c r="TZH147" s="394"/>
      <c r="TZI147" s="394"/>
      <c r="TZN147" s="394"/>
      <c r="TZO147" s="394"/>
      <c r="TZT147" s="394"/>
      <c r="TZU147" s="394"/>
      <c r="TZZ147" s="394"/>
      <c r="UAA147" s="394"/>
      <c r="UAF147" s="394"/>
      <c r="UAG147" s="394"/>
      <c r="UAL147" s="394"/>
      <c r="UAM147" s="394"/>
      <c r="UAR147" s="394"/>
      <c r="UAS147" s="394"/>
      <c r="UAX147" s="394"/>
      <c r="UAY147" s="394"/>
      <c r="UBD147" s="394"/>
      <c r="UBE147" s="394"/>
      <c r="UBJ147" s="394"/>
      <c r="UBK147" s="394"/>
      <c r="UBP147" s="394"/>
      <c r="UBQ147" s="394"/>
      <c r="UBV147" s="394"/>
      <c r="UBW147" s="394"/>
      <c r="UCB147" s="394"/>
      <c r="UCC147" s="394"/>
      <c r="UCH147" s="394"/>
      <c r="UCI147" s="394"/>
      <c r="UCN147" s="394"/>
      <c r="UCO147" s="394"/>
      <c r="UCT147" s="394"/>
      <c r="UCU147" s="394"/>
      <c r="UCZ147" s="394"/>
      <c r="UDA147" s="394"/>
      <c r="UDF147" s="394"/>
      <c r="UDG147" s="394"/>
      <c r="UDL147" s="394"/>
      <c r="UDM147" s="394"/>
      <c r="UDR147" s="394"/>
      <c r="UDS147" s="394"/>
      <c r="UDX147" s="394"/>
      <c r="UDY147" s="394"/>
      <c r="UED147" s="394"/>
      <c r="UEE147" s="394"/>
      <c r="UEJ147" s="394"/>
      <c r="UEK147" s="394"/>
      <c r="UEP147" s="394"/>
      <c r="UEQ147" s="394"/>
      <c r="UEV147" s="394"/>
      <c r="UEW147" s="394"/>
      <c r="UFB147" s="394"/>
      <c r="UFC147" s="394"/>
      <c r="UFH147" s="394"/>
      <c r="UFI147" s="394"/>
      <c r="UFN147" s="394"/>
      <c r="UFO147" s="394"/>
      <c r="UFT147" s="394"/>
      <c r="UFU147" s="394"/>
      <c r="UFZ147" s="394"/>
      <c r="UGA147" s="394"/>
      <c r="UGF147" s="394"/>
      <c r="UGG147" s="394"/>
      <c r="UGL147" s="394"/>
      <c r="UGM147" s="394"/>
      <c r="UGR147" s="394"/>
      <c r="UGS147" s="394"/>
      <c r="UGX147" s="394"/>
      <c r="UGY147" s="394"/>
      <c r="UHD147" s="394"/>
      <c r="UHE147" s="394"/>
      <c r="UHJ147" s="394"/>
      <c r="UHK147" s="394"/>
      <c r="UHP147" s="394"/>
      <c r="UHQ147" s="394"/>
      <c r="UHV147" s="394"/>
      <c r="UHW147" s="394"/>
      <c r="UIB147" s="394"/>
      <c r="UIC147" s="394"/>
      <c r="UIH147" s="394"/>
      <c r="UII147" s="394"/>
      <c r="UIN147" s="394"/>
      <c r="UIO147" s="394"/>
      <c r="UIT147" s="394"/>
      <c r="UIU147" s="394"/>
      <c r="UIZ147" s="394"/>
      <c r="UJA147" s="394"/>
      <c r="UJF147" s="394"/>
      <c r="UJG147" s="394"/>
      <c r="UJL147" s="394"/>
      <c r="UJM147" s="394"/>
      <c r="UJR147" s="394"/>
      <c r="UJS147" s="394"/>
      <c r="UJX147" s="394"/>
      <c r="UJY147" s="394"/>
      <c r="UKD147" s="394"/>
      <c r="UKE147" s="394"/>
      <c r="UKJ147" s="394"/>
      <c r="UKK147" s="394"/>
      <c r="UKP147" s="394"/>
      <c r="UKQ147" s="394"/>
      <c r="UKV147" s="394"/>
      <c r="UKW147" s="394"/>
      <c r="ULB147" s="394"/>
      <c r="ULC147" s="394"/>
      <c r="ULH147" s="394"/>
      <c r="ULI147" s="394"/>
      <c r="ULN147" s="394"/>
      <c r="ULO147" s="394"/>
      <c r="ULT147" s="394"/>
      <c r="ULU147" s="394"/>
      <c r="ULZ147" s="394"/>
      <c r="UMA147" s="394"/>
      <c r="UMF147" s="394"/>
      <c r="UMG147" s="394"/>
      <c r="UML147" s="394"/>
      <c r="UMM147" s="394"/>
      <c r="UMR147" s="394"/>
      <c r="UMS147" s="394"/>
      <c r="UMX147" s="394"/>
      <c r="UMY147" s="394"/>
      <c r="UND147" s="394"/>
      <c r="UNE147" s="394"/>
      <c r="UNJ147" s="394"/>
      <c r="UNK147" s="394"/>
      <c r="UNP147" s="394"/>
      <c r="UNQ147" s="394"/>
      <c r="UNV147" s="394"/>
      <c r="UNW147" s="394"/>
      <c r="UOB147" s="394"/>
      <c r="UOC147" s="394"/>
      <c r="UOH147" s="394"/>
      <c r="UOI147" s="394"/>
      <c r="UON147" s="394"/>
      <c r="UOO147" s="394"/>
      <c r="UOT147" s="394"/>
      <c r="UOU147" s="394"/>
      <c r="UOZ147" s="394"/>
      <c r="UPA147" s="394"/>
      <c r="UPF147" s="394"/>
      <c r="UPG147" s="394"/>
      <c r="UPL147" s="394"/>
      <c r="UPM147" s="394"/>
      <c r="UPR147" s="394"/>
      <c r="UPS147" s="394"/>
      <c r="UPX147" s="394"/>
      <c r="UPY147" s="394"/>
      <c r="UQD147" s="394"/>
      <c r="UQE147" s="394"/>
      <c r="UQJ147" s="394"/>
      <c r="UQK147" s="394"/>
      <c r="UQP147" s="394"/>
      <c r="UQQ147" s="394"/>
      <c r="UQV147" s="394"/>
      <c r="UQW147" s="394"/>
      <c r="URB147" s="394"/>
      <c r="URC147" s="394"/>
      <c r="URH147" s="394"/>
      <c r="URI147" s="394"/>
      <c r="URN147" s="394"/>
      <c r="URO147" s="394"/>
      <c r="URT147" s="394"/>
      <c r="URU147" s="394"/>
      <c r="URZ147" s="394"/>
      <c r="USA147" s="394"/>
      <c r="USF147" s="394"/>
      <c r="USG147" s="394"/>
      <c r="USL147" s="394"/>
      <c r="USM147" s="394"/>
      <c r="USR147" s="394"/>
      <c r="USS147" s="394"/>
      <c r="USX147" s="394"/>
      <c r="USY147" s="394"/>
      <c r="UTD147" s="394"/>
      <c r="UTE147" s="394"/>
      <c r="UTJ147" s="394"/>
      <c r="UTK147" s="394"/>
      <c r="UTP147" s="394"/>
      <c r="UTQ147" s="394"/>
      <c r="UTV147" s="394"/>
      <c r="UTW147" s="394"/>
      <c r="UUB147" s="394"/>
      <c r="UUC147" s="394"/>
      <c r="UUH147" s="394"/>
      <c r="UUI147" s="394"/>
      <c r="UUN147" s="394"/>
      <c r="UUO147" s="394"/>
      <c r="UUT147" s="394"/>
      <c r="UUU147" s="394"/>
      <c r="UUZ147" s="394"/>
      <c r="UVA147" s="394"/>
      <c r="UVF147" s="394"/>
      <c r="UVG147" s="394"/>
      <c r="UVL147" s="394"/>
      <c r="UVM147" s="394"/>
      <c r="UVR147" s="394"/>
      <c r="UVS147" s="394"/>
      <c r="UVX147" s="394"/>
      <c r="UVY147" s="394"/>
      <c r="UWD147" s="394"/>
      <c r="UWE147" s="394"/>
      <c r="UWJ147" s="394"/>
      <c r="UWK147" s="394"/>
      <c r="UWP147" s="394"/>
      <c r="UWQ147" s="394"/>
      <c r="UWV147" s="394"/>
      <c r="UWW147" s="394"/>
      <c r="UXB147" s="394"/>
      <c r="UXC147" s="394"/>
      <c r="UXH147" s="394"/>
      <c r="UXI147" s="394"/>
      <c r="UXN147" s="394"/>
      <c r="UXO147" s="394"/>
      <c r="UXT147" s="394"/>
      <c r="UXU147" s="394"/>
      <c r="UXZ147" s="394"/>
      <c r="UYA147" s="394"/>
      <c r="UYF147" s="394"/>
      <c r="UYG147" s="394"/>
      <c r="UYL147" s="394"/>
      <c r="UYM147" s="394"/>
      <c r="UYR147" s="394"/>
      <c r="UYS147" s="394"/>
      <c r="UYX147" s="394"/>
      <c r="UYY147" s="394"/>
      <c r="UZD147" s="394"/>
      <c r="UZE147" s="394"/>
      <c r="UZJ147" s="394"/>
      <c r="UZK147" s="394"/>
      <c r="UZP147" s="394"/>
      <c r="UZQ147" s="394"/>
      <c r="UZV147" s="394"/>
      <c r="UZW147" s="394"/>
      <c r="VAB147" s="394"/>
      <c r="VAC147" s="394"/>
      <c r="VAH147" s="394"/>
      <c r="VAI147" s="394"/>
      <c r="VAN147" s="394"/>
      <c r="VAO147" s="394"/>
      <c r="VAT147" s="394"/>
      <c r="VAU147" s="394"/>
      <c r="VAZ147" s="394"/>
      <c r="VBA147" s="394"/>
      <c r="VBF147" s="394"/>
      <c r="VBG147" s="394"/>
      <c r="VBL147" s="394"/>
      <c r="VBM147" s="394"/>
      <c r="VBR147" s="394"/>
      <c r="VBS147" s="394"/>
      <c r="VBX147" s="394"/>
      <c r="VBY147" s="394"/>
      <c r="VCD147" s="394"/>
      <c r="VCE147" s="394"/>
      <c r="VCJ147" s="394"/>
      <c r="VCK147" s="394"/>
      <c r="VCP147" s="394"/>
      <c r="VCQ147" s="394"/>
      <c r="VCV147" s="394"/>
      <c r="VCW147" s="394"/>
      <c r="VDB147" s="394"/>
      <c r="VDC147" s="394"/>
      <c r="VDH147" s="394"/>
      <c r="VDI147" s="394"/>
      <c r="VDN147" s="394"/>
      <c r="VDO147" s="394"/>
      <c r="VDT147" s="394"/>
      <c r="VDU147" s="394"/>
      <c r="VDZ147" s="394"/>
      <c r="VEA147" s="394"/>
      <c r="VEF147" s="394"/>
      <c r="VEG147" s="394"/>
      <c r="VEL147" s="394"/>
      <c r="VEM147" s="394"/>
      <c r="VER147" s="394"/>
      <c r="VES147" s="394"/>
      <c r="VEX147" s="394"/>
      <c r="VEY147" s="394"/>
      <c r="VFD147" s="394"/>
      <c r="VFE147" s="394"/>
      <c r="VFJ147" s="394"/>
      <c r="VFK147" s="394"/>
      <c r="VFP147" s="394"/>
      <c r="VFQ147" s="394"/>
      <c r="VFV147" s="394"/>
      <c r="VFW147" s="394"/>
      <c r="VGB147" s="394"/>
      <c r="VGC147" s="394"/>
      <c r="VGH147" s="394"/>
      <c r="VGI147" s="394"/>
      <c r="VGN147" s="394"/>
      <c r="VGO147" s="394"/>
      <c r="VGT147" s="394"/>
      <c r="VGU147" s="394"/>
      <c r="VGZ147" s="394"/>
      <c r="VHA147" s="394"/>
      <c r="VHF147" s="394"/>
      <c r="VHG147" s="394"/>
      <c r="VHL147" s="394"/>
      <c r="VHM147" s="394"/>
      <c r="VHR147" s="394"/>
      <c r="VHS147" s="394"/>
      <c r="VHX147" s="394"/>
      <c r="VHY147" s="394"/>
      <c r="VID147" s="394"/>
      <c r="VIE147" s="394"/>
      <c r="VIJ147" s="394"/>
      <c r="VIK147" s="394"/>
      <c r="VIP147" s="394"/>
      <c r="VIQ147" s="394"/>
      <c r="VIV147" s="394"/>
      <c r="VIW147" s="394"/>
      <c r="VJB147" s="394"/>
      <c r="VJC147" s="394"/>
      <c r="VJH147" s="394"/>
      <c r="VJI147" s="394"/>
      <c r="VJN147" s="394"/>
      <c r="VJO147" s="394"/>
      <c r="VJT147" s="394"/>
      <c r="VJU147" s="394"/>
      <c r="VJZ147" s="394"/>
      <c r="VKA147" s="394"/>
      <c r="VKF147" s="394"/>
      <c r="VKG147" s="394"/>
      <c r="VKL147" s="394"/>
      <c r="VKM147" s="394"/>
      <c r="VKR147" s="394"/>
      <c r="VKS147" s="394"/>
      <c r="VKX147" s="394"/>
      <c r="VKY147" s="394"/>
      <c r="VLD147" s="394"/>
      <c r="VLE147" s="394"/>
      <c r="VLJ147" s="394"/>
      <c r="VLK147" s="394"/>
      <c r="VLP147" s="394"/>
      <c r="VLQ147" s="394"/>
      <c r="VLV147" s="394"/>
      <c r="VLW147" s="394"/>
      <c r="VMB147" s="394"/>
      <c r="VMC147" s="394"/>
      <c r="VMH147" s="394"/>
      <c r="VMI147" s="394"/>
      <c r="VMN147" s="394"/>
      <c r="VMO147" s="394"/>
      <c r="VMT147" s="394"/>
      <c r="VMU147" s="394"/>
      <c r="VMZ147" s="394"/>
      <c r="VNA147" s="394"/>
      <c r="VNF147" s="394"/>
      <c r="VNG147" s="394"/>
      <c r="VNL147" s="394"/>
      <c r="VNM147" s="394"/>
      <c r="VNR147" s="394"/>
      <c r="VNS147" s="394"/>
      <c r="VNX147" s="394"/>
      <c r="VNY147" s="394"/>
      <c r="VOD147" s="394"/>
      <c r="VOE147" s="394"/>
      <c r="VOJ147" s="394"/>
      <c r="VOK147" s="394"/>
      <c r="VOP147" s="394"/>
      <c r="VOQ147" s="394"/>
      <c r="VOV147" s="394"/>
      <c r="VOW147" s="394"/>
      <c r="VPB147" s="394"/>
      <c r="VPC147" s="394"/>
      <c r="VPH147" s="394"/>
      <c r="VPI147" s="394"/>
      <c r="VPN147" s="394"/>
      <c r="VPO147" s="394"/>
      <c r="VPT147" s="394"/>
      <c r="VPU147" s="394"/>
      <c r="VPZ147" s="394"/>
      <c r="VQA147" s="394"/>
      <c r="VQF147" s="394"/>
      <c r="VQG147" s="394"/>
      <c r="VQL147" s="394"/>
      <c r="VQM147" s="394"/>
      <c r="VQR147" s="394"/>
      <c r="VQS147" s="394"/>
      <c r="VQX147" s="394"/>
      <c r="VQY147" s="394"/>
      <c r="VRD147" s="394"/>
      <c r="VRE147" s="394"/>
      <c r="VRJ147" s="394"/>
      <c r="VRK147" s="394"/>
      <c r="VRP147" s="394"/>
      <c r="VRQ147" s="394"/>
      <c r="VRV147" s="394"/>
      <c r="VRW147" s="394"/>
      <c r="VSB147" s="394"/>
      <c r="VSC147" s="394"/>
      <c r="VSH147" s="394"/>
      <c r="VSI147" s="394"/>
      <c r="VSN147" s="394"/>
      <c r="VSO147" s="394"/>
      <c r="VST147" s="394"/>
      <c r="VSU147" s="394"/>
      <c r="VSZ147" s="394"/>
      <c r="VTA147" s="394"/>
      <c r="VTF147" s="394"/>
      <c r="VTG147" s="394"/>
      <c r="VTL147" s="394"/>
      <c r="VTM147" s="394"/>
      <c r="VTR147" s="394"/>
      <c r="VTS147" s="394"/>
      <c r="VTX147" s="394"/>
      <c r="VTY147" s="394"/>
      <c r="VUD147" s="394"/>
      <c r="VUE147" s="394"/>
      <c r="VUJ147" s="394"/>
      <c r="VUK147" s="394"/>
      <c r="VUP147" s="394"/>
      <c r="VUQ147" s="394"/>
      <c r="VUV147" s="394"/>
      <c r="VUW147" s="394"/>
      <c r="VVB147" s="394"/>
      <c r="VVC147" s="394"/>
      <c r="VVH147" s="394"/>
      <c r="VVI147" s="394"/>
      <c r="VVN147" s="394"/>
      <c r="VVO147" s="394"/>
      <c r="VVT147" s="394"/>
      <c r="VVU147" s="394"/>
      <c r="VVZ147" s="394"/>
      <c r="VWA147" s="394"/>
      <c r="VWF147" s="394"/>
      <c r="VWG147" s="394"/>
      <c r="VWL147" s="394"/>
      <c r="VWM147" s="394"/>
      <c r="VWR147" s="394"/>
      <c r="VWS147" s="394"/>
      <c r="VWX147" s="394"/>
      <c r="VWY147" s="394"/>
      <c r="VXD147" s="394"/>
      <c r="VXE147" s="394"/>
      <c r="VXJ147" s="394"/>
      <c r="VXK147" s="394"/>
      <c r="VXP147" s="394"/>
      <c r="VXQ147" s="394"/>
      <c r="VXV147" s="394"/>
      <c r="VXW147" s="394"/>
      <c r="VYB147" s="394"/>
      <c r="VYC147" s="394"/>
      <c r="VYH147" s="394"/>
      <c r="VYI147" s="394"/>
      <c r="VYN147" s="394"/>
      <c r="VYO147" s="394"/>
      <c r="VYT147" s="394"/>
      <c r="VYU147" s="394"/>
      <c r="VYZ147" s="394"/>
      <c r="VZA147" s="394"/>
      <c r="VZF147" s="394"/>
      <c r="VZG147" s="394"/>
      <c r="VZL147" s="394"/>
      <c r="VZM147" s="394"/>
      <c r="VZR147" s="394"/>
      <c r="VZS147" s="394"/>
      <c r="VZX147" s="394"/>
      <c r="VZY147" s="394"/>
      <c r="WAD147" s="394"/>
      <c r="WAE147" s="394"/>
      <c r="WAJ147" s="394"/>
      <c r="WAK147" s="394"/>
      <c r="WAP147" s="394"/>
      <c r="WAQ147" s="394"/>
      <c r="WAV147" s="394"/>
      <c r="WAW147" s="394"/>
      <c r="WBB147" s="394"/>
      <c r="WBC147" s="394"/>
      <c r="WBH147" s="394"/>
      <c r="WBI147" s="394"/>
      <c r="WBN147" s="394"/>
      <c r="WBO147" s="394"/>
      <c r="WBT147" s="394"/>
      <c r="WBU147" s="394"/>
      <c r="WBZ147" s="394"/>
      <c r="WCA147" s="394"/>
      <c r="WCF147" s="394"/>
      <c r="WCG147" s="394"/>
      <c r="WCL147" s="394"/>
      <c r="WCM147" s="394"/>
      <c r="WCR147" s="394"/>
      <c r="WCS147" s="394"/>
      <c r="WCX147" s="394"/>
      <c r="WCY147" s="394"/>
      <c r="WDD147" s="394"/>
      <c r="WDE147" s="394"/>
      <c r="WDJ147" s="394"/>
      <c r="WDK147" s="394"/>
      <c r="WDP147" s="394"/>
      <c r="WDQ147" s="394"/>
      <c r="WDV147" s="394"/>
      <c r="WDW147" s="394"/>
      <c r="WEB147" s="394"/>
      <c r="WEC147" s="394"/>
      <c r="WEH147" s="394"/>
      <c r="WEI147" s="394"/>
      <c r="WEN147" s="394"/>
      <c r="WEO147" s="394"/>
      <c r="WET147" s="394"/>
      <c r="WEU147" s="394"/>
      <c r="WEZ147" s="394"/>
      <c r="WFA147" s="394"/>
      <c r="WFF147" s="394"/>
      <c r="WFG147" s="394"/>
      <c r="WFL147" s="394"/>
      <c r="WFM147" s="394"/>
      <c r="WFR147" s="394"/>
      <c r="WFS147" s="394"/>
      <c r="WFX147" s="394"/>
      <c r="WFY147" s="394"/>
      <c r="WGD147" s="394"/>
      <c r="WGE147" s="394"/>
      <c r="WGJ147" s="394"/>
      <c r="WGK147" s="394"/>
      <c r="WGP147" s="394"/>
      <c r="WGQ147" s="394"/>
      <c r="WGV147" s="394"/>
      <c r="WGW147" s="394"/>
      <c r="WHB147" s="394"/>
      <c r="WHC147" s="394"/>
      <c r="WHH147" s="394"/>
      <c r="WHI147" s="394"/>
      <c r="WHN147" s="394"/>
      <c r="WHO147" s="394"/>
      <c r="WHT147" s="394"/>
      <c r="WHU147" s="394"/>
      <c r="WHZ147" s="394"/>
      <c r="WIA147" s="394"/>
      <c r="WIF147" s="394"/>
      <c r="WIG147" s="394"/>
      <c r="WIL147" s="394"/>
      <c r="WIM147" s="394"/>
      <c r="WIR147" s="394"/>
      <c r="WIS147" s="394"/>
      <c r="WIX147" s="394"/>
      <c r="WIY147" s="394"/>
      <c r="WJD147" s="394"/>
      <c r="WJE147" s="394"/>
      <c r="WJJ147" s="394"/>
      <c r="WJK147" s="394"/>
      <c r="WJP147" s="394"/>
      <c r="WJQ147" s="394"/>
      <c r="WJV147" s="394"/>
      <c r="WJW147" s="394"/>
      <c r="WKB147" s="394"/>
      <c r="WKC147" s="394"/>
      <c r="WKH147" s="394"/>
      <c r="WKI147" s="394"/>
      <c r="WKN147" s="394"/>
      <c r="WKO147" s="394"/>
      <c r="WKT147" s="394"/>
      <c r="WKU147" s="394"/>
      <c r="WKZ147" s="394"/>
      <c r="WLA147" s="394"/>
      <c r="WLF147" s="394"/>
      <c r="WLG147" s="394"/>
      <c r="WLL147" s="394"/>
      <c r="WLM147" s="394"/>
      <c r="WLR147" s="394"/>
      <c r="WLS147" s="394"/>
      <c r="WLX147" s="394"/>
      <c r="WLY147" s="394"/>
      <c r="WMD147" s="394"/>
      <c r="WME147" s="394"/>
      <c r="WMJ147" s="394"/>
      <c r="WMK147" s="394"/>
      <c r="WMP147" s="394"/>
      <c r="WMQ147" s="394"/>
      <c r="WMV147" s="394"/>
      <c r="WMW147" s="394"/>
      <c r="WNB147" s="394"/>
      <c r="WNC147" s="394"/>
      <c r="WNH147" s="394"/>
      <c r="WNI147" s="394"/>
      <c r="WNN147" s="394"/>
      <c r="WNO147" s="394"/>
      <c r="WNT147" s="394"/>
      <c r="WNU147" s="394"/>
      <c r="WNZ147" s="394"/>
      <c r="WOA147" s="394"/>
      <c r="WOF147" s="394"/>
      <c r="WOG147" s="394"/>
      <c r="WOL147" s="394"/>
      <c r="WOM147" s="394"/>
      <c r="WOR147" s="394"/>
      <c r="WOS147" s="394"/>
      <c r="WOX147" s="394"/>
      <c r="WOY147" s="394"/>
      <c r="WPD147" s="394"/>
      <c r="WPE147" s="394"/>
      <c r="WPJ147" s="394"/>
      <c r="WPK147" s="394"/>
      <c r="WPP147" s="394"/>
      <c r="WPQ147" s="394"/>
      <c r="WPV147" s="394"/>
      <c r="WPW147" s="394"/>
      <c r="WQB147" s="394"/>
      <c r="WQC147" s="394"/>
      <c r="WQH147" s="394"/>
      <c r="WQI147" s="394"/>
      <c r="WQN147" s="394"/>
      <c r="WQO147" s="394"/>
      <c r="WQT147" s="394"/>
      <c r="WQU147" s="394"/>
      <c r="WQZ147" s="394"/>
      <c r="WRA147" s="394"/>
      <c r="WRF147" s="394"/>
      <c r="WRG147" s="394"/>
      <c r="WRL147" s="394"/>
      <c r="WRM147" s="394"/>
      <c r="WRR147" s="394"/>
      <c r="WRS147" s="394"/>
      <c r="WRX147" s="394"/>
      <c r="WRY147" s="394"/>
      <c r="WSD147" s="394"/>
      <c r="WSE147" s="394"/>
      <c r="WSJ147" s="394"/>
      <c r="WSK147" s="394"/>
      <c r="WSP147" s="394"/>
      <c r="WSQ147" s="394"/>
      <c r="WSV147" s="394"/>
      <c r="WSW147" s="394"/>
      <c r="WTB147" s="394"/>
      <c r="WTC147" s="394"/>
      <c r="WTH147" s="394"/>
      <c r="WTI147" s="394"/>
      <c r="WTN147" s="394"/>
      <c r="WTO147" s="394"/>
      <c r="WTT147" s="394"/>
      <c r="WTU147" s="394"/>
      <c r="WTZ147" s="394"/>
      <c r="WUA147" s="394"/>
      <c r="WUF147" s="394"/>
      <c r="WUG147" s="394"/>
      <c r="WUL147" s="394"/>
      <c r="WUM147" s="394"/>
      <c r="WUR147" s="394"/>
      <c r="WUS147" s="394"/>
      <c r="WUX147" s="394"/>
      <c r="WUY147" s="394"/>
      <c r="WVD147" s="394"/>
      <c r="WVE147" s="394"/>
      <c r="WVJ147" s="394"/>
      <c r="WVK147" s="394"/>
      <c r="WVP147" s="394"/>
      <c r="WVQ147" s="394"/>
      <c r="WVV147" s="394"/>
      <c r="WVW147" s="394"/>
      <c r="WWB147" s="394"/>
      <c r="WWC147" s="394"/>
      <c r="WWH147" s="394"/>
      <c r="WWI147" s="394"/>
      <c r="WWN147" s="394"/>
      <c r="WWO147" s="394"/>
      <c r="WWT147" s="394"/>
      <c r="WWU147" s="394"/>
      <c r="WWZ147" s="394"/>
      <c r="WXA147" s="394"/>
      <c r="WXF147" s="394"/>
      <c r="WXG147" s="394"/>
      <c r="WXL147" s="394"/>
      <c r="WXM147" s="394"/>
      <c r="WXR147" s="394"/>
      <c r="WXS147" s="394"/>
      <c r="WXX147" s="394"/>
      <c r="WXY147" s="394"/>
      <c r="WYD147" s="394"/>
      <c r="WYE147" s="394"/>
      <c r="WYJ147" s="394"/>
      <c r="WYK147" s="394"/>
      <c r="WYP147" s="394"/>
      <c r="WYQ147" s="394"/>
      <c r="WYV147" s="394"/>
      <c r="WYW147" s="394"/>
      <c r="WZB147" s="394"/>
      <c r="WZC147" s="394"/>
      <c r="WZH147" s="394"/>
      <c r="WZI147" s="394"/>
      <c r="WZN147" s="394"/>
      <c r="WZO147" s="394"/>
      <c r="WZT147" s="394"/>
      <c r="WZU147" s="394"/>
      <c r="WZZ147" s="394"/>
      <c r="XAA147" s="394"/>
      <c r="XAF147" s="394"/>
      <c r="XAG147" s="394"/>
      <c r="XAL147" s="394"/>
      <c r="XAM147" s="394"/>
      <c r="XAR147" s="394"/>
      <c r="XAS147" s="394"/>
      <c r="XAX147" s="394"/>
      <c r="XAY147" s="394"/>
      <c r="XBD147" s="394"/>
      <c r="XBE147" s="394"/>
      <c r="XBJ147" s="394"/>
      <c r="XBK147" s="394"/>
      <c r="XBP147" s="394"/>
      <c r="XBQ147" s="394"/>
      <c r="XBV147" s="394"/>
      <c r="XBW147" s="394"/>
      <c r="XCB147" s="394"/>
      <c r="XCC147" s="394"/>
      <c r="XCH147" s="394"/>
      <c r="XCI147" s="394"/>
      <c r="XCN147" s="394"/>
      <c r="XCO147" s="394"/>
      <c r="XCT147" s="394"/>
      <c r="XCU147" s="394"/>
      <c r="XCZ147" s="394"/>
      <c r="XDA147" s="394"/>
      <c r="XDF147" s="394"/>
      <c r="XDG147" s="394"/>
      <c r="XDL147" s="394"/>
      <c r="XDM147" s="394"/>
      <c r="XDR147" s="394"/>
      <c r="XDS147" s="394"/>
      <c r="XDX147" s="394"/>
      <c r="XDY147" s="394"/>
      <c r="XED147" s="394"/>
      <c r="XEE147" s="394"/>
      <c r="XEJ147" s="394"/>
      <c r="XEK147" s="394"/>
      <c r="XEP147" s="394"/>
      <c r="XEQ147" s="394"/>
      <c r="XEV147" s="394"/>
      <c r="XEW147" s="394"/>
    </row>
    <row r="148" spans="1:1023 1028:3069 3074:4095 4100:6141 6146:7167 7172:9213 9218:10239 10244:12285 12290:13311 13316:15357 15362:16377" ht="15" x14ac:dyDescent="0.25">
      <c r="A148" s="395" t="s">
        <v>2124</v>
      </c>
      <c r="B148" s="378"/>
      <c r="C148" s="386"/>
      <c r="D148" s="386"/>
      <c r="E148" s="386"/>
      <c r="F148" s="386"/>
    </row>
    <row r="149" spans="1:1023 1028:3069 3074:4095 4100:6141 6146:7167 7172:9213 9218:10239 10244:12285 12290:13311 13316:15357 15362:16377" ht="15" x14ac:dyDescent="0.25">
      <c r="A149" s="385" t="s">
        <v>1063</v>
      </c>
      <c r="B149" s="378"/>
      <c r="C149" s="406">
        <v>20</v>
      </c>
      <c r="D149" s="386">
        <v>15</v>
      </c>
      <c r="E149" s="386">
        <v>15</v>
      </c>
      <c r="F149" s="386">
        <v>15</v>
      </c>
    </row>
    <row r="150" spans="1:1023 1028:3069 3074:4095 4100:6141 6146:7167 7172:9213 9218:10239 10244:12285 12290:13311 13316:15357 15362:16377" ht="15" x14ac:dyDescent="0.25">
      <c r="A150" s="385" t="s">
        <v>2076</v>
      </c>
      <c r="B150" s="378"/>
      <c r="C150" s="406">
        <v>30</v>
      </c>
      <c r="D150" s="386">
        <v>20</v>
      </c>
      <c r="E150" s="386">
        <v>25</v>
      </c>
      <c r="F150" s="386">
        <v>25</v>
      </c>
    </row>
    <row r="151" spans="1:1023 1028:3069 3074:4095 4100:6141 6146:7167 7172:9213 9218:10239 10244:12285 12290:13311 13316:15357 15362:16377" ht="15" x14ac:dyDescent="0.25">
      <c r="A151" s="385" t="s">
        <v>1066</v>
      </c>
      <c r="B151" s="378"/>
      <c r="C151" s="406">
        <v>20</v>
      </c>
      <c r="D151" s="386">
        <v>15</v>
      </c>
      <c r="E151" s="386">
        <v>20</v>
      </c>
      <c r="F151" s="386">
        <v>20</v>
      </c>
    </row>
    <row r="152" spans="1:1023 1028:3069 3074:4095 4100:6141 6146:7167 7172:9213 9218:10239 10244:12285 12290:13311 13316:15357 15362:16377" ht="15" x14ac:dyDescent="0.25">
      <c r="A152" s="385" t="s">
        <v>2078</v>
      </c>
      <c r="B152" s="378"/>
      <c r="C152" s="406">
        <v>20</v>
      </c>
      <c r="D152" s="386">
        <v>15</v>
      </c>
      <c r="E152" s="386">
        <v>15</v>
      </c>
      <c r="F152" s="386">
        <v>15</v>
      </c>
    </row>
    <row r="153" spans="1:1023 1028:3069 3074:4095 4100:6141 6146:7167 7172:9213 9218:10239 10244:12285 12290:13311 13316:15357 15362:16377" ht="15" x14ac:dyDescent="0.25">
      <c r="A153" s="385" t="s">
        <v>1064</v>
      </c>
      <c r="B153" s="378"/>
      <c r="C153" s="406">
        <v>20</v>
      </c>
      <c r="D153" s="386">
        <v>15</v>
      </c>
      <c r="E153" s="386">
        <v>20</v>
      </c>
      <c r="F153" s="386">
        <v>20</v>
      </c>
    </row>
    <row r="154" spans="1:1023 1028:3069 3074:4095 4100:6141 6146:7167 7172:9213 9218:10239 10244:12285 12290:13311 13316:15357 15362:16377" s="373" customFormat="1" ht="7.5" customHeight="1" x14ac:dyDescent="0.25">
      <c r="A154" s="388"/>
      <c r="B154" s="388"/>
      <c r="C154" s="389"/>
      <c r="D154" s="389"/>
      <c r="E154" s="389"/>
      <c r="F154" s="389"/>
    </row>
    <row r="155" spans="1:1023 1028:3069 3074:4095 4100:6141 6146:7167 7172:9213 9218:10239 10244:12285 12290:13311 13316:15357 15362:16377" ht="15" x14ac:dyDescent="0.25">
      <c r="A155" s="383" t="s">
        <v>2125</v>
      </c>
      <c r="B155" s="380"/>
      <c r="C155" s="397"/>
      <c r="D155" s="397"/>
      <c r="E155" s="397"/>
      <c r="F155" s="397"/>
    </row>
    <row r="156" spans="1:1023 1028:3069 3074:4095 4100:6141 6146:7167 7172:9213 9218:10239 10244:12285 12290:13311 13316:15357 15362:16377" ht="28.5" customHeight="1" x14ac:dyDescent="0.25">
      <c r="A156" s="384" t="s">
        <v>2126</v>
      </c>
      <c r="B156" s="399"/>
      <c r="C156" s="400"/>
      <c r="D156" s="400"/>
      <c r="E156" s="400"/>
      <c r="F156" s="400"/>
    </row>
    <row r="157" spans="1:1023 1028:3069 3074:4095 4100:6141 6146:7167 7172:9213 9218:10239 10244:12285 12290:13311 13316:15357 15362:16377" ht="15" x14ac:dyDescent="0.25">
      <c r="A157" s="385" t="s">
        <v>2127</v>
      </c>
      <c r="B157" s="378" t="s">
        <v>2128</v>
      </c>
      <c r="C157" s="386">
        <v>30</v>
      </c>
      <c r="D157" s="386"/>
      <c r="E157" s="386"/>
      <c r="F157" s="386"/>
    </row>
    <row r="158" spans="1:1023 1028:3069 3074:4095 4100:6141 6146:7167 7172:9213 9218:10239 10244:12285 12290:13311 13316:15357 15362:16377" ht="15" x14ac:dyDescent="0.25">
      <c r="A158" s="439" t="s">
        <v>2129</v>
      </c>
      <c r="B158" s="380" t="s">
        <v>2130</v>
      </c>
      <c r="C158" s="397">
        <v>60</v>
      </c>
      <c r="D158" s="386"/>
      <c r="E158" s="386"/>
      <c r="F158" s="386"/>
    </row>
    <row r="159" spans="1:1023 1028:3069 3074:4095 4100:6141 6146:7167 7172:9213 9218:10239 10244:12285 12290:13311 13316:15357 15362:16377" s="359" customFormat="1" ht="15.75" x14ac:dyDescent="0.25">
      <c r="A159" s="424" t="s">
        <v>2131</v>
      </c>
      <c r="B159" s="425"/>
      <c r="C159" s="423"/>
      <c r="D159" s="376"/>
      <c r="E159" s="376"/>
      <c r="F159" s="376"/>
    </row>
    <row r="160" spans="1:1023 1028:3069 3074:4095 4100:6141 6146:7167 7172:9213 9218:10239 10244:12285 12290:13311 13316:15357 15362:16377" s="359" customFormat="1" ht="15.75" x14ac:dyDescent="0.25">
      <c r="A160" s="427" t="s">
        <v>2132</v>
      </c>
      <c r="B160" s="428"/>
      <c r="C160" s="426"/>
      <c r="D160" s="382"/>
      <c r="E160" s="382"/>
      <c r="F160" s="382"/>
    </row>
    <row r="161" spans="1:1023 1028:3069 3074:4095 4100:6141 6146:7167 7172:9213 9218:10239 10244:12285 12290:13311 13316:15357 15362:16377" ht="15" x14ac:dyDescent="0.25">
      <c r="A161" s="442" t="s">
        <v>2102</v>
      </c>
      <c r="B161" s="399" t="s">
        <v>2107</v>
      </c>
      <c r="C161" s="400"/>
      <c r="D161" s="386"/>
      <c r="E161" s="386"/>
      <c r="F161" s="386"/>
    </row>
    <row r="162" spans="1:1023 1028:3069 3074:4095 4100:6141 6146:7167 7172:9213 9218:10239 10244:12285 12290:13311 13316:15357 15362:16377" ht="15" x14ac:dyDescent="0.25">
      <c r="A162" s="391" t="s">
        <v>2104</v>
      </c>
      <c r="B162" s="378" t="s">
        <v>2105</v>
      </c>
      <c r="C162" s="386"/>
      <c r="D162" s="386"/>
      <c r="E162" s="386"/>
      <c r="F162" s="386"/>
    </row>
    <row r="163" spans="1:1023 1028:3069 3074:4095 4100:6141 6146:7167 7172:9213 9218:10239 10244:12285 12290:13311 13316:15357 15362:16377" ht="15" x14ac:dyDescent="0.25">
      <c r="A163" s="391" t="s">
        <v>2106</v>
      </c>
      <c r="B163" s="378" t="s">
        <v>2133</v>
      </c>
      <c r="C163" s="386"/>
      <c r="D163" s="386"/>
      <c r="E163" s="386"/>
      <c r="F163" s="386"/>
    </row>
    <row r="164" spans="1:1023 1028:3069 3074:4095 4100:6141 6146:7167 7172:9213 9218:10239 10244:12285 12290:13311 13316:15357 15362:16377" s="373" customFormat="1" ht="9" customHeight="1" x14ac:dyDescent="0.25">
      <c r="A164" s="392"/>
      <c r="B164" s="392"/>
      <c r="C164" s="393"/>
      <c r="D164" s="393"/>
      <c r="E164" s="393"/>
      <c r="F164" s="393"/>
      <c r="G164" s="394"/>
      <c r="H164" s="394"/>
      <c r="I164" s="394"/>
      <c r="N164" s="394"/>
      <c r="O164" s="394"/>
      <c r="T164" s="394"/>
      <c r="U164" s="394"/>
      <c r="Z164" s="394"/>
      <c r="AA164" s="394"/>
      <c r="AF164" s="394"/>
      <c r="AG164" s="394"/>
      <c r="AL164" s="394"/>
      <c r="AM164" s="394"/>
      <c r="AR164" s="394"/>
      <c r="AS164" s="394"/>
      <c r="AX164" s="394"/>
      <c r="AY164" s="394"/>
      <c r="BD164" s="394"/>
      <c r="BE164" s="394"/>
      <c r="BJ164" s="394"/>
      <c r="BK164" s="394"/>
      <c r="BP164" s="394"/>
      <c r="BQ164" s="394"/>
      <c r="BV164" s="394"/>
      <c r="BW164" s="394"/>
      <c r="CB164" s="394"/>
      <c r="CC164" s="394"/>
      <c r="CH164" s="394"/>
      <c r="CI164" s="394"/>
      <c r="CN164" s="394"/>
      <c r="CO164" s="394"/>
      <c r="CT164" s="394"/>
      <c r="CU164" s="394"/>
      <c r="CZ164" s="394"/>
      <c r="DA164" s="394"/>
      <c r="DF164" s="394"/>
      <c r="DG164" s="394"/>
      <c r="DL164" s="394"/>
      <c r="DM164" s="394"/>
      <c r="DR164" s="394"/>
      <c r="DS164" s="394"/>
      <c r="DX164" s="394"/>
      <c r="DY164" s="394"/>
      <c r="ED164" s="394"/>
      <c r="EE164" s="394"/>
      <c r="EJ164" s="394"/>
      <c r="EK164" s="394"/>
      <c r="EP164" s="394"/>
      <c r="EQ164" s="394"/>
      <c r="EV164" s="394"/>
      <c r="EW164" s="394"/>
      <c r="FB164" s="394"/>
      <c r="FC164" s="394"/>
      <c r="FH164" s="394"/>
      <c r="FI164" s="394"/>
      <c r="FN164" s="394"/>
      <c r="FO164" s="394"/>
      <c r="FT164" s="394"/>
      <c r="FU164" s="394"/>
      <c r="FZ164" s="394"/>
      <c r="GA164" s="394"/>
      <c r="GF164" s="394"/>
      <c r="GG164" s="394"/>
      <c r="GL164" s="394"/>
      <c r="GM164" s="394"/>
      <c r="GR164" s="394"/>
      <c r="GS164" s="394"/>
      <c r="GX164" s="394"/>
      <c r="GY164" s="394"/>
      <c r="HD164" s="394"/>
      <c r="HE164" s="394"/>
      <c r="HJ164" s="394"/>
      <c r="HK164" s="394"/>
      <c r="HP164" s="394"/>
      <c r="HQ164" s="394"/>
      <c r="HV164" s="394"/>
      <c r="HW164" s="394"/>
      <c r="IB164" s="394"/>
      <c r="IC164" s="394"/>
      <c r="IH164" s="394"/>
      <c r="II164" s="394"/>
      <c r="IN164" s="394"/>
      <c r="IO164" s="394"/>
      <c r="IT164" s="394"/>
      <c r="IU164" s="394"/>
      <c r="IZ164" s="394"/>
      <c r="JA164" s="394"/>
      <c r="JF164" s="394"/>
      <c r="JG164" s="394"/>
      <c r="JL164" s="394"/>
      <c r="JM164" s="394"/>
      <c r="JR164" s="394"/>
      <c r="JS164" s="394"/>
      <c r="JX164" s="394"/>
      <c r="JY164" s="394"/>
      <c r="KD164" s="394"/>
      <c r="KE164" s="394"/>
      <c r="KJ164" s="394"/>
      <c r="KK164" s="394"/>
      <c r="KP164" s="394"/>
      <c r="KQ164" s="394"/>
      <c r="KV164" s="394"/>
      <c r="KW164" s="394"/>
      <c r="LB164" s="394"/>
      <c r="LC164" s="394"/>
      <c r="LH164" s="394"/>
      <c r="LI164" s="394"/>
      <c r="LN164" s="394"/>
      <c r="LO164" s="394"/>
      <c r="LT164" s="394"/>
      <c r="LU164" s="394"/>
      <c r="LZ164" s="394"/>
      <c r="MA164" s="394"/>
      <c r="MF164" s="394"/>
      <c r="MG164" s="394"/>
      <c r="ML164" s="394"/>
      <c r="MM164" s="394"/>
      <c r="MR164" s="394"/>
      <c r="MS164" s="394"/>
      <c r="MX164" s="394"/>
      <c r="MY164" s="394"/>
      <c r="ND164" s="394"/>
      <c r="NE164" s="394"/>
      <c r="NJ164" s="394"/>
      <c r="NK164" s="394"/>
      <c r="NP164" s="394"/>
      <c r="NQ164" s="394"/>
      <c r="NV164" s="394"/>
      <c r="NW164" s="394"/>
      <c r="OB164" s="394"/>
      <c r="OC164" s="394"/>
      <c r="OH164" s="394"/>
      <c r="OI164" s="394"/>
      <c r="ON164" s="394"/>
      <c r="OO164" s="394"/>
      <c r="OT164" s="394"/>
      <c r="OU164" s="394"/>
      <c r="OZ164" s="394"/>
      <c r="PA164" s="394"/>
      <c r="PF164" s="394"/>
      <c r="PG164" s="394"/>
      <c r="PL164" s="394"/>
      <c r="PM164" s="394"/>
      <c r="PR164" s="394"/>
      <c r="PS164" s="394"/>
      <c r="PX164" s="394"/>
      <c r="PY164" s="394"/>
      <c r="QD164" s="394"/>
      <c r="QE164" s="394"/>
      <c r="QJ164" s="394"/>
      <c r="QK164" s="394"/>
      <c r="QP164" s="394"/>
      <c r="QQ164" s="394"/>
      <c r="QV164" s="394"/>
      <c r="QW164" s="394"/>
      <c r="RB164" s="394"/>
      <c r="RC164" s="394"/>
      <c r="RH164" s="394"/>
      <c r="RI164" s="394"/>
      <c r="RN164" s="394"/>
      <c r="RO164" s="394"/>
      <c r="RT164" s="394"/>
      <c r="RU164" s="394"/>
      <c r="RZ164" s="394"/>
      <c r="SA164" s="394"/>
      <c r="SF164" s="394"/>
      <c r="SG164" s="394"/>
      <c r="SL164" s="394"/>
      <c r="SM164" s="394"/>
      <c r="SR164" s="394"/>
      <c r="SS164" s="394"/>
      <c r="SX164" s="394"/>
      <c r="SY164" s="394"/>
      <c r="TD164" s="394"/>
      <c r="TE164" s="394"/>
      <c r="TJ164" s="394"/>
      <c r="TK164" s="394"/>
      <c r="TP164" s="394"/>
      <c r="TQ164" s="394"/>
      <c r="TV164" s="394"/>
      <c r="TW164" s="394"/>
      <c r="UB164" s="394"/>
      <c r="UC164" s="394"/>
      <c r="UH164" s="394"/>
      <c r="UI164" s="394"/>
      <c r="UN164" s="394"/>
      <c r="UO164" s="394"/>
      <c r="UT164" s="394"/>
      <c r="UU164" s="394"/>
      <c r="UZ164" s="394"/>
      <c r="VA164" s="394"/>
      <c r="VF164" s="394"/>
      <c r="VG164" s="394"/>
      <c r="VL164" s="394"/>
      <c r="VM164" s="394"/>
      <c r="VR164" s="394"/>
      <c r="VS164" s="394"/>
      <c r="VX164" s="394"/>
      <c r="VY164" s="394"/>
      <c r="WD164" s="394"/>
      <c r="WE164" s="394"/>
      <c r="WJ164" s="394"/>
      <c r="WK164" s="394"/>
      <c r="WP164" s="394"/>
      <c r="WQ164" s="394"/>
      <c r="WV164" s="394"/>
      <c r="WW164" s="394"/>
      <c r="XB164" s="394"/>
      <c r="XC164" s="394"/>
      <c r="XH164" s="394"/>
      <c r="XI164" s="394"/>
      <c r="XN164" s="394"/>
      <c r="XO164" s="394"/>
      <c r="XT164" s="394"/>
      <c r="XU164" s="394"/>
      <c r="XZ164" s="394"/>
      <c r="YA164" s="394"/>
      <c r="YF164" s="394"/>
      <c r="YG164" s="394"/>
      <c r="YL164" s="394"/>
      <c r="YM164" s="394"/>
      <c r="YR164" s="394"/>
      <c r="YS164" s="394"/>
      <c r="YX164" s="394"/>
      <c r="YY164" s="394"/>
      <c r="ZD164" s="394"/>
      <c r="ZE164" s="394"/>
      <c r="ZJ164" s="394"/>
      <c r="ZK164" s="394"/>
      <c r="ZP164" s="394"/>
      <c r="ZQ164" s="394"/>
      <c r="ZV164" s="394"/>
      <c r="ZW164" s="394"/>
      <c r="AAB164" s="394"/>
      <c r="AAC164" s="394"/>
      <c r="AAH164" s="394"/>
      <c r="AAI164" s="394"/>
      <c r="AAN164" s="394"/>
      <c r="AAO164" s="394"/>
      <c r="AAT164" s="394"/>
      <c r="AAU164" s="394"/>
      <c r="AAZ164" s="394"/>
      <c r="ABA164" s="394"/>
      <c r="ABF164" s="394"/>
      <c r="ABG164" s="394"/>
      <c r="ABL164" s="394"/>
      <c r="ABM164" s="394"/>
      <c r="ABR164" s="394"/>
      <c r="ABS164" s="394"/>
      <c r="ABX164" s="394"/>
      <c r="ABY164" s="394"/>
      <c r="ACD164" s="394"/>
      <c r="ACE164" s="394"/>
      <c r="ACJ164" s="394"/>
      <c r="ACK164" s="394"/>
      <c r="ACP164" s="394"/>
      <c r="ACQ164" s="394"/>
      <c r="ACV164" s="394"/>
      <c r="ACW164" s="394"/>
      <c r="ADB164" s="394"/>
      <c r="ADC164" s="394"/>
      <c r="ADH164" s="394"/>
      <c r="ADI164" s="394"/>
      <c r="ADN164" s="394"/>
      <c r="ADO164" s="394"/>
      <c r="ADT164" s="394"/>
      <c r="ADU164" s="394"/>
      <c r="ADZ164" s="394"/>
      <c r="AEA164" s="394"/>
      <c r="AEF164" s="394"/>
      <c r="AEG164" s="394"/>
      <c r="AEL164" s="394"/>
      <c r="AEM164" s="394"/>
      <c r="AER164" s="394"/>
      <c r="AES164" s="394"/>
      <c r="AEX164" s="394"/>
      <c r="AEY164" s="394"/>
      <c r="AFD164" s="394"/>
      <c r="AFE164" s="394"/>
      <c r="AFJ164" s="394"/>
      <c r="AFK164" s="394"/>
      <c r="AFP164" s="394"/>
      <c r="AFQ164" s="394"/>
      <c r="AFV164" s="394"/>
      <c r="AFW164" s="394"/>
      <c r="AGB164" s="394"/>
      <c r="AGC164" s="394"/>
      <c r="AGH164" s="394"/>
      <c r="AGI164" s="394"/>
      <c r="AGN164" s="394"/>
      <c r="AGO164" s="394"/>
      <c r="AGT164" s="394"/>
      <c r="AGU164" s="394"/>
      <c r="AGZ164" s="394"/>
      <c r="AHA164" s="394"/>
      <c r="AHF164" s="394"/>
      <c r="AHG164" s="394"/>
      <c r="AHL164" s="394"/>
      <c r="AHM164" s="394"/>
      <c r="AHR164" s="394"/>
      <c r="AHS164" s="394"/>
      <c r="AHX164" s="394"/>
      <c r="AHY164" s="394"/>
      <c r="AID164" s="394"/>
      <c r="AIE164" s="394"/>
      <c r="AIJ164" s="394"/>
      <c r="AIK164" s="394"/>
      <c r="AIP164" s="394"/>
      <c r="AIQ164" s="394"/>
      <c r="AIV164" s="394"/>
      <c r="AIW164" s="394"/>
      <c r="AJB164" s="394"/>
      <c r="AJC164" s="394"/>
      <c r="AJH164" s="394"/>
      <c r="AJI164" s="394"/>
      <c r="AJN164" s="394"/>
      <c r="AJO164" s="394"/>
      <c r="AJT164" s="394"/>
      <c r="AJU164" s="394"/>
      <c r="AJZ164" s="394"/>
      <c r="AKA164" s="394"/>
      <c r="AKF164" s="394"/>
      <c r="AKG164" s="394"/>
      <c r="AKL164" s="394"/>
      <c r="AKM164" s="394"/>
      <c r="AKR164" s="394"/>
      <c r="AKS164" s="394"/>
      <c r="AKX164" s="394"/>
      <c r="AKY164" s="394"/>
      <c r="ALD164" s="394"/>
      <c r="ALE164" s="394"/>
      <c r="ALJ164" s="394"/>
      <c r="ALK164" s="394"/>
      <c r="ALP164" s="394"/>
      <c r="ALQ164" s="394"/>
      <c r="ALV164" s="394"/>
      <c r="ALW164" s="394"/>
      <c r="AMB164" s="394"/>
      <c r="AMC164" s="394"/>
      <c r="AMH164" s="394"/>
      <c r="AMI164" s="394"/>
      <c r="AMN164" s="394"/>
      <c r="AMO164" s="394"/>
      <c r="AMT164" s="394"/>
      <c r="AMU164" s="394"/>
      <c r="AMZ164" s="394"/>
      <c r="ANA164" s="394"/>
      <c r="ANF164" s="394"/>
      <c r="ANG164" s="394"/>
      <c r="ANL164" s="394"/>
      <c r="ANM164" s="394"/>
      <c r="ANR164" s="394"/>
      <c r="ANS164" s="394"/>
      <c r="ANX164" s="394"/>
      <c r="ANY164" s="394"/>
      <c r="AOD164" s="394"/>
      <c r="AOE164" s="394"/>
      <c r="AOJ164" s="394"/>
      <c r="AOK164" s="394"/>
      <c r="AOP164" s="394"/>
      <c r="AOQ164" s="394"/>
      <c r="AOV164" s="394"/>
      <c r="AOW164" s="394"/>
      <c r="APB164" s="394"/>
      <c r="APC164" s="394"/>
      <c r="APH164" s="394"/>
      <c r="API164" s="394"/>
      <c r="APN164" s="394"/>
      <c r="APO164" s="394"/>
      <c r="APT164" s="394"/>
      <c r="APU164" s="394"/>
      <c r="APZ164" s="394"/>
      <c r="AQA164" s="394"/>
      <c r="AQF164" s="394"/>
      <c r="AQG164" s="394"/>
      <c r="AQL164" s="394"/>
      <c r="AQM164" s="394"/>
      <c r="AQR164" s="394"/>
      <c r="AQS164" s="394"/>
      <c r="AQX164" s="394"/>
      <c r="AQY164" s="394"/>
      <c r="ARD164" s="394"/>
      <c r="ARE164" s="394"/>
      <c r="ARJ164" s="394"/>
      <c r="ARK164" s="394"/>
      <c r="ARP164" s="394"/>
      <c r="ARQ164" s="394"/>
      <c r="ARV164" s="394"/>
      <c r="ARW164" s="394"/>
      <c r="ASB164" s="394"/>
      <c r="ASC164" s="394"/>
      <c r="ASH164" s="394"/>
      <c r="ASI164" s="394"/>
      <c r="ASN164" s="394"/>
      <c r="ASO164" s="394"/>
      <c r="AST164" s="394"/>
      <c r="ASU164" s="394"/>
      <c r="ASZ164" s="394"/>
      <c r="ATA164" s="394"/>
      <c r="ATF164" s="394"/>
      <c r="ATG164" s="394"/>
      <c r="ATL164" s="394"/>
      <c r="ATM164" s="394"/>
      <c r="ATR164" s="394"/>
      <c r="ATS164" s="394"/>
      <c r="ATX164" s="394"/>
      <c r="ATY164" s="394"/>
      <c r="AUD164" s="394"/>
      <c r="AUE164" s="394"/>
      <c r="AUJ164" s="394"/>
      <c r="AUK164" s="394"/>
      <c r="AUP164" s="394"/>
      <c r="AUQ164" s="394"/>
      <c r="AUV164" s="394"/>
      <c r="AUW164" s="394"/>
      <c r="AVB164" s="394"/>
      <c r="AVC164" s="394"/>
      <c r="AVH164" s="394"/>
      <c r="AVI164" s="394"/>
      <c r="AVN164" s="394"/>
      <c r="AVO164" s="394"/>
      <c r="AVT164" s="394"/>
      <c r="AVU164" s="394"/>
      <c r="AVZ164" s="394"/>
      <c r="AWA164" s="394"/>
      <c r="AWF164" s="394"/>
      <c r="AWG164" s="394"/>
      <c r="AWL164" s="394"/>
      <c r="AWM164" s="394"/>
      <c r="AWR164" s="394"/>
      <c r="AWS164" s="394"/>
      <c r="AWX164" s="394"/>
      <c r="AWY164" s="394"/>
      <c r="AXD164" s="394"/>
      <c r="AXE164" s="394"/>
      <c r="AXJ164" s="394"/>
      <c r="AXK164" s="394"/>
      <c r="AXP164" s="394"/>
      <c r="AXQ164" s="394"/>
      <c r="AXV164" s="394"/>
      <c r="AXW164" s="394"/>
      <c r="AYB164" s="394"/>
      <c r="AYC164" s="394"/>
      <c r="AYH164" s="394"/>
      <c r="AYI164" s="394"/>
      <c r="AYN164" s="394"/>
      <c r="AYO164" s="394"/>
      <c r="AYT164" s="394"/>
      <c r="AYU164" s="394"/>
      <c r="AYZ164" s="394"/>
      <c r="AZA164" s="394"/>
      <c r="AZF164" s="394"/>
      <c r="AZG164" s="394"/>
      <c r="AZL164" s="394"/>
      <c r="AZM164" s="394"/>
      <c r="AZR164" s="394"/>
      <c r="AZS164" s="394"/>
      <c r="AZX164" s="394"/>
      <c r="AZY164" s="394"/>
      <c r="BAD164" s="394"/>
      <c r="BAE164" s="394"/>
      <c r="BAJ164" s="394"/>
      <c r="BAK164" s="394"/>
      <c r="BAP164" s="394"/>
      <c r="BAQ164" s="394"/>
      <c r="BAV164" s="394"/>
      <c r="BAW164" s="394"/>
      <c r="BBB164" s="394"/>
      <c r="BBC164" s="394"/>
      <c r="BBH164" s="394"/>
      <c r="BBI164" s="394"/>
      <c r="BBN164" s="394"/>
      <c r="BBO164" s="394"/>
      <c r="BBT164" s="394"/>
      <c r="BBU164" s="394"/>
      <c r="BBZ164" s="394"/>
      <c r="BCA164" s="394"/>
      <c r="BCF164" s="394"/>
      <c r="BCG164" s="394"/>
      <c r="BCL164" s="394"/>
      <c r="BCM164" s="394"/>
      <c r="BCR164" s="394"/>
      <c r="BCS164" s="394"/>
      <c r="BCX164" s="394"/>
      <c r="BCY164" s="394"/>
      <c r="BDD164" s="394"/>
      <c r="BDE164" s="394"/>
      <c r="BDJ164" s="394"/>
      <c r="BDK164" s="394"/>
      <c r="BDP164" s="394"/>
      <c r="BDQ164" s="394"/>
      <c r="BDV164" s="394"/>
      <c r="BDW164" s="394"/>
      <c r="BEB164" s="394"/>
      <c r="BEC164" s="394"/>
      <c r="BEH164" s="394"/>
      <c r="BEI164" s="394"/>
      <c r="BEN164" s="394"/>
      <c r="BEO164" s="394"/>
      <c r="BET164" s="394"/>
      <c r="BEU164" s="394"/>
      <c r="BEZ164" s="394"/>
      <c r="BFA164" s="394"/>
      <c r="BFF164" s="394"/>
      <c r="BFG164" s="394"/>
      <c r="BFL164" s="394"/>
      <c r="BFM164" s="394"/>
      <c r="BFR164" s="394"/>
      <c r="BFS164" s="394"/>
      <c r="BFX164" s="394"/>
      <c r="BFY164" s="394"/>
      <c r="BGD164" s="394"/>
      <c r="BGE164" s="394"/>
      <c r="BGJ164" s="394"/>
      <c r="BGK164" s="394"/>
      <c r="BGP164" s="394"/>
      <c r="BGQ164" s="394"/>
      <c r="BGV164" s="394"/>
      <c r="BGW164" s="394"/>
      <c r="BHB164" s="394"/>
      <c r="BHC164" s="394"/>
      <c r="BHH164" s="394"/>
      <c r="BHI164" s="394"/>
      <c r="BHN164" s="394"/>
      <c r="BHO164" s="394"/>
      <c r="BHT164" s="394"/>
      <c r="BHU164" s="394"/>
      <c r="BHZ164" s="394"/>
      <c r="BIA164" s="394"/>
      <c r="BIF164" s="394"/>
      <c r="BIG164" s="394"/>
      <c r="BIL164" s="394"/>
      <c r="BIM164" s="394"/>
      <c r="BIR164" s="394"/>
      <c r="BIS164" s="394"/>
      <c r="BIX164" s="394"/>
      <c r="BIY164" s="394"/>
      <c r="BJD164" s="394"/>
      <c r="BJE164" s="394"/>
      <c r="BJJ164" s="394"/>
      <c r="BJK164" s="394"/>
      <c r="BJP164" s="394"/>
      <c r="BJQ164" s="394"/>
      <c r="BJV164" s="394"/>
      <c r="BJW164" s="394"/>
      <c r="BKB164" s="394"/>
      <c r="BKC164" s="394"/>
      <c r="BKH164" s="394"/>
      <c r="BKI164" s="394"/>
      <c r="BKN164" s="394"/>
      <c r="BKO164" s="394"/>
      <c r="BKT164" s="394"/>
      <c r="BKU164" s="394"/>
      <c r="BKZ164" s="394"/>
      <c r="BLA164" s="394"/>
      <c r="BLF164" s="394"/>
      <c r="BLG164" s="394"/>
      <c r="BLL164" s="394"/>
      <c r="BLM164" s="394"/>
      <c r="BLR164" s="394"/>
      <c r="BLS164" s="394"/>
      <c r="BLX164" s="394"/>
      <c r="BLY164" s="394"/>
      <c r="BMD164" s="394"/>
      <c r="BME164" s="394"/>
      <c r="BMJ164" s="394"/>
      <c r="BMK164" s="394"/>
      <c r="BMP164" s="394"/>
      <c r="BMQ164" s="394"/>
      <c r="BMV164" s="394"/>
      <c r="BMW164" s="394"/>
      <c r="BNB164" s="394"/>
      <c r="BNC164" s="394"/>
      <c r="BNH164" s="394"/>
      <c r="BNI164" s="394"/>
      <c r="BNN164" s="394"/>
      <c r="BNO164" s="394"/>
      <c r="BNT164" s="394"/>
      <c r="BNU164" s="394"/>
      <c r="BNZ164" s="394"/>
      <c r="BOA164" s="394"/>
      <c r="BOF164" s="394"/>
      <c r="BOG164" s="394"/>
      <c r="BOL164" s="394"/>
      <c r="BOM164" s="394"/>
      <c r="BOR164" s="394"/>
      <c r="BOS164" s="394"/>
      <c r="BOX164" s="394"/>
      <c r="BOY164" s="394"/>
      <c r="BPD164" s="394"/>
      <c r="BPE164" s="394"/>
      <c r="BPJ164" s="394"/>
      <c r="BPK164" s="394"/>
      <c r="BPP164" s="394"/>
      <c r="BPQ164" s="394"/>
      <c r="BPV164" s="394"/>
      <c r="BPW164" s="394"/>
      <c r="BQB164" s="394"/>
      <c r="BQC164" s="394"/>
      <c r="BQH164" s="394"/>
      <c r="BQI164" s="394"/>
      <c r="BQN164" s="394"/>
      <c r="BQO164" s="394"/>
      <c r="BQT164" s="394"/>
      <c r="BQU164" s="394"/>
      <c r="BQZ164" s="394"/>
      <c r="BRA164" s="394"/>
      <c r="BRF164" s="394"/>
      <c r="BRG164" s="394"/>
      <c r="BRL164" s="394"/>
      <c r="BRM164" s="394"/>
      <c r="BRR164" s="394"/>
      <c r="BRS164" s="394"/>
      <c r="BRX164" s="394"/>
      <c r="BRY164" s="394"/>
      <c r="BSD164" s="394"/>
      <c r="BSE164" s="394"/>
      <c r="BSJ164" s="394"/>
      <c r="BSK164" s="394"/>
      <c r="BSP164" s="394"/>
      <c r="BSQ164" s="394"/>
      <c r="BSV164" s="394"/>
      <c r="BSW164" s="394"/>
      <c r="BTB164" s="394"/>
      <c r="BTC164" s="394"/>
      <c r="BTH164" s="394"/>
      <c r="BTI164" s="394"/>
      <c r="BTN164" s="394"/>
      <c r="BTO164" s="394"/>
      <c r="BTT164" s="394"/>
      <c r="BTU164" s="394"/>
      <c r="BTZ164" s="394"/>
      <c r="BUA164" s="394"/>
      <c r="BUF164" s="394"/>
      <c r="BUG164" s="394"/>
      <c r="BUL164" s="394"/>
      <c r="BUM164" s="394"/>
      <c r="BUR164" s="394"/>
      <c r="BUS164" s="394"/>
      <c r="BUX164" s="394"/>
      <c r="BUY164" s="394"/>
      <c r="BVD164" s="394"/>
      <c r="BVE164" s="394"/>
      <c r="BVJ164" s="394"/>
      <c r="BVK164" s="394"/>
      <c r="BVP164" s="394"/>
      <c r="BVQ164" s="394"/>
      <c r="BVV164" s="394"/>
      <c r="BVW164" s="394"/>
      <c r="BWB164" s="394"/>
      <c r="BWC164" s="394"/>
      <c r="BWH164" s="394"/>
      <c r="BWI164" s="394"/>
      <c r="BWN164" s="394"/>
      <c r="BWO164" s="394"/>
      <c r="BWT164" s="394"/>
      <c r="BWU164" s="394"/>
      <c r="BWZ164" s="394"/>
      <c r="BXA164" s="394"/>
      <c r="BXF164" s="394"/>
      <c r="BXG164" s="394"/>
      <c r="BXL164" s="394"/>
      <c r="BXM164" s="394"/>
      <c r="BXR164" s="394"/>
      <c r="BXS164" s="394"/>
      <c r="BXX164" s="394"/>
      <c r="BXY164" s="394"/>
      <c r="BYD164" s="394"/>
      <c r="BYE164" s="394"/>
      <c r="BYJ164" s="394"/>
      <c r="BYK164" s="394"/>
      <c r="BYP164" s="394"/>
      <c r="BYQ164" s="394"/>
      <c r="BYV164" s="394"/>
      <c r="BYW164" s="394"/>
      <c r="BZB164" s="394"/>
      <c r="BZC164" s="394"/>
      <c r="BZH164" s="394"/>
      <c r="BZI164" s="394"/>
      <c r="BZN164" s="394"/>
      <c r="BZO164" s="394"/>
      <c r="BZT164" s="394"/>
      <c r="BZU164" s="394"/>
      <c r="BZZ164" s="394"/>
      <c r="CAA164" s="394"/>
      <c r="CAF164" s="394"/>
      <c r="CAG164" s="394"/>
      <c r="CAL164" s="394"/>
      <c r="CAM164" s="394"/>
      <c r="CAR164" s="394"/>
      <c r="CAS164" s="394"/>
      <c r="CAX164" s="394"/>
      <c r="CAY164" s="394"/>
      <c r="CBD164" s="394"/>
      <c r="CBE164" s="394"/>
      <c r="CBJ164" s="394"/>
      <c r="CBK164" s="394"/>
      <c r="CBP164" s="394"/>
      <c r="CBQ164" s="394"/>
      <c r="CBV164" s="394"/>
      <c r="CBW164" s="394"/>
      <c r="CCB164" s="394"/>
      <c r="CCC164" s="394"/>
      <c r="CCH164" s="394"/>
      <c r="CCI164" s="394"/>
      <c r="CCN164" s="394"/>
      <c r="CCO164" s="394"/>
      <c r="CCT164" s="394"/>
      <c r="CCU164" s="394"/>
      <c r="CCZ164" s="394"/>
      <c r="CDA164" s="394"/>
      <c r="CDF164" s="394"/>
      <c r="CDG164" s="394"/>
      <c r="CDL164" s="394"/>
      <c r="CDM164" s="394"/>
      <c r="CDR164" s="394"/>
      <c r="CDS164" s="394"/>
      <c r="CDX164" s="394"/>
      <c r="CDY164" s="394"/>
      <c r="CED164" s="394"/>
      <c r="CEE164" s="394"/>
      <c r="CEJ164" s="394"/>
      <c r="CEK164" s="394"/>
      <c r="CEP164" s="394"/>
      <c r="CEQ164" s="394"/>
      <c r="CEV164" s="394"/>
      <c r="CEW164" s="394"/>
      <c r="CFB164" s="394"/>
      <c r="CFC164" s="394"/>
      <c r="CFH164" s="394"/>
      <c r="CFI164" s="394"/>
      <c r="CFN164" s="394"/>
      <c r="CFO164" s="394"/>
      <c r="CFT164" s="394"/>
      <c r="CFU164" s="394"/>
      <c r="CFZ164" s="394"/>
      <c r="CGA164" s="394"/>
      <c r="CGF164" s="394"/>
      <c r="CGG164" s="394"/>
      <c r="CGL164" s="394"/>
      <c r="CGM164" s="394"/>
      <c r="CGR164" s="394"/>
      <c r="CGS164" s="394"/>
      <c r="CGX164" s="394"/>
      <c r="CGY164" s="394"/>
      <c r="CHD164" s="394"/>
      <c r="CHE164" s="394"/>
      <c r="CHJ164" s="394"/>
      <c r="CHK164" s="394"/>
      <c r="CHP164" s="394"/>
      <c r="CHQ164" s="394"/>
      <c r="CHV164" s="394"/>
      <c r="CHW164" s="394"/>
      <c r="CIB164" s="394"/>
      <c r="CIC164" s="394"/>
      <c r="CIH164" s="394"/>
      <c r="CII164" s="394"/>
      <c r="CIN164" s="394"/>
      <c r="CIO164" s="394"/>
      <c r="CIT164" s="394"/>
      <c r="CIU164" s="394"/>
      <c r="CIZ164" s="394"/>
      <c r="CJA164" s="394"/>
      <c r="CJF164" s="394"/>
      <c r="CJG164" s="394"/>
      <c r="CJL164" s="394"/>
      <c r="CJM164" s="394"/>
      <c r="CJR164" s="394"/>
      <c r="CJS164" s="394"/>
      <c r="CJX164" s="394"/>
      <c r="CJY164" s="394"/>
      <c r="CKD164" s="394"/>
      <c r="CKE164" s="394"/>
      <c r="CKJ164" s="394"/>
      <c r="CKK164" s="394"/>
      <c r="CKP164" s="394"/>
      <c r="CKQ164" s="394"/>
      <c r="CKV164" s="394"/>
      <c r="CKW164" s="394"/>
      <c r="CLB164" s="394"/>
      <c r="CLC164" s="394"/>
      <c r="CLH164" s="394"/>
      <c r="CLI164" s="394"/>
      <c r="CLN164" s="394"/>
      <c r="CLO164" s="394"/>
      <c r="CLT164" s="394"/>
      <c r="CLU164" s="394"/>
      <c r="CLZ164" s="394"/>
      <c r="CMA164" s="394"/>
      <c r="CMF164" s="394"/>
      <c r="CMG164" s="394"/>
      <c r="CML164" s="394"/>
      <c r="CMM164" s="394"/>
      <c r="CMR164" s="394"/>
      <c r="CMS164" s="394"/>
      <c r="CMX164" s="394"/>
      <c r="CMY164" s="394"/>
      <c r="CND164" s="394"/>
      <c r="CNE164" s="394"/>
      <c r="CNJ164" s="394"/>
      <c r="CNK164" s="394"/>
      <c r="CNP164" s="394"/>
      <c r="CNQ164" s="394"/>
      <c r="CNV164" s="394"/>
      <c r="CNW164" s="394"/>
      <c r="COB164" s="394"/>
      <c r="COC164" s="394"/>
      <c r="COH164" s="394"/>
      <c r="COI164" s="394"/>
      <c r="CON164" s="394"/>
      <c r="COO164" s="394"/>
      <c r="COT164" s="394"/>
      <c r="COU164" s="394"/>
      <c r="COZ164" s="394"/>
      <c r="CPA164" s="394"/>
      <c r="CPF164" s="394"/>
      <c r="CPG164" s="394"/>
      <c r="CPL164" s="394"/>
      <c r="CPM164" s="394"/>
      <c r="CPR164" s="394"/>
      <c r="CPS164" s="394"/>
      <c r="CPX164" s="394"/>
      <c r="CPY164" s="394"/>
      <c r="CQD164" s="394"/>
      <c r="CQE164" s="394"/>
      <c r="CQJ164" s="394"/>
      <c r="CQK164" s="394"/>
      <c r="CQP164" s="394"/>
      <c r="CQQ164" s="394"/>
      <c r="CQV164" s="394"/>
      <c r="CQW164" s="394"/>
      <c r="CRB164" s="394"/>
      <c r="CRC164" s="394"/>
      <c r="CRH164" s="394"/>
      <c r="CRI164" s="394"/>
      <c r="CRN164" s="394"/>
      <c r="CRO164" s="394"/>
      <c r="CRT164" s="394"/>
      <c r="CRU164" s="394"/>
      <c r="CRZ164" s="394"/>
      <c r="CSA164" s="394"/>
      <c r="CSF164" s="394"/>
      <c r="CSG164" s="394"/>
      <c r="CSL164" s="394"/>
      <c r="CSM164" s="394"/>
      <c r="CSR164" s="394"/>
      <c r="CSS164" s="394"/>
      <c r="CSX164" s="394"/>
      <c r="CSY164" s="394"/>
      <c r="CTD164" s="394"/>
      <c r="CTE164" s="394"/>
      <c r="CTJ164" s="394"/>
      <c r="CTK164" s="394"/>
      <c r="CTP164" s="394"/>
      <c r="CTQ164" s="394"/>
      <c r="CTV164" s="394"/>
      <c r="CTW164" s="394"/>
      <c r="CUB164" s="394"/>
      <c r="CUC164" s="394"/>
      <c r="CUH164" s="394"/>
      <c r="CUI164" s="394"/>
      <c r="CUN164" s="394"/>
      <c r="CUO164" s="394"/>
      <c r="CUT164" s="394"/>
      <c r="CUU164" s="394"/>
      <c r="CUZ164" s="394"/>
      <c r="CVA164" s="394"/>
      <c r="CVF164" s="394"/>
      <c r="CVG164" s="394"/>
      <c r="CVL164" s="394"/>
      <c r="CVM164" s="394"/>
      <c r="CVR164" s="394"/>
      <c r="CVS164" s="394"/>
      <c r="CVX164" s="394"/>
      <c r="CVY164" s="394"/>
      <c r="CWD164" s="394"/>
      <c r="CWE164" s="394"/>
      <c r="CWJ164" s="394"/>
      <c r="CWK164" s="394"/>
      <c r="CWP164" s="394"/>
      <c r="CWQ164" s="394"/>
      <c r="CWV164" s="394"/>
      <c r="CWW164" s="394"/>
      <c r="CXB164" s="394"/>
      <c r="CXC164" s="394"/>
      <c r="CXH164" s="394"/>
      <c r="CXI164" s="394"/>
      <c r="CXN164" s="394"/>
      <c r="CXO164" s="394"/>
      <c r="CXT164" s="394"/>
      <c r="CXU164" s="394"/>
      <c r="CXZ164" s="394"/>
      <c r="CYA164" s="394"/>
      <c r="CYF164" s="394"/>
      <c r="CYG164" s="394"/>
      <c r="CYL164" s="394"/>
      <c r="CYM164" s="394"/>
      <c r="CYR164" s="394"/>
      <c r="CYS164" s="394"/>
      <c r="CYX164" s="394"/>
      <c r="CYY164" s="394"/>
      <c r="CZD164" s="394"/>
      <c r="CZE164" s="394"/>
      <c r="CZJ164" s="394"/>
      <c r="CZK164" s="394"/>
      <c r="CZP164" s="394"/>
      <c r="CZQ164" s="394"/>
      <c r="CZV164" s="394"/>
      <c r="CZW164" s="394"/>
      <c r="DAB164" s="394"/>
      <c r="DAC164" s="394"/>
      <c r="DAH164" s="394"/>
      <c r="DAI164" s="394"/>
      <c r="DAN164" s="394"/>
      <c r="DAO164" s="394"/>
      <c r="DAT164" s="394"/>
      <c r="DAU164" s="394"/>
      <c r="DAZ164" s="394"/>
      <c r="DBA164" s="394"/>
      <c r="DBF164" s="394"/>
      <c r="DBG164" s="394"/>
      <c r="DBL164" s="394"/>
      <c r="DBM164" s="394"/>
      <c r="DBR164" s="394"/>
      <c r="DBS164" s="394"/>
      <c r="DBX164" s="394"/>
      <c r="DBY164" s="394"/>
      <c r="DCD164" s="394"/>
      <c r="DCE164" s="394"/>
      <c r="DCJ164" s="394"/>
      <c r="DCK164" s="394"/>
      <c r="DCP164" s="394"/>
      <c r="DCQ164" s="394"/>
      <c r="DCV164" s="394"/>
      <c r="DCW164" s="394"/>
      <c r="DDB164" s="394"/>
      <c r="DDC164" s="394"/>
      <c r="DDH164" s="394"/>
      <c r="DDI164" s="394"/>
      <c r="DDN164" s="394"/>
      <c r="DDO164" s="394"/>
      <c r="DDT164" s="394"/>
      <c r="DDU164" s="394"/>
      <c r="DDZ164" s="394"/>
      <c r="DEA164" s="394"/>
      <c r="DEF164" s="394"/>
      <c r="DEG164" s="394"/>
      <c r="DEL164" s="394"/>
      <c r="DEM164" s="394"/>
      <c r="DER164" s="394"/>
      <c r="DES164" s="394"/>
      <c r="DEX164" s="394"/>
      <c r="DEY164" s="394"/>
      <c r="DFD164" s="394"/>
      <c r="DFE164" s="394"/>
      <c r="DFJ164" s="394"/>
      <c r="DFK164" s="394"/>
      <c r="DFP164" s="394"/>
      <c r="DFQ164" s="394"/>
      <c r="DFV164" s="394"/>
      <c r="DFW164" s="394"/>
      <c r="DGB164" s="394"/>
      <c r="DGC164" s="394"/>
      <c r="DGH164" s="394"/>
      <c r="DGI164" s="394"/>
      <c r="DGN164" s="394"/>
      <c r="DGO164" s="394"/>
      <c r="DGT164" s="394"/>
      <c r="DGU164" s="394"/>
      <c r="DGZ164" s="394"/>
      <c r="DHA164" s="394"/>
      <c r="DHF164" s="394"/>
      <c r="DHG164" s="394"/>
      <c r="DHL164" s="394"/>
      <c r="DHM164" s="394"/>
      <c r="DHR164" s="394"/>
      <c r="DHS164" s="394"/>
      <c r="DHX164" s="394"/>
      <c r="DHY164" s="394"/>
      <c r="DID164" s="394"/>
      <c r="DIE164" s="394"/>
      <c r="DIJ164" s="394"/>
      <c r="DIK164" s="394"/>
      <c r="DIP164" s="394"/>
      <c r="DIQ164" s="394"/>
      <c r="DIV164" s="394"/>
      <c r="DIW164" s="394"/>
      <c r="DJB164" s="394"/>
      <c r="DJC164" s="394"/>
      <c r="DJH164" s="394"/>
      <c r="DJI164" s="394"/>
      <c r="DJN164" s="394"/>
      <c r="DJO164" s="394"/>
      <c r="DJT164" s="394"/>
      <c r="DJU164" s="394"/>
      <c r="DJZ164" s="394"/>
      <c r="DKA164" s="394"/>
      <c r="DKF164" s="394"/>
      <c r="DKG164" s="394"/>
      <c r="DKL164" s="394"/>
      <c r="DKM164" s="394"/>
      <c r="DKR164" s="394"/>
      <c r="DKS164" s="394"/>
      <c r="DKX164" s="394"/>
      <c r="DKY164" s="394"/>
      <c r="DLD164" s="394"/>
      <c r="DLE164" s="394"/>
      <c r="DLJ164" s="394"/>
      <c r="DLK164" s="394"/>
      <c r="DLP164" s="394"/>
      <c r="DLQ164" s="394"/>
      <c r="DLV164" s="394"/>
      <c r="DLW164" s="394"/>
      <c r="DMB164" s="394"/>
      <c r="DMC164" s="394"/>
      <c r="DMH164" s="394"/>
      <c r="DMI164" s="394"/>
      <c r="DMN164" s="394"/>
      <c r="DMO164" s="394"/>
      <c r="DMT164" s="394"/>
      <c r="DMU164" s="394"/>
      <c r="DMZ164" s="394"/>
      <c r="DNA164" s="394"/>
      <c r="DNF164" s="394"/>
      <c r="DNG164" s="394"/>
      <c r="DNL164" s="394"/>
      <c r="DNM164" s="394"/>
      <c r="DNR164" s="394"/>
      <c r="DNS164" s="394"/>
      <c r="DNX164" s="394"/>
      <c r="DNY164" s="394"/>
      <c r="DOD164" s="394"/>
      <c r="DOE164" s="394"/>
      <c r="DOJ164" s="394"/>
      <c r="DOK164" s="394"/>
      <c r="DOP164" s="394"/>
      <c r="DOQ164" s="394"/>
      <c r="DOV164" s="394"/>
      <c r="DOW164" s="394"/>
      <c r="DPB164" s="394"/>
      <c r="DPC164" s="394"/>
      <c r="DPH164" s="394"/>
      <c r="DPI164" s="394"/>
      <c r="DPN164" s="394"/>
      <c r="DPO164" s="394"/>
      <c r="DPT164" s="394"/>
      <c r="DPU164" s="394"/>
      <c r="DPZ164" s="394"/>
      <c r="DQA164" s="394"/>
      <c r="DQF164" s="394"/>
      <c r="DQG164" s="394"/>
      <c r="DQL164" s="394"/>
      <c r="DQM164" s="394"/>
      <c r="DQR164" s="394"/>
      <c r="DQS164" s="394"/>
      <c r="DQX164" s="394"/>
      <c r="DQY164" s="394"/>
      <c r="DRD164" s="394"/>
      <c r="DRE164" s="394"/>
      <c r="DRJ164" s="394"/>
      <c r="DRK164" s="394"/>
      <c r="DRP164" s="394"/>
      <c r="DRQ164" s="394"/>
      <c r="DRV164" s="394"/>
      <c r="DRW164" s="394"/>
      <c r="DSB164" s="394"/>
      <c r="DSC164" s="394"/>
      <c r="DSH164" s="394"/>
      <c r="DSI164" s="394"/>
      <c r="DSN164" s="394"/>
      <c r="DSO164" s="394"/>
      <c r="DST164" s="394"/>
      <c r="DSU164" s="394"/>
      <c r="DSZ164" s="394"/>
      <c r="DTA164" s="394"/>
      <c r="DTF164" s="394"/>
      <c r="DTG164" s="394"/>
      <c r="DTL164" s="394"/>
      <c r="DTM164" s="394"/>
      <c r="DTR164" s="394"/>
      <c r="DTS164" s="394"/>
      <c r="DTX164" s="394"/>
      <c r="DTY164" s="394"/>
      <c r="DUD164" s="394"/>
      <c r="DUE164" s="394"/>
      <c r="DUJ164" s="394"/>
      <c r="DUK164" s="394"/>
      <c r="DUP164" s="394"/>
      <c r="DUQ164" s="394"/>
      <c r="DUV164" s="394"/>
      <c r="DUW164" s="394"/>
      <c r="DVB164" s="394"/>
      <c r="DVC164" s="394"/>
      <c r="DVH164" s="394"/>
      <c r="DVI164" s="394"/>
      <c r="DVN164" s="394"/>
      <c r="DVO164" s="394"/>
      <c r="DVT164" s="394"/>
      <c r="DVU164" s="394"/>
      <c r="DVZ164" s="394"/>
      <c r="DWA164" s="394"/>
      <c r="DWF164" s="394"/>
      <c r="DWG164" s="394"/>
      <c r="DWL164" s="394"/>
      <c r="DWM164" s="394"/>
      <c r="DWR164" s="394"/>
      <c r="DWS164" s="394"/>
      <c r="DWX164" s="394"/>
      <c r="DWY164" s="394"/>
      <c r="DXD164" s="394"/>
      <c r="DXE164" s="394"/>
      <c r="DXJ164" s="394"/>
      <c r="DXK164" s="394"/>
      <c r="DXP164" s="394"/>
      <c r="DXQ164" s="394"/>
      <c r="DXV164" s="394"/>
      <c r="DXW164" s="394"/>
      <c r="DYB164" s="394"/>
      <c r="DYC164" s="394"/>
      <c r="DYH164" s="394"/>
      <c r="DYI164" s="394"/>
      <c r="DYN164" s="394"/>
      <c r="DYO164" s="394"/>
      <c r="DYT164" s="394"/>
      <c r="DYU164" s="394"/>
      <c r="DYZ164" s="394"/>
      <c r="DZA164" s="394"/>
      <c r="DZF164" s="394"/>
      <c r="DZG164" s="394"/>
      <c r="DZL164" s="394"/>
      <c r="DZM164" s="394"/>
      <c r="DZR164" s="394"/>
      <c r="DZS164" s="394"/>
      <c r="DZX164" s="394"/>
      <c r="DZY164" s="394"/>
      <c r="EAD164" s="394"/>
      <c r="EAE164" s="394"/>
      <c r="EAJ164" s="394"/>
      <c r="EAK164" s="394"/>
      <c r="EAP164" s="394"/>
      <c r="EAQ164" s="394"/>
      <c r="EAV164" s="394"/>
      <c r="EAW164" s="394"/>
      <c r="EBB164" s="394"/>
      <c r="EBC164" s="394"/>
      <c r="EBH164" s="394"/>
      <c r="EBI164" s="394"/>
      <c r="EBN164" s="394"/>
      <c r="EBO164" s="394"/>
      <c r="EBT164" s="394"/>
      <c r="EBU164" s="394"/>
      <c r="EBZ164" s="394"/>
      <c r="ECA164" s="394"/>
      <c r="ECF164" s="394"/>
      <c r="ECG164" s="394"/>
      <c r="ECL164" s="394"/>
      <c r="ECM164" s="394"/>
      <c r="ECR164" s="394"/>
      <c r="ECS164" s="394"/>
      <c r="ECX164" s="394"/>
      <c r="ECY164" s="394"/>
      <c r="EDD164" s="394"/>
      <c r="EDE164" s="394"/>
      <c r="EDJ164" s="394"/>
      <c r="EDK164" s="394"/>
      <c r="EDP164" s="394"/>
      <c r="EDQ164" s="394"/>
      <c r="EDV164" s="394"/>
      <c r="EDW164" s="394"/>
      <c r="EEB164" s="394"/>
      <c r="EEC164" s="394"/>
      <c r="EEH164" s="394"/>
      <c r="EEI164" s="394"/>
      <c r="EEN164" s="394"/>
      <c r="EEO164" s="394"/>
      <c r="EET164" s="394"/>
      <c r="EEU164" s="394"/>
      <c r="EEZ164" s="394"/>
      <c r="EFA164" s="394"/>
      <c r="EFF164" s="394"/>
      <c r="EFG164" s="394"/>
      <c r="EFL164" s="394"/>
      <c r="EFM164" s="394"/>
      <c r="EFR164" s="394"/>
      <c r="EFS164" s="394"/>
      <c r="EFX164" s="394"/>
      <c r="EFY164" s="394"/>
      <c r="EGD164" s="394"/>
      <c r="EGE164" s="394"/>
      <c r="EGJ164" s="394"/>
      <c r="EGK164" s="394"/>
      <c r="EGP164" s="394"/>
      <c r="EGQ164" s="394"/>
      <c r="EGV164" s="394"/>
      <c r="EGW164" s="394"/>
      <c r="EHB164" s="394"/>
      <c r="EHC164" s="394"/>
      <c r="EHH164" s="394"/>
      <c r="EHI164" s="394"/>
      <c r="EHN164" s="394"/>
      <c r="EHO164" s="394"/>
      <c r="EHT164" s="394"/>
      <c r="EHU164" s="394"/>
      <c r="EHZ164" s="394"/>
      <c r="EIA164" s="394"/>
      <c r="EIF164" s="394"/>
      <c r="EIG164" s="394"/>
      <c r="EIL164" s="394"/>
      <c r="EIM164" s="394"/>
      <c r="EIR164" s="394"/>
      <c r="EIS164" s="394"/>
      <c r="EIX164" s="394"/>
      <c r="EIY164" s="394"/>
      <c r="EJD164" s="394"/>
      <c r="EJE164" s="394"/>
      <c r="EJJ164" s="394"/>
      <c r="EJK164" s="394"/>
      <c r="EJP164" s="394"/>
      <c r="EJQ164" s="394"/>
      <c r="EJV164" s="394"/>
      <c r="EJW164" s="394"/>
      <c r="EKB164" s="394"/>
      <c r="EKC164" s="394"/>
      <c r="EKH164" s="394"/>
      <c r="EKI164" s="394"/>
      <c r="EKN164" s="394"/>
      <c r="EKO164" s="394"/>
      <c r="EKT164" s="394"/>
      <c r="EKU164" s="394"/>
      <c r="EKZ164" s="394"/>
      <c r="ELA164" s="394"/>
      <c r="ELF164" s="394"/>
      <c r="ELG164" s="394"/>
      <c r="ELL164" s="394"/>
      <c r="ELM164" s="394"/>
      <c r="ELR164" s="394"/>
      <c r="ELS164" s="394"/>
      <c r="ELX164" s="394"/>
      <c r="ELY164" s="394"/>
      <c r="EMD164" s="394"/>
      <c r="EME164" s="394"/>
      <c r="EMJ164" s="394"/>
      <c r="EMK164" s="394"/>
      <c r="EMP164" s="394"/>
      <c r="EMQ164" s="394"/>
      <c r="EMV164" s="394"/>
      <c r="EMW164" s="394"/>
      <c r="ENB164" s="394"/>
      <c r="ENC164" s="394"/>
      <c r="ENH164" s="394"/>
      <c r="ENI164" s="394"/>
      <c r="ENN164" s="394"/>
      <c r="ENO164" s="394"/>
      <c r="ENT164" s="394"/>
      <c r="ENU164" s="394"/>
      <c r="ENZ164" s="394"/>
      <c r="EOA164" s="394"/>
      <c r="EOF164" s="394"/>
      <c r="EOG164" s="394"/>
      <c r="EOL164" s="394"/>
      <c r="EOM164" s="394"/>
      <c r="EOR164" s="394"/>
      <c r="EOS164" s="394"/>
      <c r="EOX164" s="394"/>
      <c r="EOY164" s="394"/>
      <c r="EPD164" s="394"/>
      <c r="EPE164" s="394"/>
      <c r="EPJ164" s="394"/>
      <c r="EPK164" s="394"/>
      <c r="EPP164" s="394"/>
      <c r="EPQ164" s="394"/>
      <c r="EPV164" s="394"/>
      <c r="EPW164" s="394"/>
      <c r="EQB164" s="394"/>
      <c r="EQC164" s="394"/>
      <c r="EQH164" s="394"/>
      <c r="EQI164" s="394"/>
      <c r="EQN164" s="394"/>
      <c r="EQO164" s="394"/>
      <c r="EQT164" s="394"/>
      <c r="EQU164" s="394"/>
      <c r="EQZ164" s="394"/>
      <c r="ERA164" s="394"/>
      <c r="ERF164" s="394"/>
      <c r="ERG164" s="394"/>
      <c r="ERL164" s="394"/>
      <c r="ERM164" s="394"/>
      <c r="ERR164" s="394"/>
      <c r="ERS164" s="394"/>
      <c r="ERX164" s="394"/>
      <c r="ERY164" s="394"/>
      <c r="ESD164" s="394"/>
      <c r="ESE164" s="394"/>
      <c r="ESJ164" s="394"/>
      <c r="ESK164" s="394"/>
      <c r="ESP164" s="394"/>
      <c r="ESQ164" s="394"/>
      <c r="ESV164" s="394"/>
      <c r="ESW164" s="394"/>
      <c r="ETB164" s="394"/>
      <c r="ETC164" s="394"/>
      <c r="ETH164" s="394"/>
      <c r="ETI164" s="394"/>
      <c r="ETN164" s="394"/>
      <c r="ETO164" s="394"/>
      <c r="ETT164" s="394"/>
      <c r="ETU164" s="394"/>
      <c r="ETZ164" s="394"/>
      <c r="EUA164" s="394"/>
      <c r="EUF164" s="394"/>
      <c r="EUG164" s="394"/>
      <c r="EUL164" s="394"/>
      <c r="EUM164" s="394"/>
      <c r="EUR164" s="394"/>
      <c r="EUS164" s="394"/>
      <c r="EUX164" s="394"/>
      <c r="EUY164" s="394"/>
      <c r="EVD164" s="394"/>
      <c r="EVE164" s="394"/>
      <c r="EVJ164" s="394"/>
      <c r="EVK164" s="394"/>
      <c r="EVP164" s="394"/>
      <c r="EVQ164" s="394"/>
      <c r="EVV164" s="394"/>
      <c r="EVW164" s="394"/>
      <c r="EWB164" s="394"/>
      <c r="EWC164" s="394"/>
      <c r="EWH164" s="394"/>
      <c r="EWI164" s="394"/>
      <c r="EWN164" s="394"/>
      <c r="EWO164" s="394"/>
      <c r="EWT164" s="394"/>
      <c r="EWU164" s="394"/>
      <c r="EWZ164" s="394"/>
      <c r="EXA164" s="394"/>
      <c r="EXF164" s="394"/>
      <c r="EXG164" s="394"/>
      <c r="EXL164" s="394"/>
      <c r="EXM164" s="394"/>
      <c r="EXR164" s="394"/>
      <c r="EXS164" s="394"/>
      <c r="EXX164" s="394"/>
      <c r="EXY164" s="394"/>
      <c r="EYD164" s="394"/>
      <c r="EYE164" s="394"/>
      <c r="EYJ164" s="394"/>
      <c r="EYK164" s="394"/>
      <c r="EYP164" s="394"/>
      <c r="EYQ164" s="394"/>
      <c r="EYV164" s="394"/>
      <c r="EYW164" s="394"/>
      <c r="EZB164" s="394"/>
      <c r="EZC164" s="394"/>
      <c r="EZH164" s="394"/>
      <c r="EZI164" s="394"/>
      <c r="EZN164" s="394"/>
      <c r="EZO164" s="394"/>
      <c r="EZT164" s="394"/>
      <c r="EZU164" s="394"/>
      <c r="EZZ164" s="394"/>
      <c r="FAA164" s="394"/>
      <c r="FAF164" s="394"/>
      <c r="FAG164" s="394"/>
      <c r="FAL164" s="394"/>
      <c r="FAM164" s="394"/>
      <c r="FAR164" s="394"/>
      <c r="FAS164" s="394"/>
      <c r="FAX164" s="394"/>
      <c r="FAY164" s="394"/>
      <c r="FBD164" s="394"/>
      <c r="FBE164" s="394"/>
      <c r="FBJ164" s="394"/>
      <c r="FBK164" s="394"/>
      <c r="FBP164" s="394"/>
      <c r="FBQ164" s="394"/>
      <c r="FBV164" s="394"/>
      <c r="FBW164" s="394"/>
      <c r="FCB164" s="394"/>
      <c r="FCC164" s="394"/>
      <c r="FCH164" s="394"/>
      <c r="FCI164" s="394"/>
      <c r="FCN164" s="394"/>
      <c r="FCO164" s="394"/>
      <c r="FCT164" s="394"/>
      <c r="FCU164" s="394"/>
      <c r="FCZ164" s="394"/>
      <c r="FDA164" s="394"/>
      <c r="FDF164" s="394"/>
      <c r="FDG164" s="394"/>
      <c r="FDL164" s="394"/>
      <c r="FDM164" s="394"/>
      <c r="FDR164" s="394"/>
      <c r="FDS164" s="394"/>
      <c r="FDX164" s="394"/>
      <c r="FDY164" s="394"/>
      <c r="FED164" s="394"/>
      <c r="FEE164" s="394"/>
      <c r="FEJ164" s="394"/>
      <c r="FEK164" s="394"/>
      <c r="FEP164" s="394"/>
      <c r="FEQ164" s="394"/>
      <c r="FEV164" s="394"/>
      <c r="FEW164" s="394"/>
      <c r="FFB164" s="394"/>
      <c r="FFC164" s="394"/>
      <c r="FFH164" s="394"/>
      <c r="FFI164" s="394"/>
      <c r="FFN164" s="394"/>
      <c r="FFO164" s="394"/>
      <c r="FFT164" s="394"/>
      <c r="FFU164" s="394"/>
      <c r="FFZ164" s="394"/>
      <c r="FGA164" s="394"/>
      <c r="FGF164" s="394"/>
      <c r="FGG164" s="394"/>
      <c r="FGL164" s="394"/>
      <c r="FGM164" s="394"/>
      <c r="FGR164" s="394"/>
      <c r="FGS164" s="394"/>
      <c r="FGX164" s="394"/>
      <c r="FGY164" s="394"/>
      <c r="FHD164" s="394"/>
      <c r="FHE164" s="394"/>
      <c r="FHJ164" s="394"/>
      <c r="FHK164" s="394"/>
      <c r="FHP164" s="394"/>
      <c r="FHQ164" s="394"/>
      <c r="FHV164" s="394"/>
      <c r="FHW164" s="394"/>
      <c r="FIB164" s="394"/>
      <c r="FIC164" s="394"/>
      <c r="FIH164" s="394"/>
      <c r="FII164" s="394"/>
      <c r="FIN164" s="394"/>
      <c r="FIO164" s="394"/>
      <c r="FIT164" s="394"/>
      <c r="FIU164" s="394"/>
      <c r="FIZ164" s="394"/>
      <c r="FJA164" s="394"/>
      <c r="FJF164" s="394"/>
      <c r="FJG164" s="394"/>
      <c r="FJL164" s="394"/>
      <c r="FJM164" s="394"/>
      <c r="FJR164" s="394"/>
      <c r="FJS164" s="394"/>
      <c r="FJX164" s="394"/>
      <c r="FJY164" s="394"/>
      <c r="FKD164" s="394"/>
      <c r="FKE164" s="394"/>
      <c r="FKJ164" s="394"/>
      <c r="FKK164" s="394"/>
      <c r="FKP164" s="394"/>
      <c r="FKQ164" s="394"/>
      <c r="FKV164" s="394"/>
      <c r="FKW164" s="394"/>
      <c r="FLB164" s="394"/>
      <c r="FLC164" s="394"/>
      <c r="FLH164" s="394"/>
      <c r="FLI164" s="394"/>
      <c r="FLN164" s="394"/>
      <c r="FLO164" s="394"/>
      <c r="FLT164" s="394"/>
      <c r="FLU164" s="394"/>
      <c r="FLZ164" s="394"/>
      <c r="FMA164" s="394"/>
      <c r="FMF164" s="394"/>
      <c r="FMG164" s="394"/>
      <c r="FML164" s="394"/>
      <c r="FMM164" s="394"/>
      <c r="FMR164" s="394"/>
      <c r="FMS164" s="394"/>
      <c r="FMX164" s="394"/>
      <c r="FMY164" s="394"/>
      <c r="FND164" s="394"/>
      <c r="FNE164" s="394"/>
      <c r="FNJ164" s="394"/>
      <c r="FNK164" s="394"/>
      <c r="FNP164" s="394"/>
      <c r="FNQ164" s="394"/>
      <c r="FNV164" s="394"/>
      <c r="FNW164" s="394"/>
      <c r="FOB164" s="394"/>
      <c r="FOC164" s="394"/>
      <c r="FOH164" s="394"/>
      <c r="FOI164" s="394"/>
      <c r="FON164" s="394"/>
      <c r="FOO164" s="394"/>
      <c r="FOT164" s="394"/>
      <c r="FOU164" s="394"/>
      <c r="FOZ164" s="394"/>
      <c r="FPA164" s="394"/>
      <c r="FPF164" s="394"/>
      <c r="FPG164" s="394"/>
      <c r="FPL164" s="394"/>
      <c r="FPM164" s="394"/>
      <c r="FPR164" s="394"/>
      <c r="FPS164" s="394"/>
      <c r="FPX164" s="394"/>
      <c r="FPY164" s="394"/>
      <c r="FQD164" s="394"/>
      <c r="FQE164" s="394"/>
      <c r="FQJ164" s="394"/>
      <c r="FQK164" s="394"/>
      <c r="FQP164" s="394"/>
      <c r="FQQ164" s="394"/>
      <c r="FQV164" s="394"/>
      <c r="FQW164" s="394"/>
      <c r="FRB164" s="394"/>
      <c r="FRC164" s="394"/>
      <c r="FRH164" s="394"/>
      <c r="FRI164" s="394"/>
      <c r="FRN164" s="394"/>
      <c r="FRO164" s="394"/>
      <c r="FRT164" s="394"/>
      <c r="FRU164" s="394"/>
      <c r="FRZ164" s="394"/>
      <c r="FSA164" s="394"/>
      <c r="FSF164" s="394"/>
      <c r="FSG164" s="394"/>
      <c r="FSL164" s="394"/>
      <c r="FSM164" s="394"/>
      <c r="FSR164" s="394"/>
      <c r="FSS164" s="394"/>
      <c r="FSX164" s="394"/>
      <c r="FSY164" s="394"/>
      <c r="FTD164" s="394"/>
      <c r="FTE164" s="394"/>
      <c r="FTJ164" s="394"/>
      <c r="FTK164" s="394"/>
      <c r="FTP164" s="394"/>
      <c r="FTQ164" s="394"/>
      <c r="FTV164" s="394"/>
      <c r="FTW164" s="394"/>
      <c r="FUB164" s="394"/>
      <c r="FUC164" s="394"/>
      <c r="FUH164" s="394"/>
      <c r="FUI164" s="394"/>
      <c r="FUN164" s="394"/>
      <c r="FUO164" s="394"/>
      <c r="FUT164" s="394"/>
      <c r="FUU164" s="394"/>
      <c r="FUZ164" s="394"/>
      <c r="FVA164" s="394"/>
      <c r="FVF164" s="394"/>
      <c r="FVG164" s="394"/>
      <c r="FVL164" s="394"/>
      <c r="FVM164" s="394"/>
      <c r="FVR164" s="394"/>
      <c r="FVS164" s="394"/>
      <c r="FVX164" s="394"/>
      <c r="FVY164" s="394"/>
      <c r="FWD164" s="394"/>
      <c r="FWE164" s="394"/>
      <c r="FWJ164" s="394"/>
      <c r="FWK164" s="394"/>
      <c r="FWP164" s="394"/>
      <c r="FWQ164" s="394"/>
      <c r="FWV164" s="394"/>
      <c r="FWW164" s="394"/>
      <c r="FXB164" s="394"/>
      <c r="FXC164" s="394"/>
      <c r="FXH164" s="394"/>
      <c r="FXI164" s="394"/>
      <c r="FXN164" s="394"/>
      <c r="FXO164" s="394"/>
      <c r="FXT164" s="394"/>
      <c r="FXU164" s="394"/>
      <c r="FXZ164" s="394"/>
      <c r="FYA164" s="394"/>
      <c r="FYF164" s="394"/>
      <c r="FYG164" s="394"/>
      <c r="FYL164" s="394"/>
      <c r="FYM164" s="394"/>
      <c r="FYR164" s="394"/>
      <c r="FYS164" s="394"/>
      <c r="FYX164" s="394"/>
      <c r="FYY164" s="394"/>
      <c r="FZD164" s="394"/>
      <c r="FZE164" s="394"/>
      <c r="FZJ164" s="394"/>
      <c r="FZK164" s="394"/>
      <c r="FZP164" s="394"/>
      <c r="FZQ164" s="394"/>
      <c r="FZV164" s="394"/>
      <c r="FZW164" s="394"/>
      <c r="GAB164" s="394"/>
      <c r="GAC164" s="394"/>
      <c r="GAH164" s="394"/>
      <c r="GAI164" s="394"/>
      <c r="GAN164" s="394"/>
      <c r="GAO164" s="394"/>
      <c r="GAT164" s="394"/>
      <c r="GAU164" s="394"/>
      <c r="GAZ164" s="394"/>
      <c r="GBA164" s="394"/>
      <c r="GBF164" s="394"/>
      <c r="GBG164" s="394"/>
      <c r="GBL164" s="394"/>
      <c r="GBM164" s="394"/>
      <c r="GBR164" s="394"/>
      <c r="GBS164" s="394"/>
      <c r="GBX164" s="394"/>
      <c r="GBY164" s="394"/>
      <c r="GCD164" s="394"/>
      <c r="GCE164" s="394"/>
      <c r="GCJ164" s="394"/>
      <c r="GCK164" s="394"/>
      <c r="GCP164" s="394"/>
      <c r="GCQ164" s="394"/>
      <c r="GCV164" s="394"/>
      <c r="GCW164" s="394"/>
      <c r="GDB164" s="394"/>
      <c r="GDC164" s="394"/>
      <c r="GDH164" s="394"/>
      <c r="GDI164" s="394"/>
      <c r="GDN164" s="394"/>
      <c r="GDO164" s="394"/>
      <c r="GDT164" s="394"/>
      <c r="GDU164" s="394"/>
      <c r="GDZ164" s="394"/>
      <c r="GEA164" s="394"/>
      <c r="GEF164" s="394"/>
      <c r="GEG164" s="394"/>
      <c r="GEL164" s="394"/>
      <c r="GEM164" s="394"/>
      <c r="GER164" s="394"/>
      <c r="GES164" s="394"/>
      <c r="GEX164" s="394"/>
      <c r="GEY164" s="394"/>
      <c r="GFD164" s="394"/>
      <c r="GFE164" s="394"/>
      <c r="GFJ164" s="394"/>
      <c r="GFK164" s="394"/>
      <c r="GFP164" s="394"/>
      <c r="GFQ164" s="394"/>
      <c r="GFV164" s="394"/>
      <c r="GFW164" s="394"/>
      <c r="GGB164" s="394"/>
      <c r="GGC164" s="394"/>
      <c r="GGH164" s="394"/>
      <c r="GGI164" s="394"/>
      <c r="GGN164" s="394"/>
      <c r="GGO164" s="394"/>
      <c r="GGT164" s="394"/>
      <c r="GGU164" s="394"/>
      <c r="GGZ164" s="394"/>
      <c r="GHA164" s="394"/>
      <c r="GHF164" s="394"/>
      <c r="GHG164" s="394"/>
      <c r="GHL164" s="394"/>
      <c r="GHM164" s="394"/>
      <c r="GHR164" s="394"/>
      <c r="GHS164" s="394"/>
      <c r="GHX164" s="394"/>
      <c r="GHY164" s="394"/>
      <c r="GID164" s="394"/>
      <c r="GIE164" s="394"/>
      <c r="GIJ164" s="394"/>
      <c r="GIK164" s="394"/>
      <c r="GIP164" s="394"/>
      <c r="GIQ164" s="394"/>
      <c r="GIV164" s="394"/>
      <c r="GIW164" s="394"/>
      <c r="GJB164" s="394"/>
      <c r="GJC164" s="394"/>
      <c r="GJH164" s="394"/>
      <c r="GJI164" s="394"/>
      <c r="GJN164" s="394"/>
      <c r="GJO164" s="394"/>
      <c r="GJT164" s="394"/>
      <c r="GJU164" s="394"/>
      <c r="GJZ164" s="394"/>
      <c r="GKA164" s="394"/>
      <c r="GKF164" s="394"/>
      <c r="GKG164" s="394"/>
      <c r="GKL164" s="394"/>
      <c r="GKM164" s="394"/>
      <c r="GKR164" s="394"/>
      <c r="GKS164" s="394"/>
      <c r="GKX164" s="394"/>
      <c r="GKY164" s="394"/>
      <c r="GLD164" s="394"/>
      <c r="GLE164" s="394"/>
      <c r="GLJ164" s="394"/>
      <c r="GLK164" s="394"/>
      <c r="GLP164" s="394"/>
      <c r="GLQ164" s="394"/>
      <c r="GLV164" s="394"/>
      <c r="GLW164" s="394"/>
      <c r="GMB164" s="394"/>
      <c r="GMC164" s="394"/>
      <c r="GMH164" s="394"/>
      <c r="GMI164" s="394"/>
      <c r="GMN164" s="394"/>
      <c r="GMO164" s="394"/>
      <c r="GMT164" s="394"/>
      <c r="GMU164" s="394"/>
      <c r="GMZ164" s="394"/>
      <c r="GNA164" s="394"/>
      <c r="GNF164" s="394"/>
      <c r="GNG164" s="394"/>
      <c r="GNL164" s="394"/>
      <c r="GNM164" s="394"/>
      <c r="GNR164" s="394"/>
      <c r="GNS164" s="394"/>
      <c r="GNX164" s="394"/>
      <c r="GNY164" s="394"/>
      <c r="GOD164" s="394"/>
      <c r="GOE164" s="394"/>
      <c r="GOJ164" s="394"/>
      <c r="GOK164" s="394"/>
      <c r="GOP164" s="394"/>
      <c r="GOQ164" s="394"/>
      <c r="GOV164" s="394"/>
      <c r="GOW164" s="394"/>
      <c r="GPB164" s="394"/>
      <c r="GPC164" s="394"/>
      <c r="GPH164" s="394"/>
      <c r="GPI164" s="394"/>
      <c r="GPN164" s="394"/>
      <c r="GPO164" s="394"/>
      <c r="GPT164" s="394"/>
      <c r="GPU164" s="394"/>
      <c r="GPZ164" s="394"/>
      <c r="GQA164" s="394"/>
      <c r="GQF164" s="394"/>
      <c r="GQG164" s="394"/>
      <c r="GQL164" s="394"/>
      <c r="GQM164" s="394"/>
      <c r="GQR164" s="394"/>
      <c r="GQS164" s="394"/>
      <c r="GQX164" s="394"/>
      <c r="GQY164" s="394"/>
      <c r="GRD164" s="394"/>
      <c r="GRE164" s="394"/>
      <c r="GRJ164" s="394"/>
      <c r="GRK164" s="394"/>
      <c r="GRP164" s="394"/>
      <c r="GRQ164" s="394"/>
      <c r="GRV164" s="394"/>
      <c r="GRW164" s="394"/>
      <c r="GSB164" s="394"/>
      <c r="GSC164" s="394"/>
      <c r="GSH164" s="394"/>
      <c r="GSI164" s="394"/>
      <c r="GSN164" s="394"/>
      <c r="GSO164" s="394"/>
      <c r="GST164" s="394"/>
      <c r="GSU164" s="394"/>
      <c r="GSZ164" s="394"/>
      <c r="GTA164" s="394"/>
      <c r="GTF164" s="394"/>
      <c r="GTG164" s="394"/>
      <c r="GTL164" s="394"/>
      <c r="GTM164" s="394"/>
      <c r="GTR164" s="394"/>
      <c r="GTS164" s="394"/>
      <c r="GTX164" s="394"/>
      <c r="GTY164" s="394"/>
      <c r="GUD164" s="394"/>
      <c r="GUE164" s="394"/>
      <c r="GUJ164" s="394"/>
      <c r="GUK164" s="394"/>
      <c r="GUP164" s="394"/>
      <c r="GUQ164" s="394"/>
      <c r="GUV164" s="394"/>
      <c r="GUW164" s="394"/>
      <c r="GVB164" s="394"/>
      <c r="GVC164" s="394"/>
      <c r="GVH164" s="394"/>
      <c r="GVI164" s="394"/>
      <c r="GVN164" s="394"/>
      <c r="GVO164" s="394"/>
      <c r="GVT164" s="394"/>
      <c r="GVU164" s="394"/>
      <c r="GVZ164" s="394"/>
      <c r="GWA164" s="394"/>
      <c r="GWF164" s="394"/>
      <c r="GWG164" s="394"/>
      <c r="GWL164" s="394"/>
      <c r="GWM164" s="394"/>
      <c r="GWR164" s="394"/>
      <c r="GWS164" s="394"/>
      <c r="GWX164" s="394"/>
      <c r="GWY164" s="394"/>
      <c r="GXD164" s="394"/>
      <c r="GXE164" s="394"/>
      <c r="GXJ164" s="394"/>
      <c r="GXK164" s="394"/>
      <c r="GXP164" s="394"/>
      <c r="GXQ164" s="394"/>
      <c r="GXV164" s="394"/>
      <c r="GXW164" s="394"/>
      <c r="GYB164" s="394"/>
      <c r="GYC164" s="394"/>
      <c r="GYH164" s="394"/>
      <c r="GYI164" s="394"/>
      <c r="GYN164" s="394"/>
      <c r="GYO164" s="394"/>
      <c r="GYT164" s="394"/>
      <c r="GYU164" s="394"/>
      <c r="GYZ164" s="394"/>
      <c r="GZA164" s="394"/>
      <c r="GZF164" s="394"/>
      <c r="GZG164" s="394"/>
      <c r="GZL164" s="394"/>
      <c r="GZM164" s="394"/>
      <c r="GZR164" s="394"/>
      <c r="GZS164" s="394"/>
      <c r="GZX164" s="394"/>
      <c r="GZY164" s="394"/>
      <c r="HAD164" s="394"/>
      <c r="HAE164" s="394"/>
      <c r="HAJ164" s="394"/>
      <c r="HAK164" s="394"/>
      <c r="HAP164" s="394"/>
      <c r="HAQ164" s="394"/>
      <c r="HAV164" s="394"/>
      <c r="HAW164" s="394"/>
      <c r="HBB164" s="394"/>
      <c r="HBC164" s="394"/>
      <c r="HBH164" s="394"/>
      <c r="HBI164" s="394"/>
      <c r="HBN164" s="394"/>
      <c r="HBO164" s="394"/>
      <c r="HBT164" s="394"/>
      <c r="HBU164" s="394"/>
      <c r="HBZ164" s="394"/>
      <c r="HCA164" s="394"/>
      <c r="HCF164" s="394"/>
      <c r="HCG164" s="394"/>
      <c r="HCL164" s="394"/>
      <c r="HCM164" s="394"/>
      <c r="HCR164" s="394"/>
      <c r="HCS164" s="394"/>
      <c r="HCX164" s="394"/>
      <c r="HCY164" s="394"/>
      <c r="HDD164" s="394"/>
      <c r="HDE164" s="394"/>
      <c r="HDJ164" s="394"/>
      <c r="HDK164" s="394"/>
      <c r="HDP164" s="394"/>
      <c r="HDQ164" s="394"/>
      <c r="HDV164" s="394"/>
      <c r="HDW164" s="394"/>
      <c r="HEB164" s="394"/>
      <c r="HEC164" s="394"/>
      <c r="HEH164" s="394"/>
      <c r="HEI164" s="394"/>
      <c r="HEN164" s="394"/>
      <c r="HEO164" s="394"/>
      <c r="HET164" s="394"/>
      <c r="HEU164" s="394"/>
      <c r="HEZ164" s="394"/>
      <c r="HFA164" s="394"/>
      <c r="HFF164" s="394"/>
      <c r="HFG164" s="394"/>
      <c r="HFL164" s="394"/>
      <c r="HFM164" s="394"/>
      <c r="HFR164" s="394"/>
      <c r="HFS164" s="394"/>
      <c r="HFX164" s="394"/>
      <c r="HFY164" s="394"/>
      <c r="HGD164" s="394"/>
      <c r="HGE164" s="394"/>
      <c r="HGJ164" s="394"/>
      <c r="HGK164" s="394"/>
      <c r="HGP164" s="394"/>
      <c r="HGQ164" s="394"/>
      <c r="HGV164" s="394"/>
      <c r="HGW164" s="394"/>
      <c r="HHB164" s="394"/>
      <c r="HHC164" s="394"/>
      <c r="HHH164" s="394"/>
      <c r="HHI164" s="394"/>
      <c r="HHN164" s="394"/>
      <c r="HHO164" s="394"/>
      <c r="HHT164" s="394"/>
      <c r="HHU164" s="394"/>
      <c r="HHZ164" s="394"/>
      <c r="HIA164" s="394"/>
      <c r="HIF164" s="394"/>
      <c r="HIG164" s="394"/>
      <c r="HIL164" s="394"/>
      <c r="HIM164" s="394"/>
      <c r="HIR164" s="394"/>
      <c r="HIS164" s="394"/>
      <c r="HIX164" s="394"/>
      <c r="HIY164" s="394"/>
      <c r="HJD164" s="394"/>
      <c r="HJE164" s="394"/>
      <c r="HJJ164" s="394"/>
      <c r="HJK164" s="394"/>
      <c r="HJP164" s="394"/>
      <c r="HJQ164" s="394"/>
      <c r="HJV164" s="394"/>
      <c r="HJW164" s="394"/>
      <c r="HKB164" s="394"/>
      <c r="HKC164" s="394"/>
      <c r="HKH164" s="394"/>
      <c r="HKI164" s="394"/>
      <c r="HKN164" s="394"/>
      <c r="HKO164" s="394"/>
      <c r="HKT164" s="394"/>
      <c r="HKU164" s="394"/>
      <c r="HKZ164" s="394"/>
      <c r="HLA164" s="394"/>
      <c r="HLF164" s="394"/>
      <c r="HLG164" s="394"/>
      <c r="HLL164" s="394"/>
      <c r="HLM164" s="394"/>
      <c r="HLR164" s="394"/>
      <c r="HLS164" s="394"/>
      <c r="HLX164" s="394"/>
      <c r="HLY164" s="394"/>
      <c r="HMD164" s="394"/>
      <c r="HME164" s="394"/>
      <c r="HMJ164" s="394"/>
      <c r="HMK164" s="394"/>
      <c r="HMP164" s="394"/>
      <c r="HMQ164" s="394"/>
      <c r="HMV164" s="394"/>
      <c r="HMW164" s="394"/>
      <c r="HNB164" s="394"/>
      <c r="HNC164" s="394"/>
      <c r="HNH164" s="394"/>
      <c r="HNI164" s="394"/>
      <c r="HNN164" s="394"/>
      <c r="HNO164" s="394"/>
      <c r="HNT164" s="394"/>
      <c r="HNU164" s="394"/>
      <c r="HNZ164" s="394"/>
      <c r="HOA164" s="394"/>
      <c r="HOF164" s="394"/>
      <c r="HOG164" s="394"/>
      <c r="HOL164" s="394"/>
      <c r="HOM164" s="394"/>
      <c r="HOR164" s="394"/>
      <c r="HOS164" s="394"/>
      <c r="HOX164" s="394"/>
      <c r="HOY164" s="394"/>
      <c r="HPD164" s="394"/>
      <c r="HPE164" s="394"/>
      <c r="HPJ164" s="394"/>
      <c r="HPK164" s="394"/>
      <c r="HPP164" s="394"/>
      <c r="HPQ164" s="394"/>
      <c r="HPV164" s="394"/>
      <c r="HPW164" s="394"/>
      <c r="HQB164" s="394"/>
      <c r="HQC164" s="394"/>
      <c r="HQH164" s="394"/>
      <c r="HQI164" s="394"/>
      <c r="HQN164" s="394"/>
      <c r="HQO164" s="394"/>
      <c r="HQT164" s="394"/>
      <c r="HQU164" s="394"/>
      <c r="HQZ164" s="394"/>
      <c r="HRA164" s="394"/>
      <c r="HRF164" s="394"/>
      <c r="HRG164" s="394"/>
      <c r="HRL164" s="394"/>
      <c r="HRM164" s="394"/>
      <c r="HRR164" s="394"/>
      <c r="HRS164" s="394"/>
      <c r="HRX164" s="394"/>
      <c r="HRY164" s="394"/>
      <c r="HSD164" s="394"/>
      <c r="HSE164" s="394"/>
      <c r="HSJ164" s="394"/>
      <c r="HSK164" s="394"/>
      <c r="HSP164" s="394"/>
      <c r="HSQ164" s="394"/>
      <c r="HSV164" s="394"/>
      <c r="HSW164" s="394"/>
      <c r="HTB164" s="394"/>
      <c r="HTC164" s="394"/>
      <c r="HTH164" s="394"/>
      <c r="HTI164" s="394"/>
      <c r="HTN164" s="394"/>
      <c r="HTO164" s="394"/>
      <c r="HTT164" s="394"/>
      <c r="HTU164" s="394"/>
      <c r="HTZ164" s="394"/>
      <c r="HUA164" s="394"/>
      <c r="HUF164" s="394"/>
      <c r="HUG164" s="394"/>
      <c r="HUL164" s="394"/>
      <c r="HUM164" s="394"/>
      <c r="HUR164" s="394"/>
      <c r="HUS164" s="394"/>
      <c r="HUX164" s="394"/>
      <c r="HUY164" s="394"/>
      <c r="HVD164" s="394"/>
      <c r="HVE164" s="394"/>
      <c r="HVJ164" s="394"/>
      <c r="HVK164" s="394"/>
      <c r="HVP164" s="394"/>
      <c r="HVQ164" s="394"/>
      <c r="HVV164" s="394"/>
      <c r="HVW164" s="394"/>
      <c r="HWB164" s="394"/>
      <c r="HWC164" s="394"/>
      <c r="HWH164" s="394"/>
      <c r="HWI164" s="394"/>
      <c r="HWN164" s="394"/>
      <c r="HWO164" s="394"/>
      <c r="HWT164" s="394"/>
      <c r="HWU164" s="394"/>
      <c r="HWZ164" s="394"/>
      <c r="HXA164" s="394"/>
      <c r="HXF164" s="394"/>
      <c r="HXG164" s="394"/>
      <c r="HXL164" s="394"/>
      <c r="HXM164" s="394"/>
      <c r="HXR164" s="394"/>
      <c r="HXS164" s="394"/>
      <c r="HXX164" s="394"/>
      <c r="HXY164" s="394"/>
      <c r="HYD164" s="394"/>
      <c r="HYE164" s="394"/>
      <c r="HYJ164" s="394"/>
      <c r="HYK164" s="394"/>
      <c r="HYP164" s="394"/>
      <c r="HYQ164" s="394"/>
      <c r="HYV164" s="394"/>
      <c r="HYW164" s="394"/>
      <c r="HZB164" s="394"/>
      <c r="HZC164" s="394"/>
      <c r="HZH164" s="394"/>
      <c r="HZI164" s="394"/>
      <c r="HZN164" s="394"/>
      <c r="HZO164" s="394"/>
      <c r="HZT164" s="394"/>
      <c r="HZU164" s="394"/>
      <c r="HZZ164" s="394"/>
      <c r="IAA164" s="394"/>
      <c r="IAF164" s="394"/>
      <c r="IAG164" s="394"/>
      <c r="IAL164" s="394"/>
      <c r="IAM164" s="394"/>
      <c r="IAR164" s="394"/>
      <c r="IAS164" s="394"/>
      <c r="IAX164" s="394"/>
      <c r="IAY164" s="394"/>
      <c r="IBD164" s="394"/>
      <c r="IBE164" s="394"/>
      <c r="IBJ164" s="394"/>
      <c r="IBK164" s="394"/>
      <c r="IBP164" s="394"/>
      <c r="IBQ164" s="394"/>
      <c r="IBV164" s="394"/>
      <c r="IBW164" s="394"/>
      <c r="ICB164" s="394"/>
      <c r="ICC164" s="394"/>
      <c r="ICH164" s="394"/>
      <c r="ICI164" s="394"/>
      <c r="ICN164" s="394"/>
      <c r="ICO164" s="394"/>
      <c r="ICT164" s="394"/>
      <c r="ICU164" s="394"/>
      <c r="ICZ164" s="394"/>
      <c r="IDA164" s="394"/>
      <c r="IDF164" s="394"/>
      <c r="IDG164" s="394"/>
      <c r="IDL164" s="394"/>
      <c r="IDM164" s="394"/>
      <c r="IDR164" s="394"/>
      <c r="IDS164" s="394"/>
      <c r="IDX164" s="394"/>
      <c r="IDY164" s="394"/>
      <c r="IED164" s="394"/>
      <c r="IEE164" s="394"/>
      <c r="IEJ164" s="394"/>
      <c r="IEK164" s="394"/>
      <c r="IEP164" s="394"/>
      <c r="IEQ164" s="394"/>
      <c r="IEV164" s="394"/>
      <c r="IEW164" s="394"/>
      <c r="IFB164" s="394"/>
      <c r="IFC164" s="394"/>
      <c r="IFH164" s="394"/>
      <c r="IFI164" s="394"/>
      <c r="IFN164" s="394"/>
      <c r="IFO164" s="394"/>
      <c r="IFT164" s="394"/>
      <c r="IFU164" s="394"/>
      <c r="IFZ164" s="394"/>
      <c r="IGA164" s="394"/>
      <c r="IGF164" s="394"/>
      <c r="IGG164" s="394"/>
      <c r="IGL164" s="394"/>
      <c r="IGM164" s="394"/>
      <c r="IGR164" s="394"/>
      <c r="IGS164" s="394"/>
      <c r="IGX164" s="394"/>
      <c r="IGY164" s="394"/>
      <c r="IHD164" s="394"/>
      <c r="IHE164" s="394"/>
      <c r="IHJ164" s="394"/>
      <c r="IHK164" s="394"/>
      <c r="IHP164" s="394"/>
      <c r="IHQ164" s="394"/>
      <c r="IHV164" s="394"/>
      <c r="IHW164" s="394"/>
      <c r="IIB164" s="394"/>
      <c r="IIC164" s="394"/>
      <c r="IIH164" s="394"/>
      <c r="III164" s="394"/>
      <c r="IIN164" s="394"/>
      <c r="IIO164" s="394"/>
      <c r="IIT164" s="394"/>
      <c r="IIU164" s="394"/>
      <c r="IIZ164" s="394"/>
      <c r="IJA164" s="394"/>
      <c r="IJF164" s="394"/>
      <c r="IJG164" s="394"/>
      <c r="IJL164" s="394"/>
      <c r="IJM164" s="394"/>
      <c r="IJR164" s="394"/>
      <c r="IJS164" s="394"/>
      <c r="IJX164" s="394"/>
      <c r="IJY164" s="394"/>
      <c r="IKD164" s="394"/>
      <c r="IKE164" s="394"/>
      <c r="IKJ164" s="394"/>
      <c r="IKK164" s="394"/>
      <c r="IKP164" s="394"/>
      <c r="IKQ164" s="394"/>
      <c r="IKV164" s="394"/>
      <c r="IKW164" s="394"/>
      <c r="ILB164" s="394"/>
      <c r="ILC164" s="394"/>
      <c r="ILH164" s="394"/>
      <c r="ILI164" s="394"/>
      <c r="ILN164" s="394"/>
      <c r="ILO164" s="394"/>
      <c r="ILT164" s="394"/>
      <c r="ILU164" s="394"/>
      <c r="ILZ164" s="394"/>
      <c r="IMA164" s="394"/>
      <c r="IMF164" s="394"/>
      <c r="IMG164" s="394"/>
      <c r="IML164" s="394"/>
      <c r="IMM164" s="394"/>
      <c r="IMR164" s="394"/>
      <c r="IMS164" s="394"/>
      <c r="IMX164" s="394"/>
      <c r="IMY164" s="394"/>
      <c r="IND164" s="394"/>
      <c r="INE164" s="394"/>
      <c r="INJ164" s="394"/>
      <c r="INK164" s="394"/>
      <c r="INP164" s="394"/>
      <c r="INQ164" s="394"/>
      <c r="INV164" s="394"/>
      <c r="INW164" s="394"/>
      <c r="IOB164" s="394"/>
      <c r="IOC164" s="394"/>
      <c r="IOH164" s="394"/>
      <c r="IOI164" s="394"/>
      <c r="ION164" s="394"/>
      <c r="IOO164" s="394"/>
      <c r="IOT164" s="394"/>
      <c r="IOU164" s="394"/>
      <c r="IOZ164" s="394"/>
      <c r="IPA164" s="394"/>
      <c r="IPF164" s="394"/>
      <c r="IPG164" s="394"/>
      <c r="IPL164" s="394"/>
      <c r="IPM164" s="394"/>
      <c r="IPR164" s="394"/>
      <c r="IPS164" s="394"/>
      <c r="IPX164" s="394"/>
      <c r="IPY164" s="394"/>
      <c r="IQD164" s="394"/>
      <c r="IQE164" s="394"/>
      <c r="IQJ164" s="394"/>
      <c r="IQK164" s="394"/>
      <c r="IQP164" s="394"/>
      <c r="IQQ164" s="394"/>
      <c r="IQV164" s="394"/>
      <c r="IQW164" s="394"/>
      <c r="IRB164" s="394"/>
      <c r="IRC164" s="394"/>
      <c r="IRH164" s="394"/>
      <c r="IRI164" s="394"/>
      <c r="IRN164" s="394"/>
      <c r="IRO164" s="394"/>
      <c r="IRT164" s="394"/>
      <c r="IRU164" s="394"/>
      <c r="IRZ164" s="394"/>
      <c r="ISA164" s="394"/>
      <c r="ISF164" s="394"/>
      <c r="ISG164" s="394"/>
      <c r="ISL164" s="394"/>
      <c r="ISM164" s="394"/>
      <c r="ISR164" s="394"/>
      <c r="ISS164" s="394"/>
      <c r="ISX164" s="394"/>
      <c r="ISY164" s="394"/>
      <c r="ITD164" s="394"/>
      <c r="ITE164" s="394"/>
      <c r="ITJ164" s="394"/>
      <c r="ITK164" s="394"/>
      <c r="ITP164" s="394"/>
      <c r="ITQ164" s="394"/>
      <c r="ITV164" s="394"/>
      <c r="ITW164" s="394"/>
      <c r="IUB164" s="394"/>
      <c r="IUC164" s="394"/>
      <c r="IUH164" s="394"/>
      <c r="IUI164" s="394"/>
      <c r="IUN164" s="394"/>
      <c r="IUO164" s="394"/>
      <c r="IUT164" s="394"/>
      <c r="IUU164" s="394"/>
      <c r="IUZ164" s="394"/>
      <c r="IVA164" s="394"/>
      <c r="IVF164" s="394"/>
      <c r="IVG164" s="394"/>
      <c r="IVL164" s="394"/>
      <c r="IVM164" s="394"/>
      <c r="IVR164" s="394"/>
      <c r="IVS164" s="394"/>
      <c r="IVX164" s="394"/>
      <c r="IVY164" s="394"/>
      <c r="IWD164" s="394"/>
      <c r="IWE164" s="394"/>
      <c r="IWJ164" s="394"/>
      <c r="IWK164" s="394"/>
      <c r="IWP164" s="394"/>
      <c r="IWQ164" s="394"/>
      <c r="IWV164" s="394"/>
      <c r="IWW164" s="394"/>
      <c r="IXB164" s="394"/>
      <c r="IXC164" s="394"/>
      <c r="IXH164" s="394"/>
      <c r="IXI164" s="394"/>
      <c r="IXN164" s="394"/>
      <c r="IXO164" s="394"/>
      <c r="IXT164" s="394"/>
      <c r="IXU164" s="394"/>
      <c r="IXZ164" s="394"/>
      <c r="IYA164" s="394"/>
      <c r="IYF164" s="394"/>
      <c r="IYG164" s="394"/>
      <c r="IYL164" s="394"/>
      <c r="IYM164" s="394"/>
      <c r="IYR164" s="394"/>
      <c r="IYS164" s="394"/>
      <c r="IYX164" s="394"/>
      <c r="IYY164" s="394"/>
      <c r="IZD164" s="394"/>
      <c r="IZE164" s="394"/>
      <c r="IZJ164" s="394"/>
      <c r="IZK164" s="394"/>
      <c r="IZP164" s="394"/>
      <c r="IZQ164" s="394"/>
      <c r="IZV164" s="394"/>
      <c r="IZW164" s="394"/>
      <c r="JAB164" s="394"/>
      <c r="JAC164" s="394"/>
      <c r="JAH164" s="394"/>
      <c r="JAI164" s="394"/>
      <c r="JAN164" s="394"/>
      <c r="JAO164" s="394"/>
      <c r="JAT164" s="394"/>
      <c r="JAU164" s="394"/>
      <c r="JAZ164" s="394"/>
      <c r="JBA164" s="394"/>
      <c r="JBF164" s="394"/>
      <c r="JBG164" s="394"/>
      <c r="JBL164" s="394"/>
      <c r="JBM164" s="394"/>
      <c r="JBR164" s="394"/>
      <c r="JBS164" s="394"/>
      <c r="JBX164" s="394"/>
      <c r="JBY164" s="394"/>
      <c r="JCD164" s="394"/>
      <c r="JCE164" s="394"/>
      <c r="JCJ164" s="394"/>
      <c r="JCK164" s="394"/>
      <c r="JCP164" s="394"/>
      <c r="JCQ164" s="394"/>
      <c r="JCV164" s="394"/>
      <c r="JCW164" s="394"/>
      <c r="JDB164" s="394"/>
      <c r="JDC164" s="394"/>
      <c r="JDH164" s="394"/>
      <c r="JDI164" s="394"/>
      <c r="JDN164" s="394"/>
      <c r="JDO164" s="394"/>
      <c r="JDT164" s="394"/>
      <c r="JDU164" s="394"/>
      <c r="JDZ164" s="394"/>
      <c r="JEA164" s="394"/>
      <c r="JEF164" s="394"/>
      <c r="JEG164" s="394"/>
      <c r="JEL164" s="394"/>
      <c r="JEM164" s="394"/>
      <c r="JER164" s="394"/>
      <c r="JES164" s="394"/>
      <c r="JEX164" s="394"/>
      <c r="JEY164" s="394"/>
      <c r="JFD164" s="394"/>
      <c r="JFE164" s="394"/>
      <c r="JFJ164" s="394"/>
      <c r="JFK164" s="394"/>
      <c r="JFP164" s="394"/>
      <c r="JFQ164" s="394"/>
      <c r="JFV164" s="394"/>
      <c r="JFW164" s="394"/>
      <c r="JGB164" s="394"/>
      <c r="JGC164" s="394"/>
      <c r="JGH164" s="394"/>
      <c r="JGI164" s="394"/>
      <c r="JGN164" s="394"/>
      <c r="JGO164" s="394"/>
      <c r="JGT164" s="394"/>
      <c r="JGU164" s="394"/>
      <c r="JGZ164" s="394"/>
      <c r="JHA164" s="394"/>
      <c r="JHF164" s="394"/>
      <c r="JHG164" s="394"/>
      <c r="JHL164" s="394"/>
      <c r="JHM164" s="394"/>
      <c r="JHR164" s="394"/>
      <c r="JHS164" s="394"/>
      <c r="JHX164" s="394"/>
      <c r="JHY164" s="394"/>
      <c r="JID164" s="394"/>
      <c r="JIE164" s="394"/>
      <c r="JIJ164" s="394"/>
      <c r="JIK164" s="394"/>
      <c r="JIP164" s="394"/>
      <c r="JIQ164" s="394"/>
      <c r="JIV164" s="394"/>
      <c r="JIW164" s="394"/>
      <c r="JJB164" s="394"/>
      <c r="JJC164" s="394"/>
      <c r="JJH164" s="394"/>
      <c r="JJI164" s="394"/>
      <c r="JJN164" s="394"/>
      <c r="JJO164" s="394"/>
      <c r="JJT164" s="394"/>
      <c r="JJU164" s="394"/>
      <c r="JJZ164" s="394"/>
      <c r="JKA164" s="394"/>
      <c r="JKF164" s="394"/>
      <c r="JKG164" s="394"/>
      <c r="JKL164" s="394"/>
      <c r="JKM164" s="394"/>
      <c r="JKR164" s="394"/>
      <c r="JKS164" s="394"/>
      <c r="JKX164" s="394"/>
      <c r="JKY164" s="394"/>
      <c r="JLD164" s="394"/>
      <c r="JLE164" s="394"/>
      <c r="JLJ164" s="394"/>
      <c r="JLK164" s="394"/>
      <c r="JLP164" s="394"/>
      <c r="JLQ164" s="394"/>
      <c r="JLV164" s="394"/>
      <c r="JLW164" s="394"/>
      <c r="JMB164" s="394"/>
      <c r="JMC164" s="394"/>
      <c r="JMH164" s="394"/>
      <c r="JMI164" s="394"/>
      <c r="JMN164" s="394"/>
      <c r="JMO164" s="394"/>
      <c r="JMT164" s="394"/>
      <c r="JMU164" s="394"/>
      <c r="JMZ164" s="394"/>
      <c r="JNA164" s="394"/>
      <c r="JNF164" s="394"/>
      <c r="JNG164" s="394"/>
      <c r="JNL164" s="394"/>
      <c r="JNM164" s="394"/>
      <c r="JNR164" s="394"/>
      <c r="JNS164" s="394"/>
      <c r="JNX164" s="394"/>
      <c r="JNY164" s="394"/>
      <c r="JOD164" s="394"/>
      <c r="JOE164" s="394"/>
      <c r="JOJ164" s="394"/>
      <c r="JOK164" s="394"/>
      <c r="JOP164" s="394"/>
      <c r="JOQ164" s="394"/>
      <c r="JOV164" s="394"/>
      <c r="JOW164" s="394"/>
      <c r="JPB164" s="394"/>
      <c r="JPC164" s="394"/>
      <c r="JPH164" s="394"/>
      <c r="JPI164" s="394"/>
      <c r="JPN164" s="394"/>
      <c r="JPO164" s="394"/>
      <c r="JPT164" s="394"/>
      <c r="JPU164" s="394"/>
      <c r="JPZ164" s="394"/>
      <c r="JQA164" s="394"/>
      <c r="JQF164" s="394"/>
      <c r="JQG164" s="394"/>
      <c r="JQL164" s="394"/>
      <c r="JQM164" s="394"/>
      <c r="JQR164" s="394"/>
      <c r="JQS164" s="394"/>
      <c r="JQX164" s="394"/>
      <c r="JQY164" s="394"/>
      <c r="JRD164" s="394"/>
      <c r="JRE164" s="394"/>
      <c r="JRJ164" s="394"/>
      <c r="JRK164" s="394"/>
      <c r="JRP164" s="394"/>
      <c r="JRQ164" s="394"/>
      <c r="JRV164" s="394"/>
      <c r="JRW164" s="394"/>
      <c r="JSB164" s="394"/>
      <c r="JSC164" s="394"/>
      <c r="JSH164" s="394"/>
      <c r="JSI164" s="394"/>
      <c r="JSN164" s="394"/>
      <c r="JSO164" s="394"/>
      <c r="JST164" s="394"/>
      <c r="JSU164" s="394"/>
      <c r="JSZ164" s="394"/>
      <c r="JTA164" s="394"/>
      <c r="JTF164" s="394"/>
      <c r="JTG164" s="394"/>
      <c r="JTL164" s="394"/>
      <c r="JTM164" s="394"/>
      <c r="JTR164" s="394"/>
      <c r="JTS164" s="394"/>
      <c r="JTX164" s="394"/>
      <c r="JTY164" s="394"/>
      <c r="JUD164" s="394"/>
      <c r="JUE164" s="394"/>
      <c r="JUJ164" s="394"/>
      <c r="JUK164" s="394"/>
      <c r="JUP164" s="394"/>
      <c r="JUQ164" s="394"/>
      <c r="JUV164" s="394"/>
      <c r="JUW164" s="394"/>
      <c r="JVB164" s="394"/>
      <c r="JVC164" s="394"/>
      <c r="JVH164" s="394"/>
      <c r="JVI164" s="394"/>
      <c r="JVN164" s="394"/>
      <c r="JVO164" s="394"/>
      <c r="JVT164" s="394"/>
      <c r="JVU164" s="394"/>
      <c r="JVZ164" s="394"/>
      <c r="JWA164" s="394"/>
      <c r="JWF164" s="394"/>
      <c r="JWG164" s="394"/>
      <c r="JWL164" s="394"/>
      <c r="JWM164" s="394"/>
      <c r="JWR164" s="394"/>
      <c r="JWS164" s="394"/>
      <c r="JWX164" s="394"/>
      <c r="JWY164" s="394"/>
      <c r="JXD164" s="394"/>
      <c r="JXE164" s="394"/>
      <c r="JXJ164" s="394"/>
      <c r="JXK164" s="394"/>
      <c r="JXP164" s="394"/>
      <c r="JXQ164" s="394"/>
      <c r="JXV164" s="394"/>
      <c r="JXW164" s="394"/>
      <c r="JYB164" s="394"/>
      <c r="JYC164" s="394"/>
      <c r="JYH164" s="394"/>
      <c r="JYI164" s="394"/>
      <c r="JYN164" s="394"/>
      <c r="JYO164" s="394"/>
      <c r="JYT164" s="394"/>
      <c r="JYU164" s="394"/>
      <c r="JYZ164" s="394"/>
      <c r="JZA164" s="394"/>
      <c r="JZF164" s="394"/>
      <c r="JZG164" s="394"/>
      <c r="JZL164" s="394"/>
      <c r="JZM164" s="394"/>
      <c r="JZR164" s="394"/>
      <c r="JZS164" s="394"/>
      <c r="JZX164" s="394"/>
      <c r="JZY164" s="394"/>
      <c r="KAD164" s="394"/>
      <c r="KAE164" s="394"/>
      <c r="KAJ164" s="394"/>
      <c r="KAK164" s="394"/>
      <c r="KAP164" s="394"/>
      <c r="KAQ164" s="394"/>
      <c r="KAV164" s="394"/>
      <c r="KAW164" s="394"/>
      <c r="KBB164" s="394"/>
      <c r="KBC164" s="394"/>
      <c r="KBH164" s="394"/>
      <c r="KBI164" s="394"/>
      <c r="KBN164" s="394"/>
      <c r="KBO164" s="394"/>
      <c r="KBT164" s="394"/>
      <c r="KBU164" s="394"/>
      <c r="KBZ164" s="394"/>
      <c r="KCA164" s="394"/>
      <c r="KCF164" s="394"/>
      <c r="KCG164" s="394"/>
      <c r="KCL164" s="394"/>
      <c r="KCM164" s="394"/>
      <c r="KCR164" s="394"/>
      <c r="KCS164" s="394"/>
      <c r="KCX164" s="394"/>
      <c r="KCY164" s="394"/>
      <c r="KDD164" s="394"/>
      <c r="KDE164" s="394"/>
      <c r="KDJ164" s="394"/>
      <c r="KDK164" s="394"/>
      <c r="KDP164" s="394"/>
      <c r="KDQ164" s="394"/>
      <c r="KDV164" s="394"/>
      <c r="KDW164" s="394"/>
      <c r="KEB164" s="394"/>
      <c r="KEC164" s="394"/>
      <c r="KEH164" s="394"/>
      <c r="KEI164" s="394"/>
      <c r="KEN164" s="394"/>
      <c r="KEO164" s="394"/>
      <c r="KET164" s="394"/>
      <c r="KEU164" s="394"/>
      <c r="KEZ164" s="394"/>
      <c r="KFA164" s="394"/>
      <c r="KFF164" s="394"/>
      <c r="KFG164" s="394"/>
      <c r="KFL164" s="394"/>
      <c r="KFM164" s="394"/>
      <c r="KFR164" s="394"/>
      <c r="KFS164" s="394"/>
      <c r="KFX164" s="394"/>
      <c r="KFY164" s="394"/>
      <c r="KGD164" s="394"/>
      <c r="KGE164" s="394"/>
      <c r="KGJ164" s="394"/>
      <c r="KGK164" s="394"/>
      <c r="KGP164" s="394"/>
      <c r="KGQ164" s="394"/>
      <c r="KGV164" s="394"/>
      <c r="KGW164" s="394"/>
      <c r="KHB164" s="394"/>
      <c r="KHC164" s="394"/>
      <c r="KHH164" s="394"/>
      <c r="KHI164" s="394"/>
      <c r="KHN164" s="394"/>
      <c r="KHO164" s="394"/>
      <c r="KHT164" s="394"/>
      <c r="KHU164" s="394"/>
      <c r="KHZ164" s="394"/>
      <c r="KIA164" s="394"/>
      <c r="KIF164" s="394"/>
      <c r="KIG164" s="394"/>
      <c r="KIL164" s="394"/>
      <c r="KIM164" s="394"/>
      <c r="KIR164" s="394"/>
      <c r="KIS164" s="394"/>
      <c r="KIX164" s="394"/>
      <c r="KIY164" s="394"/>
      <c r="KJD164" s="394"/>
      <c r="KJE164" s="394"/>
      <c r="KJJ164" s="394"/>
      <c r="KJK164" s="394"/>
      <c r="KJP164" s="394"/>
      <c r="KJQ164" s="394"/>
      <c r="KJV164" s="394"/>
      <c r="KJW164" s="394"/>
      <c r="KKB164" s="394"/>
      <c r="KKC164" s="394"/>
      <c r="KKH164" s="394"/>
      <c r="KKI164" s="394"/>
      <c r="KKN164" s="394"/>
      <c r="KKO164" s="394"/>
      <c r="KKT164" s="394"/>
      <c r="KKU164" s="394"/>
      <c r="KKZ164" s="394"/>
      <c r="KLA164" s="394"/>
      <c r="KLF164" s="394"/>
      <c r="KLG164" s="394"/>
      <c r="KLL164" s="394"/>
      <c r="KLM164" s="394"/>
      <c r="KLR164" s="394"/>
      <c r="KLS164" s="394"/>
      <c r="KLX164" s="394"/>
      <c r="KLY164" s="394"/>
      <c r="KMD164" s="394"/>
      <c r="KME164" s="394"/>
      <c r="KMJ164" s="394"/>
      <c r="KMK164" s="394"/>
      <c r="KMP164" s="394"/>
      <c r="KMQ164" s="394"/>
      <c r="KMV164" s="394"/>
      <c r="KMW164" s="394"/>
      <c r="KNB164" s="394"/>
      <c r="KNC164" s="394"/>
      <c r="KNH164" s="394"/>
      <c r="KNI164" s="394"/>
      <c r="KNN164" s="394"/>
      <c r="KNO164" s="394"/>
      <c r="KNT164" s="394"/>
      <c r="KNU164" s="394"/>
      <c r="KNZ164" s="394"/>
      <c r="KOA164" s="394"/>
      <c r="KOF164" s="394"/>
      <c r="KOG164" s="394"/>
      <c r="KOL164" s="394"/>
      <c r="KOM164" s="394"/>
      <c r="KOR164" s="394"/>
      <c r="KOS164" s="394"/>
      <c r="KOX164" s="394"/>
      <c r="KOY164" s="394"/>
      <c r="KPD164" s="394"/>
      <c r="KPE164" s="394"/>
      <c r="KPJ164" s="394"/>
      <c r="KPK164" s="394"/>
      <c r="KPP164" s="394"/>
      <c r="KPQ164" s="394"/>
      <c r="KPV164" s="394"/>
      <c r="KPW164" s="394"/>
      <c r="KQB164" s="394"/>
      <c r="KQC164" s="394"/>
      <c r="KQH164" s="394"/>
      <c r="KQI164" s="394"/>
      <c r="KQN164" s="394"/>
      <c r="KQO164" s="394"/>
      <c r="KQT164" s="394"/>
      <c r="KQU164" s="394"/>
      <c r="KQZ164" s="394"/>
      <c r="KRA164" s="394"/>
      <c r="KRF164" s="394"/>
      <c r="KRG164" s="394"/>
      <c r="KRL164" s="394"/>
      <c r="KRM164" s="394"/>
      <c r="KRR164" s="394"/>
      <c r="KRS164" s="394"/>
      <c r="KRX164" s="394"/>
      <c r="KRY164" s="394"/>
      <c r="KSD164" s="394"/>
      <c r="KSE164" s="394"/>
      <c r="KSJ164" s="394"/>
      <c r="KSK164" s="394"/>
      <c r="KSP164" s="394"/>
      <c r="KSQ164" s="394"/>
      <c r="KSV164" s="394"/>
      <c r="KSW164" s="394"/>
      <c r="KTB164" s="394"/>
      <c r="KTC164" s="394"/>
      <c r="KTH164" s="394"/>
      <c r="KTI164" s="394"/>
      <c r="KTN164" s="394"/>
      <c r="KTO164" s="394"/>
      <c r="KTT164" s="394"/>
      <c r="KTU164" s="394"/>
      <c r="KTZ164" s="394"/>
      <c r="KUA164" s="394"/>
      <c r="KUF164" s="394"/>
      <c r="KUG164" s="394"/>
      <c r="KUL164" s="394"/>
      <c r="KUM164" s="394"/>
      <c r="KUR164" s="394"/>
      <c r="KUS164" s="394"/>
      <c r="KUX164" s="394"/>
      <c r="KUY164" s="394"/>
      <c r="KVD164" s="394"/>
      <c r="KVE164" s="394"/>
      <c r="KVJ164" s="394"/>
      <c r="KVK164" s="394"/>
      <c r="KVP164" s="394"/>
      <c r="KVQ164" s="394"/>
      <c r="KVV164" s="394"/>
      <c r="KVW164" s="394"/>
      <c r="KWB164" s="394"/>
      <c r="KWC164" s="394"/>
      <c r="KWH164" s="394"/>
      <c r="KWI164" s="394"/>
      <c r="KWN164" s="394"/>
      <c r="KWO164" s="394"/>
      <c r="KWT164" s="394"/>
      <c r="KWU164" s="394"/>
      <c r="KWZ164" s="394"/>
      <c r="KXA164" s="394"/>
      <c r="KXF164" s="394"/>
      <c r="KXG164" s="394"/>
      <c r="KXL164" s="394"/>
      <c r="KXM164" s="394"/>
      <c r="KXR164" s="394"/>
      <c r="KXS164" s="394"/>
      <c r="KXX164" s="394"/>
      <c r="KXY164" s="394"/>
      <c r="KYD164" s="394"/>
      <c r="KYE164" s="394"/>
      <c r="KYJ164" s="394"/>
      <c r="KYK164" s="394"/>
      <c r="KYP164" s="394"/>
      <c r="KYQ164" s="394"/>
      <c r="KYV164" s="394"/>
      <c r="KYW164" s="394"/>
      <c r="KZB164" s="394"/>
      <c r="KZC164" s="394"/>
      <c r="KZH164" s="394"/>
      <c r="KZI164" s="394"/>
      <c r="KZN164" s="394"/>
      <c r="KZO164" s="394"/>
      <c r="KZT164" s="394"/>
      <c r="KZU164" s="394"/>
      <c r="KZZ164" s="394"/>
      <c r="LAA164" s="394"/>
      <c r="LAF164" s="394"/>
      <c r="LAG164" s="394"/>
      <c r="LAL164" s="394"/>
      <c r="LAM164" s="394"/>
      <c r="LAR164" s="394"/>
      <c r="LAS164" s="394"/>
      <c r="LAX164" s="394"/>
      <c r="LAY164" s="394"/>
      <c r="LBD164" s="394"/>
      <c r="LBE164" s="394"/>
      <c r="LBJ164" s="394"/>
      <c r="LBK164" s="394"/>
      <c r="LBP164" s="394"/>
      <c r="LBQ164" s="394"/>
      <c r="LBV164" s="394"/>
      <c r="LBW164" s="394"/>
      <c r="LCB164" s="394"/>
      <c r="LCC164" s="394"/>
      <c r="LCH164" s="394"/>
      <c r="LCI164" s="394"/>
      <c r="LCN164" s="394"/>
      <c r="LCO164" s="394"/>
      <c r="LCT164" s="394"/>
      <c r="LCU164" s="394"/>
      <c r="LCZ164" s="394"/>
      <c r="LDA164" s="394"/>
      <c r="LDF164" s="394"/>
      <c r="LDG164" s="394"/>
      <c r="LDL164" s="394"/>
      <c r="LDM164" s="394"/>
      <c r="LDR164" s="394"/>
      <c r="LDS164" s="394"/>
      <c r="LDX164" s="394"/>
      <c r="LDY164" s="394"/>
      <c r="LED164" s="394"/>
      <c r="LEE164" s="394"/>
      <c r="LEJ164" s="394"/>
      <c r="LEK164" s="394"/>
      <c r="LEP164" s="394"/>
      <c r="LEQ164" s="394"/>
      <c r="LEV164" s="394"/>
      <c r="LEW164" s="394"/>
      <c r="LFB164" s="394"/>
      <c r="LFC164" s="394"/>
      <c r="LFH164" s="394"/>
      <c r="LFI164" s="394"/>
      <c r="LFN164" s="394"/>
      <c r="LFO164" s="394"/>
      <c r="LFT164" s="394"/>
      <c r="LFU164" s="394"/>
      <c r="LFZ164" s="394"/>
      <c r="LGA164" s="394"/>
      <c r="LGF164" s="394"/>
      <c r="LGG164" s="394"/>
      <c r="LGL164" s="394"/>
      <c r="LGM164" s="394"/>
      <c r="LGR164" s="394"/>
      <c r="LGS164" s="394"/>
      <c r="LGX164" s="394"/>
      <c r="LGY164" s="394"/>
      <c r="LHD164" s="394"/>
      <c r="LHE164" s="394"/>
      <c r="LHJ164" s="394"/>
      <c r="LHK164" s="394"/>
      <c r="LHP164" s="394"/>
      <c r="LHQ164" s="394"/>
      <c r="LHV164" s="394"/>
      <c r="LHW164" s="394"/>
      <c r="LIB164" s="394"/>
      <c r="LIC164" s="394"/>
      <c r="LIH164" s="394"/>
      <c r="LII164" s="394"/>
      <c r="LIN164" s="394"/>
      <c r="LIO164" s="394"/>
      <c r="LIT164" s="394"/>
      <c r="LIU164" s="394"/>
      <c r="LIZ164" s="394"/>
      <c r="LJA164" s="394"/>
      <c r="LJF164" s="394"/>
      <c r="LJG164" s="394"/>
      <c r="LJL164" s="394"/>
      <c r="LJM164" s="394"/>
      <c r="LJR164" s="394"/>
      <c r="LJS164" s="394"/>
      <c r="LJX164" s="394"/>
      <c r="LJY164" s="394"/>
      <c r="LKD164" s="394"/>
      <c r="LKE164" s="394"/>
      <c r="LKJ164" s="394"/>
      <c r="LKK164" s="394"/>
      <c r="LKP164" s="394"/>
      <c r="LKQ164" s="394"/>
      <c r="LKV164" s="394"/>
      <c r="LKW164" s="394"/>
      <c r="LLB164" s="394"/>
      <c r="LLC164" s="394"/>
      <c r="LLH164" s="394"/>
      <c r="LLI164" s="394"/>
      <c r="LLN164" s="394"/>
      <c r="LLO164" s="394"/>
      <c r="LLT164" s="394"/>
      <c r="LLU164" s="394"/>
      <c r="LLZ164" s="394"/>
      <c r="LMA164" s="394"/>
      <c r="LMF164" s="394"/>
      <c r="LMG164" s="394"/>
      <c r="LML164" s="394"/>
      <c r="LMM164" s="394"/>
      <c r="LMR164" s="394"/>
      <c r="LMS164" s="394"/>
      <c r="LMX164" s="394"/>
      <c r="LMY164" s="394"/>
      <c r="LND164" s="394"/>
      <c r="LNE164" s="394"/>
      <c r="LNJ164" s="394"/>
      <c r="LNK164" s="394"/>
      <c r="LNP164" s="394"/>
      <c r="LNQ164" s="394"/>
      <c r="LNV164" s="394"/>
      <c r="LNW164" s="394"/>
      <c r="LOB164" s="394"/>
      <c r="LOC164" s="394"/>
      <c r="LOH164" s="394"/>
      <c r="LOI164" s="394"/>
      <c r="LON164" s="394"/>
      <c r="LOO164" s="394"/>
      <c r="LOT164" s="394"/>
      <c r="LOU164" s="394"/>
      <c r="LOZ164" s="394"/>
      <c r="LPA164" s="394"/>
      <c r="LPF164" s="394"/>
      <c r="LPG164" s="394"/>
      <c r="LPL164" s="394"/>
      <c r="LPM164" s="394"/>
      <c r="LPR164" s="394"/>
      <c r="LPS164" s="394"/>
      <c r="LPX164" s="394"/>
      <c r="LPY164" s="394"/>
      <c r="LQD164" s="394"/>
      <c r="LQE164" s="394"/>
      <c r="LQJ164" s="394"/>
      <c r="LQK164" s="394"/>
      <c r="LQP164" s="394"/>
      <c r="LQQ164" s="394"/>
      <c r="LQV164" s="394"/>
      <c r="LQW164" s="394"/>
      <c r="LRB164" s="394"/>
      <c r="LRC164" s="394"/>
      <c r="LRH164" s="394"/>
      <c r="LRI164" s="394"/>
      <c r="LRN164" s="394"/>
      <c r="LRO164" s="394"/>
      <c r="LRT164" s="394"/>
      <c r="LRU164" s="394"/>
      <c r="LRZ164" s="394"/>
      <c r="LSA164" s="394"/>
      <c r="LSF164" s="394"/>
      <c r="LSG164" s="394"/>
      <c r="LSL164" s="394"/>
      <c r="LSM164" s="394"/>
      <c r="LSR164" s="394"/>
      <c r="LSS164" s="394"/>
      <c r="LSX164" s="394"/>
      <c r="LSY164" s="394"/>
      <c r="LTD164" s="394"/>
      <c r="LTE164" s="394"/>
      <c r="LTJ164" s="394"/>
      <c r="LTK164" s="394"/>
      <c r="LTP164" s="394"/>
      <c r="LTQ164" s="394"/>
      <c r="LTV164" s="394"/>
      <c r="LTW164" s="394"/>
      <c r="LUB164" s="394"/>
      <c r="LUC164" s="394"/>
      <c r="LUH164" s="394"/>
      <c r="LUI164" s="394"/>
      <c r="LUN164" s="394"/>
      <c r="LUO164" s="394"/>
      <c r="LUT164" s="394"/>
      <c r="LUU164" s="394"/>
      <c r="LUZ164" s="394"/>
      <c r="LVA164" s="394"/>
      <c r="LVF164" s="394"/>
      <c r="LVG164" s="394"/>
      <c r="LVL164" s="394"/>
      <c r="LVM164" s="394"/>
      <c r="LVR164" s="394"/>
      <c r="LVS164" s="394"/>
      <c r="LVX164" s="394"/>
      <c r="LVY164" s="394"/>
      <c r="LWD164" s="394"/>
      <c r="LWE164" s="394"/>
      <c r="LWJ164" s="394"/>
      <c r="LWK164" s="394"/>
      <c r="LWP164" s="394"/>
      <c r="LWQ164" s="394"/>
      <c r="LWV164" s="394"/>
      <c r="LWW164" s="394"/>
      <c r="LXB164" s="394"/>
      <c r="LXC164" s="394"/>
      <c r="LXH164" s="394"/>
      <c r="LXI164" s="394"/>
      <c r="LXN164" s="394"/>
      <c r="LXO164" s="394"/>
      <c r="LXT164" s="394"/>
      <c r="LXU164" s="394"/>
      <c r="LXZ164" s="394"/>
      <c r="LYA164" s="394"/>
      <c r="LYF164" s="394"/>
      <c r="LYG164" s="394"/>
      <c r="LYL164" s="394"/>
      <c r="LYM164" s="394"/>
      <c r="LYR164" s="394"/>
      <c r="LYS164" s="394"/>
      <c r="LYX164" s="394"/>
      <c r="LYY164" s="394"/>
      <c r="LZD164" s="394"/>
      <c r="LZE164" s="394"/>
      <c r="LZJ164" s="394"/>
      <c r="LZK164" s="394"/>
      <c r="LZP164" s="394"/>
      <c r="LZQ164" s="394"/>
      <c r="LZV164" s="394"/>
      <c r="LZW164" s="394"/>
      <c r="MAB164" s="394"/>
      <c r="MAC164" s="394"/>
      <c r="MAH164" s="394"/>
      <c r="MAI164" s="394"/>
      <c r="MAN164" s="394"/>
      <c r="MAO164" s="394"/>
      <c r="MAT164" s="394"/>
      <c r="MAU164" s="394"/>
      <c r="MAZ164" s="394"/>
      <c r="MBA164" s="394"/>
      <c r="MBF164" s="394"/>
      <c r="MBG164" s="394"/>
      <c r="MBL164" s="394"/>
      <c r="MBM164" s="394"/>
      <c r="MBR164" s="394"/>
      <c r="MBS164" s="394"/>
      <c r="MBX164" s="394"/>
      <c r="MBY164" s="394"/>
      <c r="MCD164" s="394"/>
      <c r="MCE164" s="394"/>
      <c r="MCJ164" s="394"/>
      <c r="MCK164" s="394"/>
      <c r="MCP164" s="394"/>
      <c r="MCQ164" s="394"/>
      <c r="MCV164" s="394"/>
      <c r="MCW164" s="394"/>
      <c r="MDB164" s="394"/>
      <c r="MDC164" s="394"/>
      <c r="MDH164" s="394"/>
      <c r="MDI164" s="394"/>
      <c r="MDN164" s="394"/>
      <c r="MDO164" s="394"/>
      <c r="MDT164" s="394"/>
      <c r="MDU164" s="394"/>
      <c r="MDZ164" s="394"/>
      <c r="MEA164" s="394"/>
      <c r="MEF164" s="394"/>
      <c r="MEG164" s="394"/>
      <c r="MEL164" s="394"/>
      <c r="MEM164" s="394"/>
      <c r="MER164" s="394"/>
      <c r="MES164" s="394"/>
      <c r="MEX164" s="394"/>
      <c r="MEY164" s="394"/>
      <c r="MFD164" s="394"/>
      <c r="MFE164" s="394"/>
      <c r="MFJ164" s="394"/>
      <c r="MFK164" s="394"/>
      <c r="MFP164" s="394"/>
      <c r="MFQ164" s="394"/>
      <c r="MFV164" s="394"/>
      <c r="MFW164" s="394"/>
      <c r="MGB164" s="394"/>
      <c r="MGC164" s="394"/>
      <c r="MGH164" s="394"/>
      <c r="MGI164" s="394"/>
      <c r="MGN164" s="394"/>
      <c r="MGO164" s="394"/>
      <c r="MGT164" s="394"/>
      <c r="MGU164" s="394"/>
      <c r="MGZ164" s="394"/>
      <c r="MHA164" s="394"/>
      <c r="MHF164" s="394"/>
      <c r="MHG164" s="394"/>
      <c r="MHL164" s="394"/>
      <c r="MHM164" s="394"/>
      <c r="MHR164" s="394"/>
      <c r="MHS164" s="394"/>
      <c r="MHX164" s="394"/>
      <c r="MHY164" s="394"/>
      <c r="MID164" s="394"/>
      <c r="MIE164" s="394"/>
      <c r="MIJ164" s="394"/>
      <c r="MIK164" s="394"/>
      <c r="MIP164" s="394"/>
      <c r="MIQ164" s="394"/>
      <c r="MIV164" s="394"/>
      <c r="MIW164" s="394"/>
      <c r="MJB164" s="394"/>
      <c r="MJC164" s="394"/>
      <c r="MJH164" s="394"/>
      <c r="MJI164" s="394"/>
      <c r="MJN164" s="394"/>
      <c r="MJO164" s="394"/>
      <c r="MJT164" s="394"/>
      <c r="MJU164" s="394"/>
      <c r="MJZ164" s="394"/>
      <c r="MKA164" s="394"/>
      <c r="MKF164" s="394"/>
      <c r="MKG164" s="394"/>
      <c r="MKL164" s="394"/>
      <c r="MKM164" s="394"/>
      <c r="MKR164" s="394"/>
      <c r="MKS164" s="394"/>
      <c r="MKX164" s="394"/>
      <c r="MKY164" s="394"/>
      <c r="MLD164" s="394"/>
      <c r="MLE164" s="394"/>
      <c r="MLJ164" s="394"/>
      <c r="MLK164" s="394"/>
      <c r="MLP164" s="394"/>
      <c r="MLQ164" s="394"/>
      <c r="MLV164" s="394"/>
      <c r="MLW164" s="394"/>
      <c r="MMB164" s="394"/>
      <c r="MMC164" s="394"/>
      <c r="MMH164" s="394"/>
      <c r="MMI164" s="394"/>
      <c r="MMN164" s="394"/>
      <c r="MMO164" s="394"/>
      <c r="MMT164" s="394"/>
      <c r="MMU164" s="394"/>
      <c r="MMZ164" s="394"/>
      <c r="MNA164" s="394"/>
      <c r="MNF164" s="394"/>
      <c r="MNG164" s="394"/>
      <c r="MNL164" s="394"/>
      <c r="MNM164" s="394"/>
      <c r="MNR164" s="394"/>
      <c r="MNS164" s="394"/>
      <c r="MNX164" s="394"/>
      <c r="MNY164" s="394"/>
      <c r="MOD164" s="394"/>
      <c r="MOE164" s="394"/>
      <c r="MOJ164" s="394"/>
      <c r="MOK164" s="394"/>
      <c r="MOP164" s="394"/>
      <c r="MOQ164" s="394"/>
      <c r="MOV164" s="394"/>
      <c r="MOW164" s="394"/>
      <c r="MPB164" s="394"/>
      <c r="MPC164" s="394"/>
      <c r="MPH164" s="394"/>
      <c r="MPI164" s="394"/>
      <c r="MPN164" s="394"/>
      <c r="MPO164" s="394"/>
      <c r="MPT164" s="394"/>
      <c r="MPU164" s="394"/>
      <c r="MPZ164" s="394"/>
      <c r="MQA164" s="394"/>
      <c r="MQF164" s="394"/>
      <c r="MQG164" s="394"/>
      <c r="MQL164" s="394"/>
      <c r="MQM164" s="394"/>
      <c r="MQR164" s="394"/>
      <c r="MQS164" s="394"/>
      <c r="MQX164" s="394"/>
      <c r="MQY164" s="394"/>
      <c r="MRD164" s="394"/>
      <c r="MRE164" s="394"/>
      <c r="MRJ164" s="394"/>
      <c r="MRK164" s="394"/>
      <c r="MRP164" s="394"/>
      <c r="MRQ164" s="394"/>
      <c r="MRV164" s="394"/>
      <c r="MRW164" s="394"/>
      <c r="MSB164" s="394"/>
      <c r="MSC164" s="394"/>
      <c r="MSH164" s="394"/>
      <c r="MSI164" s="394"/>
      <c r="MSN164" s="394"/>
      <c r="MSO164" s="394"/>
      <c r="MST164" s="394"/>
      <c r="MSU164" s="394"/>
      <c r="MSZ164" s="394"/>
      <c r="MTA164" s="394"/>
      <c r="MTF164" s="394"/>
      <c r="MTG164" s="394"/>
      <c r="MTL164" s="394"/>
      <c r="MTM164" s="394"/>
      <c r="MTR164" s="394"/>
      <c r="MTS164" s="394"/>
      <c r="MTX164" s="394"/>
      <c r="MTY164" s="394"/>
      <c r="MUD164" s="394"/>
      <c r="MUE164" s="394"/>
      <c r="MUJ164" s="394"/>
      <c r="MUK164" s="394"/>
      <c r="MUP164" s="394"/>
      <c r="MUQ164" s="394"/>
      <c r="MUV164" s="394"/>
      <c r="MUW164" s="394"/>
      <c r="MVB164" s="394"/>
      <c r="MVC164" s="394"/>
      <c r="MVH164" s="394"/>
      <c r="MVI164" s="394"/>
      <c r="MVN164" s="394"/>
      <c r="MVO164" s="394"/>
      <c r="MVT164" s="394"/>
      <c r="MVU164" s="394"/>
      <c r="MVZ164" s="394"/>
      <c r="MWA164" s="394"/>
      <c r="MWF164" s="394"/>
      <c r="MWG164" s="394"/>
      <c r="MWL164" s="394"/>
      <c r="MWM164" s="394"/>
      <c r="MWR164" s="394"/>
      <c r="MWS164" s="394"/>
      <c r="MWX164" s="394"/>
      <c r="MWY164" s="394"/>
      <c r="MXD164" s="394"/>
      <c r="MXE164" s="394"/>
      <c r="MXJ164" s="394"/>
      <c r="MXK164" s="394"/>
      <c r="MXP164" s="394"/>
      <c r="MXQ164" s="394"/>
      <c r="MXV164" s="394"/>
      <c r="MXW164" s="394"/>
      <c r="MYB164" s="394"/>
      <c r="MYC164" s="394"/>
      <c r="MYH164" s="394"/>
      <c r="MYI164" s="394"/>
      <c r="MYN164" s="394"/>
      <c r="MYO164" s="394"/>
      <c r="MYT164" s="394"/>
      <c r="MYU164" s="394"/>
      <c r="MYZ164" s="394"/>
      <c r="MZA164" s="394"/>
      <c r="MZF164" s="394"/>
      <c r="MZG164" s="394"/>
      <c r="MZL164" s="394"/>
      <c r="MZM164" s="394"/>
      <c r="MZR164" s="394"/>
      <c r="MZS164" s="394"/>
      <c r="MZX164" s="394"/>
      <c r="MZY164" s="394"/>
      <c r="NAD164" s="394"/>
      <c r="NAE164" s="394"/>
      <c r="NAJ164" s="394"/>
      <c r="NAK164" s="394"/>
      <c r="NAP164" s="394"/>
      <c r="NAQ164" s="394"/>
      <c r="NAV164" s="394"/>
      <c r="NAW164" s="394"/>
      <c r="NBB164" s="394"/>
      <c r="NBC164" s="394"/>
      <c r="NBH164" s="394"/>
      <c r="NBI164" s="394"/>
      <c r="NBN164" s="394"/>
      <c r="NBO164" s="394"/>
      <c r="NBT164" s="394"/>
      <c r="NBU164" s="394"/>
      <c r="NBZ164" s="394"/>
      <c r="NCA164" s="394"/>
      <c r="NCF164" s="394"/>
      <c r="NCG164" s="394"/>
      <c r="NCL164" s="394"/>
      <c r="NCM164" s="394"/>
      <c r="NCR164" s="394"/>
      <c r="NCS164" s="394"/>
      <c r="NCX164" s="394"/>
      <c r="NCY164" s="394"/>
      <c r="NDD164" s="394"/>
      <c r="NDE164" s="394"/>
      <c r="NDJ164" s="394"/>
      <c r="NDK164" s="394"/>
      <c r="NDP164" s="394"/>
      <c r="NDQ164" s="394"/>
      <c r="NDV164" s="394"/>
      <c r="NDW164" s="394"/>
      <c r="NEB164" s="394"/>
      <c r="NEC164" s="394"/>
      <c r="NEH164" s="394"/>
      <c r="NEI164" s="394"/>
      <c r="NEN164" s="394"/>
      <c r="NEO164" s="394"/>
      <c r="NET164" s="394"/>
      <c r="NEU164" s="394"/>
      <c r="NEZ164" s="394"/>
      <c r="NFA164" s="394"/>
      <c r="NFF164" s="394"/>
      <c r="NFG164" s="394"/>
      <c r="NFL164" s="394"/>
      <c r="NFM164" s="394"/>
      <c r="NFR164" s="394"/>
      <c r="NFS164" s="394"/>
      <c r="NFX164" s="394"/>
      <c r="NFY164" s="394"/>
      <c r="NGD164" s="394"/>
      <c r="NGE164" s="394"/>
      <c r="NGJ164" s="394"/>
      <c r="NGK164" s="394"/>
      <c r="NGP164" s="394"/>
      <c r="NGQ164" s="394"/>
      <c r="NGV164" s="394"/>
      <c r="NGW164" s="394"/>
      <c r="NHB164" s="394"/>
      <c r="NHC164" s="394"/>
      <c r="NHH164" s="394"/>
      <c r="NHI164" s="394"/>
      <c r="NHN164" s="394"/>
      <c r="NHO164" s="394"/>
      <c r="NHT164" s="394"/>
      <c r="NHU164" s="394"/>
      <c r="NHZ164" s="394"/>
      <c r="NIA164" s="394"/>
      <c r="NIF164" s="394"/>
      <c r="NIG164" s="394"/>
      <c r="NIL164" s="394"/>
      <c r="NIM164" s="394"/>
      <c r="NIR164" s="394"/>
      <c r="NIS164" s="394"/>
      <c r="NIX164" s="394"/>
      <c r="NIY164" s="394"/>
      <c r="NJD164" s="394"/>
      <c r="NJE164" s="394"/>
      <c r="NJJ164" s="394"/>
      <c r="NJK164" s="394"/>
      <c r="NJP164" s="394"/>
      <c r="NJQ164" s="394"/>
      <c r="NJV164" s="394"/>
      <c r="NJW164" s="394"/>
      <c r="NKB164" s="394"/>
      <c r="NKC164" s="394"/>
      <c r="NKH164" s="394"/>
      <c r="NKI164" s="394"/>
      <c r="NKN164" s="394"/>
      <c r="NKO164" s="394"/>
      <c r="NKT164" s="394"/>
      <c r="NKU164" s="394"/>
      <c r="NKZ164" s="394"/>
      <c r="NLA164" s="394"/>
      <c r="NLF164" s="394"/>
      <c r="NLG164" s="394"/>
      <c r="NLL164" s="394"/>
      <c r="NLM164" s="394"/>
      <c r="NLR164" s="394"/>
      <c r="NLS164" s="394"/>
      <c r="NLX164" s="394"/>
      <c r="NLY164" s="394"/>
      <c r="NMD164" s="394"/>
      <c r="NME164" s="394"/>
      <c r="NMJ164" s="394"/>
      <c r="NMK164" s="394"/>
      <c r="NMP164" s="394"/>
      <c r="NMQ164" s="394"/>
      <c r="NMV164" s="394"/>
      <c r="NMW164" s="394"/>
      <c r="NNB164" s="394"/>
      <c r="NNC164" s="394"/>
      <c r="NNH164" s="394"/>
      <c r="NNI164" s="394"/>
      <c r="NNN164" s="394"/>
      <c r="NNO164" s="394"/>
      <c r="NNT164" s="394"/>
      <c r="NNU164" s="394"/>
      <c r="NNZ164" s="394"/>
      <c r="NOA164" s="394"/>
      <c r="NOF164" s="394"/>
      <c r="NOG164" s="394"/>
      <c r="NOL164" s="394"/>
      <c r="NOM164" s="394"/>
      <c r="NOR164" s="394"/>
      <c r="NOS164" s="394"/>
      <c r="NOX164" s="394"/>
      <c r="NOY164" s="394"/>
      <c r="NPD164" s="394"/>
      <c r="NPE164" s="394"/>
      <c r="NPJ164" s="394"/>
      <c r="NPK164" s="394"/>
      <c r="NPP164" s="394"/>
      <c r="NPQ164" s="394"/>
      <c r="NPV164" s="394"/>
      <c r="NPW164" s="394"/>
      <c r="NQB164" s="394"/>
      <c r="NQC164" s="394"/>
      <c r="NQH164" s="394"/>
      <c r="NQI164" s="394"/>
      <c r="NQN164" s="394"/>
      <c r="NQO164" s="394"/>
      <c r="NQT164" s="394"/>
      <c r="NQU164" s="394"/>
      <c r="NQZ164" s="394"/>
      <c r="NRA164" s="394"/>
      <c r="NRF164" s="394"/>
      <c r="NRG164" s="394"/>
      <c r="NRL164" s="394"/>
      <c r="NRM164" s="394"/>
      <c r="NRR164" s="394"/>
      <c r="NRS164" s="394"/>
      <c r="NRX164" s="394"/>
      <c r="NRY164" s="394"/>
      <c r="NSD164" s="394"/>
      <c r="NSE164" s="394"/>
      <c r="NSJ164" s="394"/>
      <c r="NSK164" s="394"/>
      <c r="NSP164" s="394"/>
      <c r="NSQ164" s="394"/>
      <c r="NSV164" s="394"/>
      <c r="NSW164" s="394"/>
      <c r="NTB164" s="394"/>
      <c r="NTC164" s="394"/>
      <c r="NTH164" s="394"/>
      <c r="NTI164" s="394"/>
      <c r="NTN164" s="394"/>
      <c r="NTO164" s="394"/>
      <c r="NTT164" s="394"/>
      <c r="NTU164" s="394"/>
      <c r="NTZ164" s="394"/>
      <c r="NUA164" s="394"/>
      <c r="NUF164" s="394"/>
      <c r="NUG164" s="394"/>
      <c r="NUL164" s="394"/>
      <c r="NUM164" s="394"/>
      <c r="NUR164" s="394"/>
      <c r="NUS164" s="394"/>
      <c r="NUX164" s="394"/>
      <c r="NUY164" s="394"/>
      <c r="NVD164" s="394"/>
      <c r="NVE164" s="394"/>
      <c r="NVJ164" s="394"/>
      <c r="NVK164" s="394"/>
      <c r="NVP164" s="394"/>
      <c r="NVQ164" s="394"/>
      <c r="NVV164" s="394"/>
      <c r="NVW164" s="394"/>
      <c r="NWB164" s="394"/>
      <c r="NWC164" s="394"/>
      <c r="NWH164" s="394"/>
      <c r="NWI164" s="394"/>
      <c r="NWN164" s="394"/>
      <c r="NWO164" s="394"/>
      <c r="NWT164" s="394"/>
      <c r="NWU164" s="394"/>
      <c r="NWZ164" s="394"/>
      <c r="NXA164" s="394"/>
      <c r="NXF164" s="394"/>
      <c r="NXG164" s="394"/>
      <c r="NXL164" s="394"/>
      <c r="NXM164" s="394"/>
      <c r="NXR164" s="394"/>
      <c r="NXS164" s="394"/>
      <c r="NXX164" s="394"/>
      <c r="NXY164" s="394"/>
      <c r="NYD164" s="394"/>
      <c r="NYE164" s="394"/>
      <c r="NYJ164" s="394"/>
      <c r="NYK164" s="394"/>
      <c r="NYP164" s="394"/>
      <c r="NYQ164" s="394"/>
      <c r="NYV164" s="394"/>
      <c r="NYW164" s="394"/>
      <c r="NZB164" s="394"/>
      <c r="NZC164" s="394"/>
      <c r="NZH164" s="394"/>
      <c r="NZI164" s="394"/>
      <c r="NZN164" s="394"/>
      <c r="NZO164" s="394"/>
      <c r="NZT164" s="394"/>
      <c r="NZU164" s="394"/>
      <c r="NZZ164" s="394"/>
      <c r="OAA164" s="394"/>
      <c r="OAF164" s="394"/>
      <c r="OAG164" s="394"/>
      <c r="OAL164" s="394"/>
      <c r="OAM164" s="394"/>
      <c r="OAR164" s="394"/>
      <c r="OAS164" s="394"/>
      <c r="OAX164" s="394"/>
      <c r="OAY164" s="394"/>
      <c r="OBD164" s="394"/>
      <c r="OBE164" s="394"/>
      <c r="OBJ164" s="394"/>
      <c r="OBK164" s="394"/>
      <c r="OBP164" s="394"/>
      <c r="OBQ164" s="394"/>
      <c r="OBV164" s="394"/>
      <c r="OBW164" s="394"/>
      <c r="OCB164" s="394"/>
      <c r="OCC164" s="394"/>
      <c r="OCH164" s="394"/>
      <c r="OCI164" s="394"/>
      <c r="OCN164" s="394"/>
      <c r="OCO164" s="394"/>
      <c r="OCT164" s="394"/>
      <c r="OCU164" s="394"/>
      <c r="OCZ164" s="394"/>
      <c r="ODA164" s="394"/>
      <c r="ODF164" s="394"/>
      <c r="ODG164" s="394"/>
      <c r="ODL164" s="394"/>
      <c r="ODM164" s="394"/>
      <c r="ODR164" s="394"/>
      <c r="ODS164" s="394"/>
      <c r="ODX164" s="394"/>
      <c r="ODY164" s="394"/>
      <c r="OED164" s="394"/>
      <c r="OEE164" s="394"/>
      <c r="OEJ164" s="394"/>
      <c r="OEK164" s="394"/>
      <c r="OEP164" s="394"/>
      <c r="OEQ164" s="394"/>
      <c r="OEV164" s="394"/>
      <c r="OEW164" s="394"/>
      <c r="OFB164" s="394"/>
      <c r="OFC164" s="394"/>
      <c r="OFH164" s="394"/>
      <c r="OFI164" s="394"/>
      <c r="OFN164" s="394"/>
      <c r="OFO164" s="394"/>
      <c r="OFT164" s="394"/>
      <c r="OFU164" s="394"/>
      <c r="OFZ164" s="394"/>
      <c r="OGA164" s="394"/>
      <c r="OGF164" s="394"/>
      <c r="OGG164" s="394"/>
      <c r="OGL164" s="394"/>
      <c r="OGM164" s="394"/>
      <c r="OGR164" s="394"/>
      <c r="OGS164" s="394"/>
      <c r="OGX164" s="394"/>
      <c r="OGY164" s="394"/>
      <c r="OHD164" s="394"/>
      <c r="OHE164" s="394"/>
      <c r="OHJ164" s="394"/>
      <c r="OHK164" s="394"/>
      <c r="OHP164" s="394"/>
      <c r="OHQ164" s="394"/>
      <c r="OHV164" s="394"/>
      <c r="OHW164" s="394"/>
      <c r="OIB164" s="394"/>
      <c r="OIC164" s="394"/>
      <c r="OIH164" s="394"/>
      <c r="OII164" s="394"/>
      <c r="OIN164" s="394"/>
      <c r="OIO164" s="394"/>
      <c r="OIT164" s="394"/>
      <c r="OIU164" s="394"/>
      <c r="OIZ164" s="394"/>
      <c r="OJA164" s="394"/>
      <c r="OJF164" s="394"/>
      <c r="OJG164" s="394"/>
      <c r="OJL164" s="394"/>
      <c r="OJM164" s="394"/>
      <c r="OJR164" s="394"/>
      <c r="OJS164" s="394"/>
      <c r="OJX164" s="394"/>
      <c r="OJY164" s="394"/>
      <c r="OKD164" s="394"/>
      <c r="OKE164" s="394"/>
      <c r="OKJ164" s="394"/>
      <c r="OKK164" s="394"/>
      <c r="OKP164" s="394"/>
      <c r="OKQ164" s="394"/>
      <c r="OKV164" s="394"/>
      <c r="OKW164" s="394"/>
      <c r="OLB164" s="394"/>
      <c r="OLC164" s="394"/>
      <c r="OLH164" s="394"/>
      <c r="OLI164" s="394"/>
      <c r="OLN164" s="394"/>
      <c r="OLO164" s="394"/>
      <c r="OLT164" s="394"/>
      <c r="OLU164" s="394"/>
      <c r="OLZ164" s="394"/>
      <c r="OMA164" s="394"/>
      <c r="OMF164" s="394"/>
      <c r="OMG164" s="394"/>
      <c r="OML164" s="394"/>
      <c r="OMM164" s="394"/>
      <c r="OMR164" s="394"/>
      <c r="OMS164" s="394"/>
      <c r="OMX164" s="394"/>
      <c r="OMY164" s="394"/>
      <c r="OND164" s="394"/>
      <c r="ONE164" s="394"/>
      <c r="ONJ164" s="394"/>
      <c r="ONK164" s="394"/>
      <c r="ONP164" s="394"/>
      <c r="ONQ164" s="394"/>
      <c r="ONV164" s="394"/>
      <c r="ONW164" s="394"/>
      <c r="OOB164" s="394"/>
      <c r="OOC164" s="394"/>
      <c r="OOH164" s="394"/>
      <c r="OOI164" s="394"/>
      <c r="OON164" s="394"/>
      <c r="OOO164" s="394"/>
      <c r="OOT164" s="394"/>
      <c r="OOU164" s="394"/>
      <c r="OOZ164" s="394"/>
      <c r="OPA164" s="394"/>
      <c r="OPF164" s="394"/>
      <c r="OPG164" s="394"/>
      <c r="OPL164" s="394"/>
      <c r="OPM164" s="394"/>
      <c r="OPR164" s="394"/>
      <c r="OPS164" s="394"/>
      <c r="OPX164" s="394"/>
      <c r="OPY164" s="394"/>
      <c r="OQD164" s="394"/>
      <c r="OQE164" s="394"/>
      <c r="OQJ164" s="394"/>
      <c r="OQK164" s="394"/>
      <c r="OQP164" s="394"/>
      <c r="OQQ164" s="394"/>
      <c r="OQV164" s="394"/>
      <c r="OQW164" s="394"/>
      <c r="ORB164" s="394"/>
      <c r="ORC164" s="394"/>
      <c r="ORH164" s="394"/>
      <c r="ORI164" s="394"/>
      <c r="ORN164" s="394"/>
      <c r="ORO164" s="394"/>
      <c r="ORT164" s="394"/>
      <c r="ORU164" s="394"/>
      <c r="ORZ164" s="394"/>
      <c r="OSA164" s="394"/>
      <c r="OSF164" s="394"/>
      <c r="OSG164" s="394"/>
      <c r="OSL164" s="394"/>
      <c r="OSM164" s="394"/>
      <c r="OSR164" s="394"/>
      <c r="OSS164" s="394"/>
      <c r="OSX164" s="394"/>
      <c r="OSY164" s="394"/>
      <c r="OTD164" s="394"/>
      <c r="OTE164" s="394"/>
      <c r="OTJ164" s="394"/>
      <c r="OTK164" s="394"/>
      <c r="OTP164" s="394"/>
      <c r="OTQ164" s="394"/>
      <c r="OTV164" s="394"/>
      <c r="OTW164" s="394"/>
      <c r="OUB164" s="394"/>
      <c r="OUC164" s="394"/>
      <c r="OUH164" s="394"/>
      <c r="OUI164" s="394"/>
      <c r="OUN164" s="394"/>
      <c r="OUO164" s="394"/>
      <c r="OUT164" s="394"/>
      <c r="OUU164" s="394"/>
      <c r="OUZ164" s="394"/>
      <c r="OVA164" s="394"/>
      <c r="OVF164" s="394"/>
      <c r="OVG164" s="394"/>
      <c r="OVL164" s="394"/>
      <c r="OVM164" s="394"/>
      <c r="OVR164" s="394"/>
      <c r="OVS164" s="394"/>
      <c r="OVX164" s="394"/>
      <c r="OVY164" s="394"/>
      <c r="OWD164" s="394"/>
      <c r="OWE164" s="394"/>
      <c r="OWJ164" s="394"/>
      <c r="OWK164" s="394"/>
      <c r="OWP164" s="394"/>
      <c r="OWQ164" s="394"/>
      <c r="OWV164" s="394"/>
      <c r="OWW164" s="394"/>
      <c r="OXB164" s="394"/>
      <c r="OXC164" s="394"/>
      <c r="OXH164" s="394"/>
      <c r="OXI164" s="394"/>
      <c r="OXN164" s="394"/>
      <c r="OXO164" s="394"/>
      <c r="OXT164" s="394"/>
      <c r="OXU164" s="394"/>
      <c r="OXZ164" s="394"/>
      <c r="OYA164" s="394"/>
      <c r="OYF164" s="394"/>
      <c r="OYG164" s="394"/>
      <c r="OYL164" s="394"/>
      <c r="OYM164" s="394"/>
      <c r="OYR164" s="394"/>
      <c r="OYS164" s="394"/>
      <c r="OYX164" s="394"/>
      <c r="OYY164" s="394"/>
      <c r="OZD164" s="394"/>
      <c r="OZE164" s="394"/>
      <c r="OZJ164" s="394"/>
      <c r="OZK164" s="394"/>
      <c r="OZP164" s="394"/>
      <c r="OZQ164" s="394"/>
      <c r="OZV164" s="394"/>
      <c r="OZW164" s="394"/>
      <c r="PAB164" s="394"/>
      <c r="PAC164" s="394"/>
      <c r="PAH164" s="394"/>
      <c r="PAI164" s="394"/>
      <c r="PAN164" s="394"/>
      <c r="PAO164" s="394"/>
      <c r="PAT164" s="394"/>
      <c r="PAU164" s="394"/>
      <c r="PAZ164" s="394"/>
      <c r="PBA164" s="394"/>
      <c r="PBF164" s="394"/>
      <c r="PBG164" s="394"/>
      <c r="PBL164" s="394"/>
      <c r="PBM164" s="394"/>
      <c r="PBR164" s="394"/>
      <c r="PBS164" s="394"/>
      <c r="PBX164" s="394"/>
      <c r="PBY164" s="394"/>
      <c r="PCD164" s="394"/>
      <c r="PCE164" s="394"/>
      <c r="PCJ164" s="394"/>
      <c r="PCK164" s="394"/>
      <c r="PCP164" s="394"/>
      <c r="PCQ164" s="394"/>
      <c r="PCV164" s="394"/>
      <c r="PCW164" s="394"/>
      <c r="PDB164" s="394"/>
      <c r="PDC164" s="394"/>
      <c r="PDH164" s="394"/>
      <c r="PDI164" s="394"/>
      <c r="PDN164" s="394"/>
      <c r="PDO164" s="394"/>
      <c r="PDT164" s="394"/>
      <c r="PDU164" s="394"/>
      <c r="PDZ164" s="394"/>
      <c r="PEA164" s="394"/>
      <c r="PEF164" s="394"/>
      <c r="PEG164" s="394"/>
      <c r="PEL164" s="394"/>
      <c r="PEM164" s="394"/>
      <c r="PER164" s="394"/>
      <c r="PES164" s="394"/>
      <c r="PEX164" s="394"/>
      <c r="PEY164" s="394"/>
      <c r="PFD164" s="394"/>
      <c r="PFE164" s="394"/>
      <c r="PFJ164" s="394"/>
      <c r="PFK164" s="394"/>
      <c r="PFP164" s="394"/>
      <c r="PFQ164" s="394"/>
      <c r="PFV164" s="394"/>
      <c r="PFW164" s="394"/>
      <c r="PGB164" s="394"/>
      <c r="PGC164" s="394"/>
      <c r="PGH164" s="394"/>
      <c r="PGI164" s="394"/>
      <c r="PGN164" s="394"/>
      <c r="PGO164" s="394"/>
      <c r="PGT164" s="394"/>
      <c r="PGU164" s="394"/>
      <c r="PGZ164" s="394"/>
      <c r="PHA164" s="394"/>
      <c r="PHF164" s="394"/>
      <c r="PHG164" s="394"/>
      <c r="PHL164" s="394"/>
      <c r="PHM164" s="394"/>
      <c r="PHR164" s="394"/>
      <c r="PHS164" s="394"/>
      <c r="PHX164" s="394"/>
      <c r="PHY164" s="394"/>
      <c r="PID164" s="394"/>
      <c r="PIE164" s="394"/>
      <c r="PIJ164" s="394"/>
      <c r="PIK164" s="394"/>
      <c r="PIP164" s="394"/>
      <c r="PIQ164" s="394"/>
      <c r="PIV164" s="394"/>
      <c r="PIW164" s="394"/>
      <c r="PJB164" s="394"/>
      <c r="PJC164" s="394"/>
      <c r="PJH164" s="394"/>
      <c r="PJI164" s="394"/>
      <c r="PJN164" s="394"/>
      <c r="PJO164" s="394"/>
      <c r="PJT164" s="394"/>
      <c r="PJU164" s="394"/>
      <c r="PJZ164" s="394"/>
      <c r="PKA164" s="394"/>
      <c r="PKF164" s="394"/>
      <c r="PKG164" s="394"/>
      <c r="PKL164" s="394"/>
      <c r="PKM164" s="394"/>
      <c r="PKR164" s="394"/>
      <c r="PKS164" s="394"/>
      <c r="PKX164" s="394"/>
      <c r="PKY164" s="394"/>
      <c r="PLD164" s="394"/>
      <c r="PLE164" s="394"/>
      <c r="PLJ164" s="394"/>
      <c r="PLK164" s="394"/>
      <c r="PLP164" s="394"/>
      <c r="PLQ164" s="394"/>
      <c r="PLV164" s="394"/>
      <c r="PLW164" s="394"/>
      <c r="PMB164" s="394"/>
      <c r="PMC164" s="394"/>
      <c r="PMH164" s="394"/>
      <c r="PMI164" s="394"/>
      <c r="PMN164" s="394"/>
      <c r="PMO164" s="394"/>
      <c r="PMT164" s="394"/>
      <c r="PMU164" s="394"/>
      <c r="PMZ164" s="394"/>
      <c r="PNA164" s="394"/>
      <c r="PNF164" s="394"/>
      <c r="PNG164" s="394"/>
      <c r="PNL164" s="394"/>
      <c r="PNM164" s="394"/>
      <c r="PNR164" s="394"/>
      <c r="PNS164" s="394"/>
      <c r="PNX164" s="394"/>
      <c r="PNY164" s="394"/>
      <c r="POD164" s="394"/>
      <c r="POE164" s="394"/>
      <c r="POJ164" s="394"/>
      <c r="POK164" s="394"/>
      <c r="POP164" s="394"/>
      <c r="POQ164" s="394"/>
      <c r="POV164" s="394"/>
      <c r="POW164" s="394"/>
      <c r="PPB164" s="394"/>
      <c r="PPC164" s="394"/>
      <c r="PPH164" s="394"/>
      <c r="PPI164" s="394"/>
      <c r="PPN164" s="394"/>
      <c r="PPO164" s="394"/>
      <c r="PPT164" s="394"/>
      <c r="PPU164" s="394"/>
      <c r="PPZ164" s="394"/>
      <c r="PQA164" s="394"/>
      <c r="PQF164" s="394"/>
      <c r="PQG164" s="394"/>
      <c r="PQL164" s="394"/>
      <c r="PQM164" s="394"/>
      <c r="PQR164" s="394"/>
      <c r="PQS164" s="394"/>
      <c r="PQX164" s="394"/>
      <c r="PQY164" s="394"/>
      <c r="PRD164" s="394"/>
      <c r="PRE164" s="394"/>
      <c r="PRJ164" s="394"/>
      <c r="PRK164" s="394"/>
      <c r="PRP164" s="394"/>
      <c r="PRQ164" s="394"/>
      <c r="PRV164" s="394"/>
      <c r="PRW164" s="394"/>
      <c r="PSB164" s="394"/>
      <c r="PSC164" s="394"/>
      <c r="PSH164" s="394"/>
      <c r="PSI164" s="394"/>
      <c r="PSN164" s="394"/>
      <c r="PSO164" s="394"/>
      <c r="PST164" s="394"/>
      <c r="PSU164" s="394"/>
      <c r="PSZ164" s="394"/>
      <c r="PTA164" s="394"/>
      <c r="PTF164" s="394"/>
      <c r="PTG164" s="394"/>
      <c r="PTL164" s="394"/>
      <c r="PTM164" s="394"/>
      <c r="PTR164" s="394"/>
      <c r="PTS164" s="394"/>
      <c r="PTX164" s="394"/>
      <c r="PTY164" s="394"/>
      <c r="PUD164" s="394"/>
      <c r="PUE164" s="394"/>
      <c r="PUJ164" s="394"/>
      <c r="PUK164" s="394"/>
      <c r="PUP164" s="394"/>
      <c r="PUQ164" s="394"/>
      <c r="PUV164" s="394"/>
      <c r="PUW164" s="394"/>
      <c r="PVB164" s="394"/>
      <c r="PVC164" s="394"/>
      <c r="PVH164" s="394"/>
      <c r="PVI164" s="394"/>
      <c r="PVN164" s="394"/>
      <c r="PVO164" s="394"/>
      <c r="PVT164" s="394"/>
      <c r="PVU164" s="394"/>
      <c r="PVZ164" s="394"/>
      <c r="PWA164" s="394"/>
      <c r="PWF164" s="394"/>
      <c r="PWG164" s="394"/>
      <c r="PWL164" s="394"/>
      <c r="PWM164" s="394"/>
      <c r="PWR164" s="394"/>
      <c r="PWS164" s="394"/>
      <c r="PWX164" s="394"/>
      <c r="PWY164" s="394"/>
      <c r="PXD164" s="394"/>
      <c r="PXE164" s="394"/>
      <c r="PXJ164" s="394"/>
      <c r="PXK164" s="394"/>
      <c r="PXP164" s="394"/>
      <c r="PXQ164" s="394"/>
      <c r="PXV164" s="394"/>
      <c r="PXW164" s="394"/>
      <c r="PYB164" s="394"/>
      <c r="PYC164" s="394"/>
      <c r="PYH164" s="394"/>
      <c r="PYI164" s="394"/>
      <c r="PYN164" s="394"/>
      <c r="PYO164" s="394"/>
      <c r="PYT164" s="394"/>
      <c r="PYU164" s="394"/>
      <c r="PYZ164" s="394"/>
      <c r="PZA164" s="394"/>
      <c r="PZF164" s="394"/>
      <c r="PZG164" s="394"/>
      <c r="PZL164" s="394"/>
      <c r="PZM164" s="394"/>
      <c r="PZR164" s="394"/>
      <c r="PZS164" s="394"/>
      <c r="PZX164" s="394"/>
      <c r="PZY164" s="394"/>
      <c r="QAD164" s="394"/>
      <c r="QAE164" s="394"/>
      <c r="QAJ164" s="394"/>
      <c r="QAK164" s="394"/>
      <c r="QAP164" s="394"/>
      <c r="QAQ164" s="394"/>
      <c r="QAV164" s="394"/>
      <c r="QAW164" s="394"/>
      <c r="QBB164" s="394"/>
      <c r="QBC164" s="394"/>
      <c r="QBH164" s="394"/>
      <c r="QBI164" s="394"/>
      <c r="QBN164" s="394"/>
      <c r="QBO164" s="394"/>
      <c r="QBT164" s="394"/>
      <c r="QBU164" s="394"/>
      <c r="QBZ164" s="394"/>
      <c r="QCA164" s="394"/>
      <c r="QCF164" s="394"/>
      <c r="QCG164" s="394"/>
      <c r="QCL164" s="394"/>
      <c r="QCM164" s="394"/>
      <c r="QCR164" s="394"/>
      <c r="QCS164" s="394"/>
      <c r="QCX164" s="394"/>
      <c r="QCY164" s="394"/>
      <c r="QDD164" s="394"/>
      <c r="QDE164" s="394"/>
      <c r="QDJ164" s="394"/>
      <c r="QDK164" s="394"/>
      <c r="QDP164" s="394"/>
      <c r="QDQ164" s="394"/>
      <c r="QDV164" s="394"/>
      <c r="QDW164" s="394"/>
      <c r="QEB164" s="394"/>
      <c r="QEC164" s="394"/>
      <c r="QEH164" s="394"/>
      <c r="QEI164" s="394"/>
      <c r="QEN164" s="394"/>
      <c r="QEO164" s="394"/>
      <c r="QET164" s="394"/>
      <c r="QEU164" s="394"/>
      <c r="QEZ164" s="394"/>
      <c r="QFA164" s="394"/>
      <c r="QFF164" s="394"/>
      <c r="QFG164" s="394"/>
      <c r="QFL164" s="394"/>
      <c r="QFM164" s="394"/>
      <c r="QFR164" s="394"/>
      <c r="QFS164" s="394"/>
      <c r="QFX164" s="394"/>
      <c r="QFY164" s="394"/>
      <c r="QGD164" s="394"/>
      <c r="QGE164" s="394"/>
      <c r="QGJ164" s="394"/>
      <c r="QGK164" s="394"/>
      <c r="QGP164" s="394"/>
      <c r="QGQ164" s="394"/>
      <c r="QGV164" s="394"/>
      <c r="QGW164" s="394"/>
      <c r="QHB164" s="394"/>
      <c r="QHC164" s="394"/>
      <c r="QHH164" s="394"/>
      <c r="QHI164" s="394"/>
      <c r="QHN164" s="394"/>
      <c r="QHO164" s="394"/>
      <c r="QHT164" s="394"/>
      <c r="QHU164" s="394"/>
      <c r="QHZ164" s="394"/>
      <c r="QIA164" s="394"/>
      <c r="QIF164" s="394"/>
      <c r="QIG164" s="394"/>
      <c r="QIL164" s="394"/>
      <c r="QIM164" s="394"/>
      <c r="QIR164" s="394"/>
      <c r="QIS164" s="394"/>
      <c r="QIX164" s="394"/>
      <c r="QIY164" s="394"/>
      <c r="QJD164" s="394"/>
      <c r="QJE164" s="394"/>
      <c r="QJJ164" s="394"/>
      <c r="QJK164" s="394"/>
      <c r="QJP164" s="394"/>
      <c r="QJQ164" s="394"/>
      <c r="QJV164" s="394"/>
      <c r="QJW164" s="394"/>
      <c r="QKB164" s="394"/>
      <c r="QKC164" s="394"/>
      <c r="QKH164" s="394"/>
      <c r="QKI164" s="394"/>
      <c r="QKN164" s="394"/>
      <c r="QKO164" s="394"/>
      <c r="QKT164" s="394"/>
      <c r="QKU164" s="394"/>
      <c r="QKZ164" s="394"/>
      <c r="QLA164" s="394"/>
      <c r="QLF164" s="394"/>
      <c r="QLG164" s="394"/>
      <c r="QLL164" s="394"/>
      <c r="QLM164" s="394"/>
      <c r="QLR164" s="394"/>
      <c r="QLS164" s="394"/>
      <c r="QLX164" s="394"/>
      <c r="QLY164" s="394"/>
      <c r="QMD164" s="394"/>
      <c r="QME164" s="394"/>
      <c r="QMJ164" s="394"/>
      <c r="QMK164" s="394"/>
      <c r="QMP164" s="394"/>
      <c r="QMQ164" s="394"/>
      <c r="QMV164" s="394"/>
      <c r="QMW164" s="394"/>
      <c r="QNB164" s="394"/>
      <c r="QNC164" s="394"/>
      <c r="QNH164" s="394"/>
      <c r="QNI164" s="394"/>
      <c r="QNN164" s="394"/>
      <c r="QNO164" s="394"/>
      <c r="QNT164" s="394"/>
      <c r="QNU164" s="394"/>
      <c r="QNZ164" s="394"/>
      <c r="QOA164" s="394"/>
      <c r="QOF164" s="394"/>
      <c r="QOG164" s="394"/>
      <c r="QOL164" s="394"/>
      <c r="QOM164" s="394"/>
      <c r="QOR164" s="394"/>
      <c r="QOS164" s="394"/>
      <c r="QOX164" s="394"/>
      <c r="QOY164" s="394"/>
      <c r="QPD164" s="394"/>
      <c r="QPE164" s="394"/>
      <c r="QPJ164" s="394"/>
      <c r="QPK164" s="394"/>
      <c r="QPP164" s="394"/>
      <c r="QPQ164" s="394"/>
      <c r="QPV164" s="394"/>
      <c r="QPW164" s="394"/>
      <c r="QQB164" s="394"/>
      <c r="QQC164" s="394"/>
      <c r="QQH164" s="394"/>
      <c r="QQI164" s="394"/>
      <c r="QQN164" s="394"/>
      <c r="QQO164" s="394"/>
      <c r="QQT164" s="394"/>
      <c r="QQU164" s="394"/>
      <c r="QQZ164" s="394"/>
      <c r="QRA164" s="394"/>
      <c r="QRF164" s="394"/>
      <c r="QRG164" s="394"/>
      <c r="QRL164" s="394"/>
      <c r="QRM164" s="394"/>
      <c r="QRR164" s="394"/>
      <c r="QRS164" s="394"/>
      <c r="QRX164" s="394"/>
      <c r="QRY164" s="394"/>
      <c r="QSD164" s="394"/>
      <c r="QSE164" s="394"/>
      <c r="QSJ164" s="394"/>
      <c r="QSK164" s="394"/>
      <c r="QSP164" s="394"/>
      <c r="QSQ164" s="394"/>
      <c r="QSV164" s="394"/>
      <c r="QSW164" s="394"/>
      <c r="QTB164" s="394"/>
      <c r="QTC164" s="394"/>
      <c r="QTH164" s="394"/>
      <c r="QTI164" s="394"/>
      <c r="QTN164" s="394"/>
      <c r="QTO164" s="394"/>
      <c r="QTT164" s="394"/>
      <c r="QTU164" s="394"/>
      <c r="QTZ164" s="394"/>
      <c r="QUA164" s="394"/>
      <c r="QUF164" s="394"/>
      <c r="QUG164" s="394"/>
      <c r="QUL164" s="394"/>
      <c r="QUM164" s="394"/>
      <c r="QUR164" s="394"/>
      <c r="QUS164" s="394"/>
      <c r="QUX164" s="394"/>
      <c r="QUY164" s="394"/>
      <c r="QVD164" s="394"/>
      <c r="QVE164" s="394"/>
      <c r="QVJ164" s="394"/>
      <c r="QVK164" s="394"/>
      <c r="QVP164" s="394"/>
      <c r="QVQ164" s="394"/>
      <c r="QVV164" s="394"/>
      <c r="QVW164" s="394"/>
      <c r="QWB164" s="394"/>
      <c r="QWC164" s="394"/>
      <c r="QWH164" s="394"/>
      <c r="QWI164" s="394"/>
      <c r="QWN164" s="394"/>
      <c r="QWO164" s="394"/>
      <c r="QWT164" s="394"/>
      <c r="QWU164" s="394"/>
      <c r="QWZ164" s="394"/>
      <c r="QXA164" s="394"/>
      <c r="QXF164" s="394"/>
      <c r="QXG164" s="394"/>
      <c r="QXL164" s="394"/>
      <c r="QXM164" s="394"/>
      <c r="QXR164" s="394"/>
      <c r="QXS164" s="394"/>
      <c r="QXX164" s="394"/>
      <c r="QXY164" s="394"/>
      <c r="QYD164" s="394"/>
      <c r="QYE164" s="394"/>
      <c r="QYJ164" s="394"/>
      <c r="QYK164" s="394"/>
      <c r="QYP164" s="394"/>
      <c r="QYQ164" s="394"/>
      <c r="QYV164" s="394"/>
      <c r="QYW164" s="394"/>
      <c r="QZB164" s="394"/>
      <c r="QZC164" s="394"/>
      <c r="QZH164" s="394"/>
      <c r="QZI164" s="394"/>
      <c r="QZN164" s="394"/>
      <c r="QZO164" s="394"/>
      <c r="QZT164" s="394"/>
      <c r="QZU164" s="394"/>
      <c r="QZZ164" s="394"/>
      <c r="RAA164" s="394"/>
      <c r="RAF164" s="394"/>
      <c r="RAG164" s="394"/>
      <c r="RAL164" s="394"/>
      <c r="RAM164" s="394"/>
      <c r="RAR164" s="394"/>
      <c r="RAS164" s="394"/>
      <c r="RAX164" s="394"/>
      <c r="RAY164" s="394"/>
      <c r="RBD164" s="394"/>
      <c r="RBE164" s="394"/>
      <c r="RBJ164" s="394"/>
      <c r="RBK164" s="394"/>
      <c r="RBP164" s="394"/>
      <c r="RBQ164" s="394"/>
      <c r="RBV164" s="394"/>
      <c r="RBW164" s="394"/>
      <c r="RCB164" s="394"/>
      <c r="RCC164" s="394"/>
      <c r="RCH164" s="394"/>
      <c r="RCI164" s="394"/>
      <c r="RCN164" s="394"/>
      <c r="RCO164" s="394"/>
      <c r="RCT164" s="394"/>
      <c r="RCU164" s="394"/>
      <c r="RCZ164" s="394"/>
      <c r="RDA164" s="394"/>
      <c r="RDF164" s="394"/>
      <c r="RDG164" s="394"/>
      <c r="RDL164" s="394"/>
      <c r="RDM164" s="394"/>
      <c r="RDR164" s="394"/>
      <c r="RDS164" s="394"/>
      <c r="RDX164" s="394"/>
      <c r="RDY164" s="394"/>
      <c r="RED164" s="394"/>
      <c r="REE164" s="394"/>
      <c r="REJ164" s="394"/>
      <c r="REK164" s="394"/>
      <c r="REP164" s="394"/>
      <c r="REQ164" s="394"/>
      <c r="REV164" s="394"/>
      <c r="REW164" s="394"/>
      <c r="RFB164" s="394"/>
      <c r="RFC164" s="394"/>
      <c r="RFH164" s="394"/>
      <c r="RFI164" s="394"/>
      <c r="RFN164" s="394"/>
      <c r="RFO164" s="394"/>
      <c r="RFT164" s="394"/>
      <c r="RFU164" s="394"/>
      <c r="RFZ164" s="394"/>
      <c r="RGA164" s="394"/>
      <c r="RGF164" s="394"/>
      <c r="RGG164" s="394"/>
      <c r="RGL164" s="394"/>
      <c r="RGM164" s="394"/>
      <c r="RGR164" s="394"/>
      <c r="RGS164" s="394"/>
      <c r="RGX164" s="394"/>
      <c r="RGY164" s="394"/>
      <c r="RHD164" s="394"/>
      <c r="RHE164" s="394"/>
      <c r="RHJ164" s="394"/>
      <c r="RHK164" s="394"/>
      <c r="RHP164" s="394"/>
      <c r="RHQ164" s="394"/>
      <c r="RHV164" s="394"/>
      <c r="RHW164" s="394"/>
      <c r="RIB164" s="394"/>
      <c r="RIC164" s="394"/>
      <c r="RIH164" s="394"/>
      <c r="RII164" s="394"/>
      <c r="RIN164" s="394"/>
      <c r="RIO164" s="394"/>
      <c r="RIT164" s="394"/>
      <c r="RIU164" s="394"/>
      <c r="RIZ164" s="394"/>
      <c r="RJA164" s="394"/>
      <c r="RJF164" s="394"/>
      <c r="RJG164" s="394"/>
      <c r="RJL164" s="394"/>
      <c r="RJM164" s="394"/>
      <c r="RJR164" s="394"/>
      <c r="RJS164" s="394"/>
      <c r="RJX164" s="394"/>
      <c r="RJY164" s="394"/>
      <c r="RKD164" s="394"/>
      <c r="RKE164" s="394"/>
      <c r="RKJ164" s="394"/>
      <c r="RKK164" s="394"/>
      <c r="RKP164" s="394"/>
      <c r="RKQ164" s="394"/>
      <c r="RKV164" s="394"/>
      <c r="RKW164" s="394"/>
      <c r="RLB164" s="394"/>
      <c r="RLC164" s="394"/>
      <c r="RLH164" s="394"/>
      <c r="RLI164" s="394"/>
      <c r="RLN164" s="394"/>
      <c r="RLO164" s="394"/>
      <c r="RLT164" s="394"/>
      <c r="RLU164" s="394"/>
      <c r="RLZ164" s="394"/>
      <c r="RMA164" s="394"/>
      <c r="RMF164" s="394"/>
      <c r="RMG164" s="394"/>
      <c r="RML164" s="394"/>
      <c r="RMM164" s="394"/>
      <c r="RMR164" s="394"/>
      <c r="RMS164" s="394"/>
      <c r="RMX164" s="394"/>
      <c r="RMY164" s="394"/>
      <c r="RND164" s="394"/>
      <c r="RNE164" s="394"/>
      <c r="RNJ164" s="394"/>
      <c r="RNK164" s="394"/>
      <c r="RNP164" s="394"/>
      <c r="RNQ164" s="394"/>
      <c r="RNV164" s="394"/>
      <c r="RNW164" s="394"/>
      <c r="ROB164" s="394"/>
      <c r="ROC164" s="394"/>
      <c r="ROH164" s="394"/>
      <c r="ROI164" s="394"/>
      <c r="RON164" s="394"/>
      <c r="ROO164" s="394"/>
      <c r="ROT164" s="394"/>
      <c r="ROU164" s="394"/>
      <c r="ROZ164" s="394"/>
      <c r="RPA164" s="394"/>
      <c r="RPF164" s="394"/>
      <c r="RPG164" s="394"/>
      <c r="RPL164" s="394"/>
      <c r="RPM164" s="394"/>
      <c r="RPR164" s="394"/>
      <c r="RPS164" s="394"/>
      <c r="RPX164" s="394"/>
      <c r="RPY164" s="394"/>
      <c r="RQD164" s="394"/>
      <c r="RQE164" s="394"/>
      <c r="RQJ164" s="394"/>
      <c r="RQK164" s="394"/>
      <c r="RQP164" s="394"/>
      <c r="RQQ164" s="394"/>
      <c r="RQV164" s="394"/>
      <c r="RQW164" s="394"/>
      <c r="RRB164" s="394"/>
      <c r="RRC164" s="394"/>
      <c r="RRH164" s="394"/>
      <c r="RRI164" s="394"/>
      <c r="RRN164" s="394"/>
      <c r="RRO164" s="394"/>
      <c r="RRT164" s="394"/>
      <c r="RRU164" s="394"/>
      <c r="RRZ164" s="394"/>
      <c r="RSA164" s="394"/>
      <c r="RSF164" s="394"/>
      <c r="RSG164" s="394"/>
      <c r="RSL164" s="394"/>
      <c r="RSM164" s="394"/>
      <c r="RSR164" s="394"/>
      <c r="RSS164" s="394"/>
      <c r="RSX164" s="394"/>
      <c r="RSY164" s="394"/>
      <c r="RTD164" s="394"/>
      <c r="RTE164" s="394"/>
      <c r="RTJ164" s="394"/>
      <c r="RTK164" s="394"/>
      <c r="RTP164" s="394"/>
      <c r="RTQ164" s="394"/>
      <c r="RTV164" s="394"/>
      <c r="RTW164" s="394"/>
      <c r="RUB164" s="394"/>
      <c r="RUC164" s="394"/>
      <c r="RUH164" s="394"/>
      <c r="RUI164" s="394"/>
      <c r="RUN164" s="394"/>
      <c r="RUO164" s="394"/>
      <c r="RUT164" s="394"/>
      <c r="RUU164" s="394"/>
      <c r="RUZ164" s="394"/>
      <c r="RVA164" s="394"/>
      <c r="RVF164" s="394"/>
      <c r="RVG164" s="394"/>
      <c r="RVL164" s="394"/>
      <c r="RVM164" s="394"/>
      <c r="RVR164" s="394"/>
      <c r="RVS164" s="394"/>
      <c r="RVX164" s="394"/>
      <c r="RVY164" s="394"/>
      <c r="RWD164" s="394"/>
      <c r="RWE164" s="394"/>
      <c r="RWJ164" s="394"/>
      <c r="RWK164" s="394"/>
      <c r="RWP164" s="394"/>
      <c r="RWQ164" s="394"/>
      <c r="RWV164" s="394"/>
      <c r="RWW164" s="394"/>
      <c r="RXB164" s="394"/>
      <c r="RXC164" s="394"/>
      <c r="RXH164" s="394"/>
      <c r="RXI164" s="394"/>
      <c r="RXN164" s="394"/>
      <c r="RXO164" s="394"/>
      <c r="RXT164" s="394"/>
      <c r="RXU164" s="394"/>
      <c r="RXZ164" s="394"/>
      <c r="RYA164" s="394"/>
      <c r="RYF164" s="394"/>
      <c r="RYG164" s="394"/>
      <c r="RYL164" s="394"/>
      <c r="RYM164" s="394"/>
      <c r="RYR164" s="394"/>
      <c r="RYS164" s="394"/>
      <c r="RYX164" s="394"/>
      <c r="RYY164" s="394"/>
      <c r="RZD164" s="394"/>
      <c r="RZE164" s="394"/>
      <c r="RZJ164" s="394"/>
      <c r="RZK164" s="394"/>
      <c r="RZP164" s="394"/>
      <c r="RZQ164" s="394"/>
      <c r="RZV164" s="394"/>
      <c r="RZW164" s="394"/>
      <c r="SAB164" s="394"/>
      <c r="SAC164" s="394"/>
      <c r="SAH164" s="394"/>
      <c r="SAI164" s="394"/>
      <c r="SAN164" s="394"/>
      <c r="SAO164" s="394"/>
      <c r="SAT164" s="394"/>
      <c r="SAU164" s="394"/>
      <c r="SAZ164" s="394"/>
      <c r="SBA164" s="394"/>
      <c r="SBF164" s="394"/>
      <c r="SBG164" s="394"/>
      <c r="SBL164" s="394"/>
      <c r="SBM164" s="394"/>
      <c r="SBR164" s="394"/>
      <c r="SBS164" s="394"/>
      <c r="SBX164" s="394"/>
      <c r="SBY164" s="394"/>
      <c r="SCD164" s="394"/>
      <c r="SCE164" s="394"/>
      <c r="SCJ164" s="394"/>
      <c r="SCK164" s="394"/>
      <c r="SCP164" s="394"/>
      <c r="SCQ164" s="394"/>
      <c r="SCV164" s="394"/>
      <c r="SCW164" s="394"/>
      <c r="SDB164" s="394"/>
      <c r="SDC164" s="394"/>
      <c r="SDH164" s="394"/>
      <c r="SDI164" s="394"/>
      <c r="SDN164" s="394"/>
      <c r="SDO164" s="394"/>
      <c r="SDT164" s="394"/>
      <c r="SDU164" s="394"/>
      <c r="SDZ164" s="394"/>
      <c r="SEA164" s="394"/>
      <c r="SEF164" s="394"/>
      <c r="SEG164" s="394"/>
      <c r="SEL164" s="394"/>
      <c r="SEM164" s="394"/>
      <c r="SER164" s="394"/>
      <c r="SES164" s="394"/>
      <c r="SEX164" s="394"/>
      <c r="SEY164" s="394"/>
      <c r="SFD164" s="394"/>
      <c r="SFE164" s="394"/>
      <c r="SFJ164" s="394"/>
      <c r="SFK164" s="394"/>
      <c r="SFP164" s="394"/>
      <c r="SFQ164" s="394"/>
      <c r="SFV164" s="394"/>
      <c r="SFW164" s="394"/>
      <c r="SGB164" s="394"/>
      <c r="SGC164" s="394"/>
      <c r="SGH164" s="394"/>
      <c r="SGI164" s="394"/>
      <c r="SGN164" s="394"/>
      <c r="SGO164" s="394"/>
      <c r="SGT164" s="394"/>
      <c r="SGU164" s="394"/>
      <c r="SGZ164" s="394"/>
      <c r="SHA164" s="394"/>
      <c r="SHF164" s="394"/>
      <c r="SHG164" s="394"/>
      <c r="SHL164" s="394"/>
      <c r="SHM164" s="394"/>
      <c r="SHR164" s="394"/>
      <c r="SHS164" s="394"/>
      <c r="SHX164" s="394"/>
      <c r="SHY164" s="394"/>
      <c r="SID164" s="394"/>
      <c r="SIE164" s="394"/>
      <c r="SIJ164" s="394"/>
      <c r="SIK164" s="394"/>
      <c r="SIP164" s="394"/>
      <c r="SIQ164" s="394"/>
      <c r="SIV164" s="394"/>
      <c r="SIW164" s="394"/>
      <c r="SJB164" s="394"/>
      <c r="SJC164" s="394"/>
      <c r="SJH164" s="394"/>
      <c r="SJI164" s="394"/>
      <c r="SJN164" s="394"/>
      <c r="SJO164" s="394"/>
      <c r="SJT164" s="394"/>
      <c r="SJU164" s="394"/>
      <c r="SJZ164" s="394"/>
      <c r="SKA164" s="394"/>
      <c r="SKF164" s="394"/>
      <c r="SKG164" s="394"/>
      <c r="SKL164" s="394"/>
      <c r="SKM164" s="394"/>
      <c r="SKR164" s="394"/>
      <c r="SKS164" s="394"/>
      <c r="SKX164" s="394"/>
      <c r="SKY164" s="394"/>
      <c r="SLD164" s="394"/>
      <c r="SLE164" s="394"/>
      <c r="SLJ164" s="394"/>
      <c r="SLK164" s="394"/>
      <c r="SLP164" s="394"/>
      <c r="SLQ164" s="394"/>
      <c r="SLV164" s="394"/>
      <c r="SLW164" s="394"/>
      <c r="SMB164" s="394"/>
      <c r="SMC164" s="394"/>
      <c r="SMH164" s="394"/>
      <c r="SMI164" s="394"/>
      <c r="SMN164" s="394"/>
      <c r="SMO164" s="394"/>
      <c r="SMT164" s="394"/>
      <c r="SMU164" s="394"/>
      <c r="SMZ164" s="394"/>
      <c r="SNA164" s="394"/>
      <c r="SNF164" s="394"/>
      <c r="SNG164" s="394"/>
      <c r="SNL164" s="394"/>
      <c r="SNM164" s="394"/>
      <c r="SNR164" s="394"/>
      <c r="SNS164" s="394"/>
      <c r="SNX164" s="394"/>
      <c r="SNY164" s="394"/>
      <c r="SOD164" s="394"/>
      <c r="SOE164" s="394"/>
      <c r="SOJ164" s="394"/>
      <c r="SOK164" s="394"/>
      <c r="SOP164" s="394"/>
      <c r="SOQ164" s="394"/>
      <c r="SOV164" s="394"/>
      <c r="SOW164" s="394"/>
      <c r="SPB164" s="394"/>
      <c r="SPC164" s="394"/>
      <c r="SPH164" s="394"/>
      <c r="SPI164" s="394"/>
      <c r="SPN164" s="394"/>
      <c r="SPO164" s="394"/>
      <c r="SPT164" s="394"/>
      <c r="SPU164" s="394"/>
      <c r="SPZ164" s="394"/>
      <c r="SQA164" s="394"/>
      <c r="SQF164" s="394"/>
      <c r="SQG164" s="394"/>
      <c r="SQL164" s="394"/>
      <c r="SQM164" s="394"/>
      <c r="SQR164" s="394"/>
      <c r="SQS164" s="394"/>
      <c r="SQX164" s="394"/>
      <c r="SQY164" s="394"/>
      <c r="SRD164" s="394"/>
      <c r="SRE164" s="394"/>
      <c r="SRJ164" s="394"/>
      <c r="SRK164" s="394"/>
      <c r="SRP164" s="394"/>
      <c r="SRQ164" s="394"/>
      <c r="SRV164" s="394"/>
      <c r="SRW164" s="394"/>
      <c r="SSB164" s="394"/>
      <c r="SSC164" s="394"/>
      <c r="SSH164" s="394"/>
      <c r="SSI164" s="394"/>
      <c r="SSN164" s="394"/>
      <c r="SSO164" s="394"/>
      <c r="SST164" s="394"/>
      <c r="SSU164" s="394"/>
      <c r="SSZ164" s="394"/>
      <c r="STA164" s="394"/>
      <c r="STF164" s="394"/>
      <c r="STG164" s="394"/>
      <c r="STL164" s="394"/>
      <c r="STM164" s="394"/>
      <c r="STR164" s="394"/>
      <c r="STS164" s="394"/>
      <c r="STX164" s="394"/>
      <c r="STY164" s="394"/>
      <c r="SUD164" s="394"/>
      <c r="SUE164" s="394"/>
      <c r="SUJ164" s="394"/>
      <c r="SUK164" s="394"/>
      <c r="SUP164" s="394"/>
      <c r="SUQ164" s="394"/>
      <c r="SUV164" s="394"/>
      <c r="SUW164" s="394"/>
      <c r="SVB164" s="394"/>
      <c r="SVC164" s="394"/>
      <c r="SVH164" s="394"/>
      <c r="SVI164" s="394"/>
      <c r="SVN164" s="394"/>
      <c r="SVO164" s="394"/>
      <c r="SVT164" s="394"/>
      <c r="SVU164" s="394"/>
      <c r="SVZ164" s="394"/>
      <c r="SWA164" s="394"/>
      <c r="SWF164" s="394"/>
      <c r="SWG164" s="394"/>
      <c r="SWL164" s="394"/>
      <c r="SWM164" s="394"/>
      <c r="SWR164" s="394"/>
      <c r="SWS164" s="394"/>
      <c r="SWX164" s="394"/>
      <c r="SWY164" s="394"/>
      <c r="SXD164" s="394"/>
      <c r="SXE164" s="394"/>
      <c r="SXJ164" s="394"/>
      <c r="SXK164" s="394"/>
      <c r="SXP164" s="394"/>
      <c r="SXQ164" s="394"/>
      <c r="SXV164" s="394"/>
      <c r="SXW164" s="394"/>
      <c r="SYB164" s="394"/>
      <c r="SYC164" s="394"/>
      <c r="SYH164" s="394"/>
      <c r="SYI164" s="394"/>
      <c r="SYN164" s="394"/>
      <c r="SYO164" s="394"/>
      <c r="SYT164" s="394"/>
      <c r="SYU164" s="394"/>
      <c r="SYZ164" s="394"/>
      <c r="SZA164" s="394"/>
      <c r="SZF164" s="394"/>
      <c r="SZG164" s="394"/>
      <c r="SZL164" s="394"/>
      <c r="SZM164" s="394"/>
      <c r="SZR164" s="394"/>
      <c r="SZS164" s="394"/>
      <c r="SZX164" s="394"/>
      <c r="SZY164" s="394"/>
      <c r="TAD164" s="394"/>
      <c r="TAE164" s="394"/>
      <c r="TAJ164" s="394"/>
      <c r="TAK164" s="394"/>
      <c r="TAP164" s="394"/>
      <c r="TAQ164" s="394"/>
      <c r="TAV164" s="394"/>
      <c r="TAW164" s="394"/>
      <c r="TBB164" s="394"/>
      <c r="TBC164" s="394"/>
      <c r="TBH164" s="394"/>
      <c r="TBI164" s="394"/>
      <c r="TBN164" s="394"/>
      <c r="TBO164" s="394"/>
      <c r="TBT164" s="394"/>
      <c r="TBU164" s="394"/>
      <c r="TBZ164" s="394"/>
      <c r="TCA164" s="394"/>
      <c r="TCF164" s="394"/>
      <c r="TCG164" s="394"/>
      <c r="TCL164" s="394"/>
      <c r="TCM164" s="394"/>
      <c r="TCR164" s="394"/>
      <c r="TCS164" s="394"/>
      <c r="TCX164" s="394"/>
      <c r="TCY164" s="394"/>
      <c r="TDD164" s="394"/>
      <c r="TDE164" s="394"/>
      <c r="TDJ164" s="394"/>
      <c r="TDK164" s="394"/>
      <c r="TDP164" s="394"/>
      <c r="TDQ164" s="394"/>
      <c r="TDV164" s="394"/>
      <c r="TDW164" s="394"/>
      <c r="TEB164" s="394"/>
      <c r="TEC164" s="394"/>
      <c r="TEH164" s="394"/>
      <c r="TEI164" s="394"/>
      <c r="TEN164" s="394"/>
      <c r="TEO164" s="394"/>
      <c r="TET164" s="394"/>
      <c r="TEU164" s="394"/>
      <c r="TEZ164" s="394"/>
      <c r="TFA164" s="394"/>
      <c r="TFF164" s="394"/>
      <c r="TFG164" s="394"/>
      <c r="TFL164" s="394"/>
      <c r="TFM164" s="394"/>
      <c r="TFR164" s="394"/>
      <c r="TFS164" s="394"/>
      <c r="TFX164" s="394"/>
      <c r="TFY164" s="394"/>
      <c r="TGD164" s="394"/>
      <c r="TGE164" s="394"/>
      <c r="TGJ164" s="394"/>
      <c r="TGK164" s="394"/>
      <c r="TGP164" s="394"/>
      <c r="TGQ164" s="394"/>
      <c r="TGV164" s="394"/>
      <c r="TGW164" s="394"/>
      <c r="THB164" s="394"/>
      <c r="THC164" s="394"/>
      <c r="THH164" s="394"/>
      <c r="THI164" s="394"/>
      <c r="THN164" s="394"/>
      <c r="THO164" s="394"/>
      <c r="THT164" s="394"/>
      <c r="THU164" s="394"/>
      <c r="THZ164" s="394"/>
      <c r="TIA164" s="394"/>
      <c r="TIF164" s="394"/>
      <c r="TIG164" s="394"/>
      <c r="TIL164" s="394"/>
      <c r="TIM164" s="394"/>
      <c r="TIR164" s="394"/>
      <c r="TIS164" s="394"/>
      <c r="TIX164" s="394"/>
      <c r="TIY164" s="394"/>
      <c r="TJD164" s="394"/>
      <c r="TJE164" s="394"/>
      <c r="TJJ164" s="394"/>
      <c r="TJK164" s="394"/>
      <c r="TJP164" s="394"/>
      <c r="TJQ164" s="394"/>
      <c r="TJV164" s="394"/>
      <c r="TJW164" s="394"/>
      <c r="TKB164" s="394"/>
      <c r="TKC164" s="394"/>
      <c r="TKH164" s="394"/>
      <c r="TKI164" s="394"/>
      <c r="TKN164" s="394"/>
      <c r="TKO164" s="394"/>
      <c r="TKT164" s="394"/>
      <c r="TKU164" s="394"/>
      <c r="TKZ164" s="394"/>
      <c r="TLA164" s="394"/>
      <c r="TLF164" s="394"/>
      <c r="TLG164" s="394"/>
      <c r="TLL164" s="394"/>
      <c r="TLM164" s="394"/>
      <c r="TLR164" s="394"/>
      <c r="TLS164" s="394"/>
      <c r="TLX164" s="394"/>
      <c r="TLY164" s="394"/>
      <c r="TMD164" s="394"/>
      <c r="TME164" s="394"/>
      <c r="TMJ164" s="394"/>
      <c r="TMK164" s="394"/>
      <c r="TMP164" s="394"/>
      <c r="TMQ164" s="394"/>
      <c r="TMV164" s="394"/>
      <c r="TMW164" s="394"/>
      <c r="TNB164" s="394"/>
      <c r="TNC164" s="394"/>
      <c r="TNH164" s="394"/>
      <c r="TNI164" s="394"/>
      <c r="TNN164" s="394"/>
      <c r="TNO164" s="394"/>
      <c r="TNT164" s="394"/>
      <c r="TNU164" s="394"/>
      <c r="TNZ164" s="394"/>
      <c r="TOA164" s="394"/>
      <c r="TOF164" s="394"/>
      <c r="TOG164" s="394"/>
      <c r="TOL164" s="394"/>
      <c r="TOM164" s="394"/>
      <c r="TOR164" s="394"/>
      <c r="TOS164" s="394"/>
      <c r="TOX164" s="394"/>
      <c r="TOY164" s="394"/>
      <c r="TPD164" s="394"/>
      <c r="TPE164" s="394"/>
      <c r="TPJ164" s="394"/>
      <c r="TPK164" s="394"/>
      <c r="TPP164" s="394"/>
      <c r="TPQ164" s="394"/>
      <c r="TPV164" s="394"/>
      <c r="TPW164" s="394"/>
      <c r="TQB164" s="394"/>
      <c r="TQC164" s="394"/>
      <c r="TQH164" s="394"/>
      <c r="TQI164" s="394"/>
      <c r="TQN164" s="394"/>
      <c r="TQO164" s="394"/>
      <c r="TQT164" s="394"/>
      <c r="TQU164" s="394"/>
      <c r="TQZ164" s="394"/>
      <c r="TRA164" s="394"/>
      <c r="TRF164" s="394"/>
      <c r="TRG164" s="394"/>
      <c r="TRL164" s="394"/>
      <c r="TRM164" s="394"/>
      <c r="TRR164" s="394"/>
      <c r="TRS164" s="394"/>
      <c r="TRX164" s="394"/>
      <c r="TRY164" s="394"/>
      <c r="TSD164" s="394"/>
      <c r="TSE164" s="394"/>
      <c r="TSJ164" s="394"/>
      <c r="TSK164" s="394"/>
      <c r="TSP164" s="394"/>
      <c r="TSQ164" s="394"/>
      <c r="TSV164" s="394"/>
      <c r="TSW164" s="394"/>
      <c r="TTB164" s="394"/>
      <c r="TTC164" s="394"/>
      <c r="TTH164" s="394"/>
      <c r="TTI164" s="394"/>
      <c r="TTN164" s="394"/>
      <c r="TTO164" s="394"/>
      <c r="TTT164" s="394"/>
      <c r="TTU164" s="394"/>
      <c r="TTZ164" s="394"/>
      <c r="TUA164" s="394"/>
      <c r="TUF164" s="394"/>
      <c r="TUG164" s="394"/>
      <c r="TUL164" s="394"/>
      <c r="TUM164" s="394"/>
      <c r="TUR164" s="394"/>
      <c r="TUS164" s="394"/>
      <c r="TUX164" s="394"/>
      <c r="TUY164" s="394"/>
      <c r="TVD164" s="394"/>
      <c r="TVE164" s="394"/>
      <c r="TVJ164" s="394"/>
      <c r="TVK164" s="394"/>
      <c r="TVP164" s="394"/>
      <c r="TVQ164" s="394"/>
      <c r="TVV164" s="394"/>
      <c r="TVW164" s="394"/>
      <c r="TWB164" s="394"/>
      <c r="TWC164" s="394"/>
      <c r="TWH164" s="394"/>
      <c r="TWI164" s="394"/>
      <c r="TWN164" s="394"/>
      <c r="TWO164" s="394"/>
      <c r="TWT164" s="394"/>
      <c r="TWU164" s="394"/>
      <c r="TWZ164" s="394"/>
      <c r="TXA164" s="394"/>
      <c r="TXF164" s="394"/>
      <c r="TXG164" s="394"/>
      <c r="TXL164" s="394"/>
      <c r="TXM164" s="394"/>
      <c r="TXR164" s="394"/>
      <c r="TXS164" s="394"/>
      <c r="TXX164" s="394"/>
      <c r="TXY164" s="394"/>
      <c r="TYD164" s="394"/>
      <c r="TYE164" s="394"/>
      <c r="TYJ164" s="394"/>
      <c r="TYK164" s="394"/>
      <c r="TYP164" s="394"/>
      <c r="TYQ164" s="394"/>
      <c r="TYV164" s="394"/>
      <c r="TYW164" s="394"/>
      <c r="TZB164" s="394"/>
      <c r="TZC164" s="394"/>
      <c r="TZH164" s="394"/>
      <c r="TZI164" s="394"/>
      <c r="TZN164" s="394"/>
      <c r="TZO164" s="394"/>
      <c r="TZT164" s="394"/>
      <c r="TZU164" s="394"/>
      <c r="TZZ164" s="394"/>
      <c r="UAA164" s="394"/>
      <c r="UAF164" s="394"/>
      <c r="UAG164" s="394"/>
      <c r="UAL164" s="394"/>
      <c r="UAM164" s="394"/>
      <c r="UAR164" s="394"/>
      <c r="UAS164" s="394"/>
      <c r="UAX164" s="394"/>
      <c r="UAY164" s="394"/>
      <c r="UBD164" s="394"/>
      <c r="UBE164" s="394"/>
      <c r="UBJ164" s="394"/>
      <c r="UBK164" s="394"/>
      <c r="UBP164" s="394"/>
      <c r="UBQ164" s="394"/>
      <c r="UBV164" s="394"/>
      <c r="UBW164" s="394"/>
      <c r="UCB164" s="394"/>
      <c r="UCC164" s="394"/>
      <c r="UCH164" s="394"/>
      <c r="UCI164" s="394"/>
      <c r="UCN164" s="394"/>
      <c r="UCO164" s="394"/>
      <c r="UCT164" s="394"/>
      <c r="UCU164" s="394"/>
      <c r="UCZ164" s="394"/>
      <c r="UDA164" s="394"/>
      <c r="UDF164" s="394"/>
      <c r="UDG164" s="394"/>
      <c r="UDL164" s="394"/>
      <c r="UDM164" s="394"/>
      <c r="UDR164" s="394"/>
      <c r="UDS164" s="394"/>
      <c r="UDX164" s="394"/>
      <c r="UDY164" s="394"/>
      <c r="UED164" s="394"/>
      <c r="UEE164" s="394"/>
      <c r="UEJ164" s="394"/>
      <c r="UEK164" s="394"/>
      <c r="UEP164" s="394"/>
      <c r="UEQ164" s="394"/>
      <c r="UEV164" s="394"/>
      <c r="UEW164" s="394"/>
      <c r="UFB164" s="394"/>
      <c r="UFC164" s="394"/>
      <c r="UFH164" s="394"/>
      <c r="UFI164" s="394"/>
      <c r="UFN164" s="394"/>
      <c r="UFO164" s="394"/>
      <c r="UFT164" s="394"/>
      <c r="UFU164" s="394"/>
      <c r="UFZ164" s="394"/>
      <c r="UGA164" s="394"/>
      <c r="UGF164" s="394"/>
      <c r="UGG164" s="394"/>
      <c r="UGL164" s="394"/>
      <c r="UGM164" s="394"/>
      <c r="UGR164" s="394"/>
      <c r="UGS164" s="394"/>
      <c r="UGX164" s="394"/>
      <c r="UGY164" s="394"/>
      <c r="UHD164" s="394"/>
      <c r="UHE164" s="394"/>
      <c r="UHJ164" s="394"/>
      <c r="UHK164" s="394"/>
      <c r="UHP164" s="394"/>
      <c r="UHQ164" s="394"/>
      <c r="UHV164" s="394"/>
      <c r="UHW164" s="394"/>
      <c r="UIB164" s="394"/>
      <c r="UIC164" s="394"/>
      <c r="UIH164" s="394"/>
      <c r="UII164" s="394"/>
      <c r="UIN164" s="394"/>
      <c r="UIO164" s="394"/>
      <c r="UIT164" s="394"/>
      <c r="UIU164" s="394"/>
      <c r="UIZ164" s="394"/>
      <c r="UJA164" s="394"/>
      <c r="UJF164" s="394"/>
      <c r="UJG164" s="394"/>
      <c r="UJL164" s="394"/>
      <c r="UJM164" s="394"/>
      <c r="UJR164" s="394"/>
      <c r="UJS164" s="394"/>
      <c r="UJX164" s="394"/>
      <c r="UJY164" s="394"/>
      <c r="UKD164" s="394"/>
      <c r="UKE164" s="394"/>
      <c r="UKJ164" s="394"/>
      <c r="UKK164" s="394"/>
      <c r="UKP164" s="394"/>
      <c r="UKQ164" s="394"/>
      <c r="UKV164" s="394"/>
      <c r="UKW164" s="394"/>
      <c r="ULB164" s="394"/>
      <c r="ULC164" s="394"/>
      <c r="ULH164" s="394"/>
      <c r="ULI164" s="394"/>
      <c r="ULN164" s="394"/>
      <c r="ULO164" s="394"/>
      <c r="ULT164" s="394"/>
      <c r="ULU164" s="394"/>
      <c r="ULZ164" s="394"/>
      <c r="UMA164" s="394"/>
      <c r="UMF164" s="394"/>
      <c r="UMG164" s="394"/>
      <c r="UML164" s="394"/>
      <c r="UMM164" s="394"/>
      <c r="UMR164" s="394"/>
      <c r="UMS164" s="394"/>
      <c r="UMX164" s="394"/>
      <c r="UMY164" s="394"/>
      <c r="UND164" s="394"/>
      <c r="UNE164" s="394"/>
      <c r="UNJ164" s="394"/>
      <c r="UNK164" s="394"/>
      <c r="UNP164" s="394"/>
      <c r="UNQ164" s="394"/>
      <c r="UNV164" s="394"/>
      <c r="UNW164" s="394"/>
      <c r="UOB164" s="394"/>
      <c r="UOC164" s="394"/>
      <c r="UOH164" s="394"/>
      <c r="UOI164" s="394"/>
      <c r="UON164" s="394"/>
      <c r="UOO164" s="394"/>
      <c r="UOT164" s="394"/>
      <c r="UOU164" s="394"/>
      <c r="UOZ164" s="394"/>
      <c r="UPA164" s="394"/>
      <c r="UPF164" s="394"/>
      <c r="UPG164" s="394"/>
      <c r="UPL164" s="394"/>
      <c r="UPM164" s="394"/>
      <c r="UPR164" s="394"/>
      <c r="UPS164" s="394"/>
      <c r="UPX164" s="394"/>
      <c r="UPY164" s="394"/>
      <c r="UQD164" s="394"/>
      <c r="UQE164" s="394"/>
      <c r="UQJ164" s="394"/>
      <c r="UQK164" s="394"/>
      <c r="UQP164" s="394"/>
      <c r="UQQ164" s="394"/>
      <c r="UQV164" s="394"/>
      <c r="UQW164" s="394"/>
      <c r="URB164" s="394"/>
      <c r="URC164" s="394"/>
      <c r="URH164" s="394"/>
      <c r="URI164" s="394"/>
      <c r="URN164" s="394"/>
      <c r="URO164" s="394"/>
      <c r="URT164" s="394"/>
      <c r="URU164" s="394"/>
      <c r="URZ164" s="394"/>
      <c r="USA164" s="394"/>
      <c r="USF164" s="394"/>
      <c r="USG164" s="394"/>
      <c r="USL164" s="394"/>
      <c r="USM164" s="394"/>
      <c r="USR164" s="394"/>
      <c r="USS164" s="394"/>
      <c r="USX164" s="394"/>
      <c r="USY164" s="394"/>
      <c r="UTD164" s="394"/>
      <c r="UTE164" s="394"/>
      <c r="UTJ164" s="394"/>
      <c r="UTK164" s="394"/>
      <c r="UTP164" s="394"/>
      <c r="UTQ164" s="394"/>
      <c r="UTV164" s="394"/>
      <c r="UTW164" s="394"/>
      <c r="UUB164" s="394"/>
      <c r="UUC164" s="394"/>
      <c r="UUH164" s="394"/>
      <c r="UUI164" s="394"/>
      <c r="UUN164" s="394"/>
      <c r="UUO164" s="394"/>
      <c r="UUT164" s="394"/>
      <c r="UUU164" s="394"/>
      <c r="UUZ164" s="394"/>
      <c r="UVA164" s="394"/>
      <c r="UVF164" s="394"/>
      <c r="UVG164" s="394"/>
      <c r="UVL164" s="394"/>
      <c r="UVM164" s="394"/>
      <c r="UVR164" s="394"/>
      <c r="UVS164" s="394"/>
      <c r="UVX164" s="394"/>
      <c r="UVY164" s="394"/>
      <c r="UWD164" s="394"/>
      <c r="UWE164" s="394"/>
      <c r="UWJ164" s="394"/>
      <c r="UWK164" s="394"/>
      <c r="UWP164" s="394"/>
      <c r="UWQ164" s="394"/>
      <c r="UWV164" s="394"/>
      <c r="UWW164" s="394"/>
      <c r="UXB164" s="394"/>
      <c r="UXC164" s="394"/>
      <c r="UXH164" s="394"/>
      <c r="UXI164" s="394"/>
      <c r="UXN164" s="394"/>
      <c r="UXO164" s="394"/>
      <c r="UXT164" s="394"/>
      <c r="UXU164" s="394"/>
      <c r="UXZ164" s="394"/>
      <c r="UYA164" s="394"/>
      <c r="UYF164" s="394"/>
      <c r="UYG164" s="394"/>
      <c r="UYL164" s="394"/>
      <c r="UYM164" s="394"/>
      <c r="UYR164" s="394"/>
      <c r="UYS164" s="394"/>
      <c r="UYX164" s="394"/>
      <c r="UYY164" s="394"/>
      <c r="UZD164" s="394"/>
      <c r="UZE164" s="394"/>
      <c r="UZJ164" s="394"/>
      <c r="UZK164" s="394"/>
      <c r="UZP164" s="394"/>
      <c r="UZQ164" s="394"/>
      <c r="UZV164" s="394"/>
      <c r="UZW164" s="394"/>
      <c r="VAB164" s="394"/>
      <c r="VAC164" s="394"/>
      <c r="VAH164" s="394"/>
      <c r="VAI164" s="394"/>
      <c r="VAN164" s="394"/>
      <c r="VAO164" s="394"/>
      <c r="VAT164" s="394"/>
      <c r="VAU164" s="394"/>
      <c r="VAZ164" s="394"/>
      <c r="VBA164" s="394"/>
      <c r="VBF164" s="394"/>
      <c r="VBG164" s="394"/>
      <c r="VBL164" s="394"/>
      <c r="VBM164" s="394"/>
      <c r="VBR164" s="394"/>
      <c r="VBS164" s="394"/>
      <c r="VBX164" s="394"/>
      <c r="VBY164" s="394"/>
      <c r="VCD164" s="394"/>
      <c r="VCE164" s="394"/>
      <c r="VCJ164" s="394"/>
      <c r="VCK164" s="394"/>
      <c r="VCP164" s="394"/>
      <c r="VCQ164" s="394"/>
      <c r="VCV164" s="394"/>
      <c r="VCW164" s="394"/>
      <c r="VDB164" s="394"/>
      <c r="VDC164" s="394"/>
      <c r="VDH164" s="394"/>
      <c r="VDI164" s="394"/>
      <c r="VDN164" s="394"/>
      <c r="VDO164" s="394"/>
      <c r="VDT164" s="394"/>
      <c r="VDU164" s="394"/>
      <c r="VDZ164" s="394"/>
      <c r="VEA164" s="394"/>
      <c r="VEF164" s="394"/>
      <c r="VEG164" s="394"/>
      <c r="VEL164" s="394"/>
      <c r="VEM164" s="394"/>
      <c r="VER164" s="394"/>
      <c r="VES164" s="394"/>
      <c r="VEX164" s="394"/>
      <c r="VEY164" s="394"/>
      <c r="VFD164" s="394"/>
      <c r="VFE164" s="394"/>
      <c r="VFJ164" s="394"/>
      <c r="VFK164" s="394"/>
      <c r="VFP164" s="394"/>
      <c r="VFQ164" s="394"/>
      <c r="VFV164" s="394"/>
      <c r="VFW164" s="394"/>
      <c r="VGB164" s="394"/>
      <c r="VGC164" s="394"/>
      <c r="VGH164" s="394"/>
      <c r="VGI164" s="394"/>
      <c r="VGN164" s="394"/>
      <c r="VGO164" s="394"/>
      <c r="VGT164" s="394"/>
      <c r="VGU164" s="394"/>
      <c r="VGZ164" s="394"/>
      <c r="VHA164" s="394"/>
      <c r="VHF164" s="394"/>
      <c r="VHG164" s="394"/>
      <c r="VHL164" s="394"/>
      <c r="VHM164" s="394"/>
      <c r="VHR164" s="394"/>
      <c r="VHS164" s="394"/>
      <c r="VHX164" s="394"/>
      <c r="VHY164" s="394"/>
      <c r="VID164" s="394"/>
      <c r="VIE164" s="394"/>
      <c r="VIJ164" s="394"/>
      <c r="VIK164" s="394"/>
      <c r="VIP164" s="394"/>
      <c r="VIQ164" s="394"/>
      <c r="VIV164" s="394"/>
      <c r="VIW164" s="394"/>
      <c r="VJB164" s="394"/>
      <c r="VJC164" s="394"/>
      <c r="VJH164" s="394"/>
      <c r="VJI164" s="394"/>
      <c r="VJN164" s="394"/>
      <c r="VJO164" s="394"/>
      <c r="VJT164" s="394"/>
      <c r="VJU164" s="394"/>
      <c r="VJZ164" s="394"/>
      <c r="VKA164" s="394"/>
      <c r="VKF164" s="394"/>
      <c r="VKG164" s="394"/>
      <c r="VKL164" s="394"/>
      <c r="VKM164" s="394"/>
      <c r="VKR164" s="394"/>
      <c r="VKS164" s="394"/>
      <c r="VKX164" s="394"/>
      <c r="VKY164" s="394"/>
      <c r="VLD164" s="394"/>
      <c r="VLE164" s="394"/>
      <c r="VLJ164" s="394"/>
      <c r="VLK164" s="394"/>
      <c r="VLP164" s="394"/>
      <c r="VLQ164" s="394"/>
      <c r="VLV164" s="394"/>
      <c r="VLW164" s="394"/>
      <c r="VMB164" s="394"/>
      <c r="VMC164" s="394"/>
      <c r="VMH164" s="394"/>
      <c r="VMI164" s="394"/>
      <c r="VMN164" s="394"/>
      <c r="VMO164" s="394"/>
      <c r="VMT164" s="394"/>
      <c r="VMU164" s="394"/>
      <c r="VMZ164" s="394"/>
      <c r="VNA164" s="394"/>
      <c r="VNF164" s="394"/>
      <c r="VNG164" s="394"/>
      <c r="VNL164" s="394"/>
      <c r="VNM164" s="394"/>
      <c r="VNR164" s="394"/>
      <c r="VNS164" s="394"/>
      <c r="VNX164" s="394"/>
      <c r="VNY164" s="394"/>
      <c r="VOD164" s="394"/>
      <c r="VOE164" s="394"/>
      <c r="VOJ164" s="394"/>
      <c r="VOK164" s="394"/>
      <c r="VOP164" s="394"/>
      <c r="VOQ164" s="394"/>
      <c r="VOV164" s="394"/>
      <c r="VOW164" s="394"/>
      <c r="VPB164" s="394"/>
      <c r="VPC164" s="394"/>
      <c r="VPH164" s="394"/>
      <c r="VPI164" s="394"/>
      <c r="VPN164" s="394"/>
      <c r="VPO164" s="394"/>
      <c r="VPT164" s="394"/>
      <c r="VPU164" s="394"/>
      <c r="VPZ164" s="394"/>
      <c r="VQA164" s="394"/>
      <c r="VQF164" s="394"/>
      <c r="VQG164" s="394"/>
      <c r="VQL164" s="394"/>
      <c r="VQM164" s="394"/>
      <c r="VQR164" s="394"/>
      <c r="VQS164" s="394"/>
      <c r="VQX164" s="394"/>
      <c r="VQY164" s="394"/>
      <c r="VRD164" s="394"/>
      <c r="VRE164" s="394"/>
      <c r="VRJ164" s="394"/>
      <c r="VRK164" s="394"/>
      <c r="VRP164" s="394"/>
      <c r="VRQ164" s="394"/>
      <c r="VRV164" s="394"/>
      <c r="VRW164" s="394"/>
      <c r="VSB164" s="394"/>
      <c r="VSC164" s="394"/>
      <c r="VSH164" s="394"/>
      <c r="VSI164" s="394"/>
      <c r="VSN164" s="394"/>
      <c r="VSO164" s="394"/>
      <c r="VST164" s="394"/>
      <c r="VSU164" s="394"/>
      <c r="VSZ164" s="394"/>
      <c r="VTA164" s="394"/>
      <c r="VTF164" s="394"/>
      <c r="VTG164" s="394"/>
      <c r="VTL164" s="394"/>
      <c r="VTM164" s="394"/>
      <c r="VTR164" s="394"/>
      <c r="VTS164" s="394"/>
      <c r="VTX164" s="394"/>
      <c r="VTY164" s="394"/>
      <c r="VUD164" s="394"/>
      <c r="VUE164" s="394"/>
      <c r="VUJ164" s="394"/>
      <c r="VUK164" s="394"/>
      <c r="VUP164" s="394"/>
      <c r="VUQ164" s="394"/>
      <c r="VUV164" s="394"/>
      <c r="VUW164" s="394"/>
      <c r="VVB164" s="394"/>
      <c r="VVC164" s="394"/>
      <c r="VVH164" s="394"/>
      <c r="VVI164" s="394"/>
      <c r="VVN164" s="394"/>
      <c r="VVO164" s="394"/>
      <c r="VVT164" s="394"/>
      <c r="VVU164" s="394"/>
      <c r="VVZ164" s="394"/>
      <c r="VWA164" s="394"/>
      <c r="VWF164" s="394"/>
      <c r="VWG164" s="394"/>
      <c r="VWL164" s="394"/>
      <c r="VWM164" s="394"/>
      <c r="VWR164" s="394"/>
      <c r="VWS164" s="394"/>
      <c r="VWX164" s="394"/>
      <c r="VWY164" s="394"/>
      <c r="VXD164" s="394"/>
      <c r="VXE164" s="394"/>
      <c r="VXJ164" s="394"/>
      <c r="VXK164" s="394"/>
      <c r="VXP164" s="394"/>
      <c r="VXQ164" s="394"/>
      <c r="VXV164" s="394"/>
      <c r="VXW164" s="394"/>
      <c r="VYB164" s="394"/>
      <c r="VYC164" s="394"/>
      <c r="VYH164" s="394"/>
      <c r="VYI164" s="394"/>
      <c r="VYN164" s="394"/>
      <c r="VYO164" s="394"/>
      <c r="VYT164" s="394"/>
      <c r="VYU164" s="394"/>
      <c r="VYZ164" s="394"/>
      <c r="VZA164" s="394"/>
      <c r="VZF164" s="394"/>
      <c r="VZG164" s="394"/>
      <c r="VZL164" s="394"/>
      <c r="VZM164" s="394"/>
      <c r="VZR164" s="394"/>
      <c r="VZS164" s="394"/>
      <c r="VZX164" s="394"/>
      <c r="VZY164" s="394"/>
      <c r="WAD164" s="394"/>
      <c r="WAE164" s="394"/>
      <c r="WAJ164" s="394"/>
      <c r="WAK164" s="394"/>
      <c r="WAP164" s="394"/>
      <c r="WAQ164" s="394"/>
      <c r="WAV164" s="394"/>
      <c r="WAW164" s="394"/>
      <c r="WBB164" s="394"/>
      <c r="WBC164" s="394"/>
      <c r="WBH164" s="394"/>
      <c r="WBI164" s="394"/>
      <c r="WBN164" s="394"/>
      <c r="WBO164" s="394"/>
      <c r="WBT164" s="394"/>
      <c r="WBU164" s="394"/>
      <c r="WBZ164" s="394"/>
      <c r="WCA164" s="394"/>
      <c r="WCF164" s="394"/>
      <c r="WCG164" s="394"/>
      <c r="WCL164" s="394"/>
      <c r="WCM164" s="394"/>
      <c r="WCR164" s="394"/>
      <c r="WCS164" s="394"/>
      <c r="WCX164" s="394"/>
      <c r="WCY164" s="394"/>
      <c r="WDD164" s="394"/>
      <c r="WDE164" s="394"/>
      <c r="WDJ164" s="394"/>
      <c r="WDK164" s="394"/>
      <c r="WDP164" s="394"/>
      <c r="WDQ164" s="394"/>
      <c r="WDV164" s="394"/>
      <c r="WDW164" s="394"/>
      <c r="WEB164" s="394"/>
      <c r="WEC164" s="394"/>
      <c r="WEH164" s="394"/>
      <c r="WEI164" s="394"/>
      <c r="WEN164" s="394"/>
      <c r="WEO164" s="394"/>
      <c r="WET164" s="394"/>
      <c r="WEU164" s="394"/>
      <c r="WEZ164" s="394"/>
      <c r="WFA164" s="394"/>
      <c r="WFF164" s="394"/>
      <c r="WFG164" s="394"/>
      <c r="WFL164" s="394"/>
      <c r="WFM164" s="394"/>
      <c r="WFR164" s="394"/>
      <c r="WFS164" s="394"/>
      <c r="WFX164" s="394"/>
      <c r="WFY164" s="394"/>
      <c r="WGD164" s="394"/>
      <c r="WGE164" s="394"/>
      <c r="WGJ164" s="394"/>
      <c r="WGK164" s="394"/>
      <c r="WGP164" s="394"/>
      <c r="WGQ164" s="394"/>
      <c r="WGV164" s="394"/>
      <c r="WGW164" s="394"/>
      <c r="WHB164" s="394"/>
      <c r="WHC164" s="394"/>
      <c r="WHH164" s="394"/>
      <c r="WHI164" s="394"/>
      <c r="WHN164" s="394"/>
      <c r="WHO164" s="394"/>
      <c r="WHT164" s="394"/>
      <c r="WHU164" s="394"/>
      <c r="WHZ164" s="394"/>
      <c r="WIA164" s="394"/>
      <c r="WIF164" s="394"/>
      <c r="WIG164" s="394"/>
      <c r="WIL164" s="394"/>
      <c r="WIM164" s="394"/>
      <c r="WIR164" s="394"/>
      <c r="WIS164" s="394"/>
      <c r="WIX164" s="394"/>
      <c r="WIY164" s="394"/>
      <c r="WJD164" s="394"/>
      <c r="WJE164" s="394"/>
      <c r="WJJ164" s="394"/>
      <c r="WJK164" s="394"/>
      <c r="WJP164" s="394"/>
      <c r="WJQ164" s="394"/>
      <c r="WJV164" s="394"/>
      <c r="WJW164" s="394"/>
      <c r="WKB164" s="394"/>
      <c r="WKC164" s="394"/>
      <c r="WKH164" s="394"/>
      <c r="WKI164" s="394"/>
      <c r="WKN164" s="394"/>
      <c r="WKO164" s="394"/>
      <c r="WKT164" s="394"/>
      <c r="WKU164" s="394"/>
      <c r="WKZ164" s="394"/>
      <c r="WLA164" s="394"/>
      <c r="WLF164" s="394"/>
      <c r="WLG164" s="394"/>
      <c r="WLL164" s="394"/>
      <c r="WLM164" s="394"/>
      <c r="WLR164" s="394"/>
      <c r="WLS164" s="394"/>
      <c r="WLX164" s="394"/>
      <c r="WLY164" s="394"/>
      <c r="WMD164" s="394"/>
      <c r="WME164" s="394"/>
      <c r="WMJ164" s="394"/>
      <c r="WMK164" s="394"/>
      <c r="WMP164" s="394"/>
      <c r="WMQ164" s="394"/>
      <c r="WMV164" s="394"/>
      <c r="WMW164" s="394"/>
      <c r="WNB164" s="394"/>
      <c r="WNC164" s="394"/>
      <c r="WNH164" s="394"/>
      <c r="WNI164" s="394"/>
      <c r="WNN164" s="394"/>
      <c r="WNO164" s="394"/>
      <c r="WNT164" s="394"/>
      <c r="WNU164" s="394"/>
      <c r="WNZ164" s="394"/>
      <c r="WOA164" s="394"/>
      <c r="WOF164" s="394"/>
      <c r="WOG164" s="394"/>
      <c r="WOL164" s="394"/>
      <c r="WOM164" s="394"/>
      <c r="WOR164" s="394"/>
      <c r="WOS164" s="394"/>
      <c r="WOX164" s="394"/>
      <c r="WOY164" s="394"/>
      <c r="WPD164" s="394"/>
      <c r="WPE164" s="394"/>
      <c r="WPJ164" s="394"/>
      <c r="WPK164" s="394"/>
      <c r="WPP164" s="394"/>
      <c r="WPQ164" s="394"/>
      <c r="WPV164" s="394"/>
      <c r="WPW164" s="394"/>
      <c r="WQB164" s="394"/>
      <c r="WQC164" s="394"/>
      <c r="WQH164" s="394"/>
      <c r="WQI164" s="394"/>
      <c r="WQN164" s="394"/>
      <c r="WQO164" s="394"/>
      <c r="WQT164" s="394"/>
      <c r="WQU164" s="394"/>
      <c r="WQZ164" s="394"/>
      <c r="WRA164" s="394"/>
      <c r="WRF164" s="394"/>
      <c r="WRG164" s="394"/>
      <c r="WRL164" s="394"/>
      <c r="WRM164" s="394"/>
      <c r="WRR164" s="394"/>
      <c r="WRS164" s="394"/>
      <c r="WRX164" s="394"/>
      <c r="WRY164" s="394"/>
      <c r="WSD164" s="394"/>
      <c r="WSE164" s="394"/>
      <c r="WSJ164" s="394"/>
      <c r="WSK164" s="394"/>
      <c r="WSP164" s="394"/>
      <c r="WSQ164" s="394"/>
      <c r="WSV164" s="394"/>
      <c r="WSW164" s="394"/>
      <c r="WTB164" s="394"/>
      <c r="WTC164" s="394"/>
      <c r="WTH164" s="394"/>
      <c r="WTI164" s="394"/>
      <c r="WTN164" s="394"/>
      <c r="WTO164" s="394"/>
      <c r="WTT164" s="394"/>
      <c r="WTU164" s="394"/>
      <c r="WTZ164" s="394"/>
      <c r="WUA164" s="394"/>
      <c r="WUF164" s="394"/>
      <c r="WUG164" s="394"/>
      <c r="WUL164" s="394"/>
      <c r="WUM164" s="394"/>
      <c r="WUR164" s="394"/>
      <c r="WUS164" s="394"/>
      <c r="WUX164" s="394"/>
      <c r="WUY164" s="394"/>
      <c r="WVD164" s="394"/>
      <c r="WVE164" s="394"/>
      <c r="WVJ164" s="394"/>
      <c r="WVK164" s="394"/>
      <c r="WVP164" s="394"/>
      <c r="WVQ164" s="394"/>
      <c r="WVV164" s="394"/>
      <c r="WVW164" s="394"/>
      <c r="WWB164" s="394"/>
      <c r="WWC164" s="394"/>
      <c r="WWH164" s="394"/>
      <c r="WWI164" s="394"/>
      <c r="WWN164" s="394"/>
      <c r="WWO164" s="394"/>
      <c r="WWT164" s="394"/>
      <c r="WWU164" s="394"/>
      <c r="WWZ164" s="394"/>
      <c r="WXA164" s="394"/>
      <c r="WXF164" s="394"/>
      <c r="WXG164" s="394"/>
      <c r="WXL164" s="394"/>
      <c r="WXM164" s="394"/>
      <c r="WXR164" s="394"/>
      <c r="WXS164" s="394"/>
      <c r="WXX164" s="394"/>
      <c r="WXY164" s="394"/>
      <c r="WYD164" s="394"/>
      <c r="WYE164" s="394"/>
      <c r="WYJ164" s="394"/>
      <c r="WYK164" s="394"/>
      <c r="WYP164" s="394"/>
      <c r="WYQ164" s="394"/>
      <c r="WYV164" s="394"/>
      <c r="WYW164" s="394"/>
      <c r="WZB164" s="394"/>
      <c r="WZC164" s="394"/>
      <c r="WZH164" s="394"/>
      <c r="WZI164" s="394"/>
      <c r="WZN164" s="394"/>
      <c r="WZO164" s="394"/>
      <c r="WZT164" s="394"/>
      <c r="WZU164" s="394"/>
      <c r="WZZ164" s="394"/>
      <c r="XAA164" s="394"/>
      <c r="XAF164" s="394"/>
      <c r="XAG164" s="394"/>
      <c r="XAL164" s="394"/>
      <c r="XAM164" s="394"/>
      <c r="XAR164" s="394"/>
      <c r="XAS164" s="394"/>
      <c r="XAX164" s="394"/>
      <c r="XAY164" s="394"/>
      <c r="XBD164" s="394"/>
      <c r="XBE164" s="394"/>
      <c r="XBJ164" s="394"/>
      <c r="XBK164" s="394"/>
      <c r="XBP164" s="394"/>
      <c r="XBQ164" s="394"/>
      <c r="XBV164" s="394"/>
      <c r="XBW164" s="394"/>
      <c r="XCB164" s="394"/>
      <c r="XCC164" s="394"/>
      <c r="XCH164" s="394"/>
      <c r="XCI164" s="394"/>
      <c r="XCN164" s="394"/>
      <c r="XCO164" s="394"/>
      <c r="XCT164" s="394"/>
      <c r="XCU164" s="394"/>
      <c r="XCZ164" s="394"/>
      <c r="XDA164" s="394"/>
      <c r="XDF164" s="394"/>
      <c r="XDG164" s="394"/>
      <c r="XDL164" s="394"/>
      <c r="XDM164" s="394"/>
      <c r="XDR164" s="394"/>
      <c r="XDS164" s="394"/>
      <c r="XDX164" s="394"/>
      <c r="XDY164" s="394"/>
      <c r="XED164" s="394"/>
      <c r="XEE164" s="394"/>
      <c r="XEJ164" s="394"/>
      <c r="XEK164" s="394"/>
      <c r="XEP164" s="394"/>
      <c r="XEQ164" s="394"/>
      <c r="XEV164" s="394"/>
      <c r="XEW164" s="394"/>
    </row>
    <row r="165" spans="1:1023 1028:3069 3074:4095 4100:6141 6146:7167 7172:9213 9218:10239 10244:12285 12290:13311 13316:15357 15362:16377" ht="15" x14ac:dyDescent="0.25">
      <c r="A165" s="395" t="s">
        <v>2134</v>
      </c>
      <c r="B165" s="378"/>
      <c r="C165" s="386"/>
      <c r="D165" s="386"/>
      <c r="E165" s="386"/>
      <c r="F165" s="386"/>
    </row>
    <row r="166" spans="1:1023 1028:3069 3074:4095 4100:6141 6146:7167 7172:9213 9218:10239 10244:12285 12290:13311 13316:15357 15362:16377" ht="15" x14ac:dyDescent="0.25">
      <c r="A166" s="385" t="s">
        <v>2135</v>
      </c>
      <c r="B166" s="378"/>
      <c r="C166" s="386"/>
      <c r="D166" s="386"/>
      <c r="E166" s="386"/>
      <c r="F166" s="386"/>
    </row>
    <row r="167" spans="1:1023 1028:3069 3074:4095 4100:6141 6146:7167 7172:9213 9218:10239 10244:12285 12290:13311 13316:15357 15362:16377" ht="15" x14ac:dyDescent="0.25">
      <c r="A167" s="396" t="s">
        <v>2109</v>
      </c>
      <c r="B167" s="378"/>
      <c r="C167" s="386">
        <v>4</v>
      </c>
      <c r="D167" s="386">
        <v>2.5</v>
      </c>
      <c r="E167" s="386">
        <v>3</v>
      </c>
      <c r="F167" s="386">
        <v>3.5</v>
      </c>
    </row>
    <row r="168" spans="1:1023 1028:3069 3074:4095 4100:6141 6146:7167 7172:9213 9218:10239 10244:12285 12290:13311 13316:15357 15362:16377" ht="15" x14ac:dyDescent="0.25">
      <c r="A168" s="396" t="s">
        <v>2110</v>
      </c>
      <c r="B168" s="378"/>
      <c r="C168" s="386">
        <v>3</v>
      </c>
      <c r="D168" s="386">
        <v>2.5</v>
      </c>
      <c r="E168" s="386">
        <v>3</v>
      </c>
      <c r="F168" s="386">
        <v>3.5</v>
      </c>
    </row>
    <row r="169" spans="1:1023 1028:3069 3074:4095 4100:6141 6146:7167 7172:9213 9218:10239 10244:12285 12290:13311 13316:15357 15362:16377" ht="15" x14ac:dyDescent="0.25">
      <c r="A169" s="385" t="s">
        <v>2136</v>
      </c>
      <c r="B169" s="378"/>
      <c r="C169" s="386"/>
      <c r="D169" s="386"/>
      <c r="E169" s="386"/>
      <c r="F169" s="386"/>
    </row>
    <row r="170" spans="1:1023 1028:3069 3074:4095 4100:6141 6146:7167 7172:9213 9218:10239 10244:12285 12290:13311 13316:15357 15362:16377" ht="15" x14ac:dyDescent="0.25">
      <c r="A170" s="396" t="s">
        <v>2109</v>
      </c>
      <c r="B170" s="378"/>
      <c r="C170" s="386">
        <v>3</v>
      </c>
      <c r="D170" s="386">
        <v>1.5</v>
      </c>
      <c r="E170" s="386">
        <v>2</v>
      </c>
      <c r="F170" s="386">
        <v>2.5</v>
      </c>
    </row>
    <row r="171" spans="1:1023 1028:3069 3074:4095 4100:6141 6146:7167 7172:9213 9218:10239 10244:12285 12290:13311 13316:15357 15362:16377" ht="15" x14ac:dyDescent="0.25">
      <c r="A171" s="443" t="s">
        <v>2110</v>
      </c>
      <c r="B171" s="380"/>
      <c r="C171" s="397">
        <v>2</v>
      </c>
      <c r="D171" s="386">
        <v>1.5</v>
      </c>
      <c r="E171" s="386">
        <v>2</v>
      </c>
      <c r="F171" s="386">
        <v>2.5</v>
      </c>
    </row>
    <row r="172" spans="1:1023 1028:3069 3074:4095 4100:6141 6146:7167 7172:9213 9218:10239 10244:12285 12290:13311 13316:15357 15362:16377" s="359" customFormat="1" ht="15.75" x14ac:dyDescent="0.25">
      <c r="A172" s="427" t="s">
        <v>2137</v>
      </c>
      <c r="B172" s="428"/>
      <c r="C172" s="426"/>
      <c r="D172" s="382"/>
      <c r="E172" s="382"/>
      <c r="F172" s="382"/>
    </row>
    <row r="173" spans="1:1023 1028:3069 3074:4095 4100:6141 6146:7167 7172:9213 9218:10239 10244:12285 12290:13311 13316:15357 15362:16377" ht="15" x14ac:dyDescent="0.25">
      <c r="A173" s="442" t="s">
        <v>2138</v>
      </c>
      <c r="B173" s="444" t="s">
        <v>2139</v>
      </c>
      <c r="C173" s="445">
        <v>41</v>
      </c>
      <c r="D173" s="390"/>
      <c r="E173" s="390"/>
      <c r="F173" s="390"/>
    </row>
    <row r="174" spans="1:1023 1028:3069 3074:4095 4100:6141 6146:7167 7172:9213 9218:10239 10244:12285 12290:13311 13316:15357 15362:16377" ht="15" x14ac:dyDescent="0.25">
      <c r="A174" s="391" t="s">
        <v>2140</v>
      </c>
      <c r="B174" s="401" t="s">
        <v>2141</v>
      </c>
      <c r="C174" s="406">
        <v>27.5</v>
      </c>
      <c r="D174" s="390"/>
      <c r="E174" s="390"/>
      <c r="F174" s="390"/>
    </row>
    <row r="175" spans="1:1023 1028:3069 3074:4095 4100:6141 6146:7167 7172:9213 9218:10239 10244:12285 12290:13311 13316:15357 15362:16377" ht="15" x14ac:dyDescent="0.25">
      <c r="A175" s="402" t="s">
        <v>2142</v>
      </c>
      <c r="B175" s="401" t="s">
        <v>2139</v>
      </c>
      <c r="C175" s="406">
        <v>31.74</v>
      </c>
      <c r="D175" s="390"/>
      <c r="E175" s="390"/>
      <c r="F175" s="390"/>
    </row>
    <row r="176" spans="1:1023 1028:3069 3074:4095 4100:6141 6146:7167 7172:9213 9218:10239 10244:12285 12290:13311 13316:15357 15362:16377" ht="30" x14ac:dyDescent="0.25">
      <c r="A176" s="383" t="s">
        <v>2143</v>
      </c>
      <c r="B176" s="410" t="s">
        <v>2133</v>
      </c>
      <c r="C176" s="409" t="s">
        <v>2176</v>
      </c>
      <c r="D176" s="411"/>
      <c r="E176" s="411"/>
      <c r="F176" s="411"/>
      <c r="G176" s="27" t="s">
        <v>2179</v>
      </c>
    </row>
    <row r="177" spans="1:7" ht="88.5" customHeight="1" x14ac:dyDescent="0.25">
      <c r="A177" s="413" t="s">
        <v>2144</v>
      </c>
      <c r="B177" s="830" t="s">
        <v>2145</v>
      </c>
      <c r="C177" s="831"/>
      <c r="D177" s="831"/>
      <c r="E177" s="831"/>
      <c r="F177" s="832"/>
      <c r="G177" s="373"/>
    </row>
    <row r="178" spans="1:7" s="359" customFormat="1" ht="15.75" x14ac:dyDescent="0.25">
      <c r="A178" s="424" t="s">
        <v>1072</v>
      </c>
      <c r="B178" s="425"/>
      <c r="C178" s="423"/>
      <c r="D178" s="412"/>
      <c r="E178" s="412"/>
      <c r="F178" s="412"/>
    </row>
    <row r="179" spans="1:7" ht="15" x14ac:dyDescent="0.25">
      <c r="A179" s="446" t="s">
        <v>1073</v>
      </c>
      <c r="B179" s="447">
        <v>100</v>
      </c>
      <c r="C179" s="448"/>
      <c r="D179" s="386"/>
      <c r="E179" s="386"/>
      <c r="F179" s="386"/>
    </row>
    <row r="180" spans="1:7" s="359" customFormat="1" ht="15.75" x14ac:dyDescent="0.25">
      <c r="A180" s="424" t="s">
        <v>2009</v>
      </c>
      <c r="B180" s="425"/>
      <c r="C180" s="423"/>
      <c r="D180" s="414"/>
      <c r="E180" s="414"/>
      <c r="F180" s="414"/>
    </row>
    <row r="181" spans="1:7" ht="74.25" customHeight="1" x14ac:dyDescent="0.25">
      <c r="A181" s="855" t="s">
        <v>2146</v>
      </c>
      <c r="B181" s="855"/>
      <c r="C181" s="855"/>
      <c r="D181" s="61"/>
      <c r="E181" s="61"/>
      <c r="F181" s="61"/>
      <c r="G181" s="403"/>
    </row>
    <row r="182" spans="1:7" s="359" customFormat="1" ht="15.75" x14ac:dyDescent="0.25">
      <c r="A182" s="424" t="s">
        <v>1071</v>
      </c>
      <c r="B182" s="425"/>
      <c r="C182" s="423"/>
      <c r="D182" s="423"/>
      <c r="E182" s="415"/>
      <c r="F182" s="415"/>
    </row>
    <row r="183" spans="1:7" s="404" customFormat="1" ht="28.5" customHeight="1" x14ac:dyDescent="0.25">
      <c r="A183" s="61" t="s">
        <v>2147</v>
      </c>
      <c r="B183" s="61"/>
      <c r="C183" s="61"/>
      <c r="D183" s="61"/>
      <c r="E183" s="61"/>
      <c r="F183" s="61"/>
      <c r="G183" s="403"/>
    </row>
    <row r="184" spans="1:7" s="359" customFormat="1" ht="15.75" x14ac:dyDescent="0.25">
      <c r="A184" s="424" t="s">
        <v>2148</v>
      </c>
      <c r="B184" s="425"/>
      <c r="C184" s="423"/>
      <c r="D184" s="423"/>
      <c r="E184" s="415"/>
      <c r="F184" s="415"/>
    </row>
    <row r="185" spans="1:7" ht="31.5" customHeight="1" x14ac:dyDescent="0.25">
      <c r="A185" s="847" t="s">
        <v>2149</v>
      </c>
      <c r="B185" s="848"/>
      <c r="C185" s="848"/>
      <c r="D185" s="848"/>
      <c r="E185" s="848"/>
      <c r="F185" s="849"/>
    </row>
    <row r="186" spans="1:7" ht="31.5" customHeight="1" x14ac:dyDescent="0.25">
      <c r="A186" s="847" t="s">
        <v>2150</v>
      </c>
      <c r="B186" s="848"/>
      <c r="C186" s="848"/>
      <c r="D186" s="848"/>
      <c r="E186" s="848"/>
      <c r="F186" s="849"/>
    </row>
    <row r="187" spans="1:7" ht="31.5" customHeight="1" x14ac:dyDescent="0.25">
      <c r="A187" s="847" t="s">
        <v>2151</v>
      </c>
      <c r="B187" s="848"/>
      <c r="C187" s="848"/>
      <c r="D187" s="848"/>
      <c r="E187" s="848"/>
      <c r="F187" s="849"/>
    </row>
    <row r="188" spans="1:7" s="359" customFormat="1" ht="15.75" x14ac:dyDescent="0.25">
      <c r="A188" s="424" t="s">
        <v>2152</v>
      </c>
      <c r="B188" s="425"/>
      <c r="C188" s="423"/>
      <c r="D188" s="423"/>
      <c r="E188" s="415"/>
      <c r="F188" s="415"/>
    </row>
    <row r="189" spans="1:7" s="359" customFormat="1" ht="15.75" x14ac:dyDescent="0.25">
      <c r="A189" s="427" t="s">
        <v>2153</v>
      </c>
      <c r="B189" s="428"/>
      <c r="C189" s="426"/>
      <c r="D189" s="426"/>
      <c r="E189" s="416"/>
      <c r="F189" s="416"/>
    </row>
    <row r="190" spans="1:7" ht="15" x14ac:dyDescent="0.25">
      <c r="A190" s="838" t="s">
        <v>2154</v>
      </c>
      <c r="B190" s="839"/>
      <c r="C190" s="839"/>
      <c r="D190" s="839"/>
      <c r="E190" s="839"/>
      <c r="F190" s="840"/>
    </row>
    <row r="191" spans="1:7" s="359" customFormat="1" ht="15.75" x14ac:dyDescent="0.25">
      <c r="A191" s="838" t="s">
        <v>2155</v>
      </c>
      <c r="B191" s="839"/>
      <c r="C191" s="839"/>
      <c r="D191" s="839"/>
      <c r="E191" s="839"/>
      <c r="F191" s="840"/>
    </row>
    <row r="192" spans="1:7" s="359" customFormat="1" ht="45.75" customHeight="1" x14ac:dyDescent="0.25">
      <c r="A192" s="841" t="s">
        <v>2156</v>
      </c>
      <c r="B192" s="842"/>
      <c r="C192" s="842"/>
      <c r="D192" s="842"/>
      <c r="E192" s="842"/>
      <c r="F192" s="843"/>
    </row>
    <row r="193" spans="1:6" s="359" customFormat="1" ht="15.75" x14ac:dyDescent="0.25">
      <c r="A193" s="427" t="s">
        <v>688</v>
      </c>
      <c r="B193" s="428"/>
      <c r="C193" s="426"/>
      <c r="D193" s="417"/>
      <c r="E193" s="417"/>
      <c r="F193" s="417"/>
    </row>
    <row r="194" spans="1:6" ht="15" x14ac:dyDescent="0.25">
      <c r="A194" s="433" t="s">
        <v>2157</v>
      </c>
      <c r="B194" s="434"/>
      <c r="C194" s="435"/>
      <c r="D194" s="430"/>
      <c r="E194" s="420"/>
      <c r="F194" s="420"/>
    </row>
    <row r="195" spans="1:6" ht="15" x14ac:dyDescent="0.25">
      <c r="A195" s="431" t="s">
        <v>2158</v>
      </c>
      <c r="B195" s="429" t="s">
        <v>2159</v>
      </c>
      <c r="C195" s="432"/>
      <c r="D195" s="422"/>
      <c r="E195" s="422"/>
      <c r="F195" s="422"/>
    </row>
    <row r="196" spans="1:6" ht="15" x14ac:dyDescent="0.25">
      <c r="A196" s="421" t="s">
        <v>2160</v>
      </c>
      <c r="B196" s="25" t="s">
        <v>2139</v>
      </c>
      <c r="C196" s="422"/>
      <c r="D196" s="422"/>
      <c r="E196" s="422"/>
      <c r="F196" s="422"/>
    </row>
    <row r="197" spans="1:6" ht="45.75" customHeight="1" x14ac:dyDescent="0.25">
      <c r="A197" s="844" t="s">
        <v>2161</v>
      </c>
      <c r="B197" s="845"/>
      <c r="C197" s="845"/>
      <c r="D197" s="845"/>
      <c r="E197" s="845"/>
      <c r="F197" s="846"/>
    </row>
    <row r="198" spans="1:6" s="373" customFormat="1" ht="7.5" customHeight="1" x14ac:dyDescent="0.25">
      <c r="A198" s="418"/>
      <c r="B198" s="418"/>
      <c r="C198" s="419"/>
      <c r="D198" s="419"/>
      <c r="E198" s="419"/>
      <c r="F198" s="419"/>
    </row>
    <row r="199" spans="1:6" ht="15" x14ac:dyDescent="0.25">
      <c r="A199" s="405" t="s">
        <v>2162</v>
      </c>
      <c r="B199" s="378"/>
      <c r="C199" s="386"/>
      <c r="D199" s="386"/>
      <c r="E199" s="386"/>
      <c r="F199" s="386"/>
    </row>
    <row r="200" spans="1:6" ht="15" x14ac:dyDescent="0.25">
      <c r="A200" s="385" t="s">
        <v>2163</v>
      </c>
      <c r="B200" s="401" t="s">
        <v>2159</v>
      </c>
      <c r="C200" s="406"/>
      <c r="D200" s="406"/>
      <c r="E200" s="406"/>
      <c r="F200" s="406"/>
    </row>
    <row r="201" spans="1:6" ht="15" x14ac:dyDescent="0.25">
      <c r="A201" s="385" t="s">
        <v>2164</v>
      </c>
      <c r="B201" s="401" t="s">
        <v>2165</v>
      </c>
      <c r="C201" s="406"/>
      <c r="D201" s="406"/>
      <c r="E201" s="406"/>
      <c r="F201" s="406"/>
    </row>
    <row r="202" spans="1:6" ht="15" x14ac:dyDescent="0.25">
      <c r="A202" s="385" t="s">
        <v>2166</v>
      </c>
      <c r="B202" s="401" t="s">
        <v>2167</v>
      </c>
      <c r="C202" s="406"/>
      <c r="D202" s="406"/>
      <c r="E202" s="406"/>
      <c r="F202" s="406"/>
    </row>
    <row r="203" spans="1:6" s="373" customFormat="1" ht="7.5" customHeight="1" x14ac:dyDescent="0.25">
      <c r="A203" s="388"/>
      <c r="B203" s="388"/>
      <c r="C203" s="389"/>
      <c r="D203" s="389"/>
      <c r="E203" s="389"/>
      <c r="F203" s="389"/>
    </row>
    <row r="204" spans="1:6" ht="15" x14ac:dyDescent="0.25">
      <c r="A204" s="405" t="s">
        <v>2168</v>
      </c>
      <c r="B204" s="378"/>
      <c r="C204" s="386"/>
      <c r="D204" s="386"/>
      <c r="E204" s="386"/>
      <c r="F204" s="386"/>
    </row>
    <row r="205" spans="1:6" ht="15" x14ac:dyDescent="0.25">
      <c r="A205" s="385" t="s">
        <v>2169</v>
      </c>
      <c r="B205" s="401" t="s">
        <v>2159</v>
      </c>
      <c r="C205" s="406"/>
      <c r="D205" s="406"/>
      <c r="E205" s="406"/>
      <c r="F205" s="406"/>
    </row>
    <row r="206" spans="1:6" ht="15" x14ac:dyDescent="0.25">
      <c r="A206" s="385" t="s">
        <v>2170</v>
      </c>
      <c r="B206" s="401" t="s">
        <v>2139</v>
      </c>
      <c r="C206" s="406"/>
      <c r="D206" s="406"/>
      <c r="E206" s="406"/>
      <c r="F206" s="406"/>
    </row>
    <row r="207" spans="1:6" ht="15" x14ac:dyDescent="0.25">
      <c r="A207" s="27"/>
      <c r="B207" s="27"/>
    </row>
    <row r="208" spans="1:6" ht="15" x14ac:dyDescent="0.25">
      <c r="A208" s="997" t="s">
        <v>2171</v>
      </c>
      <c r="B208" s="997"/>
      <c r="C208" s="997"/>
      <c r="D208" s="997"/>
      <c r="E208" s="997"/>
      <c r="F208" s="997"/>
    </row>
    <row r="209" spans="1:6" ht="14.45" customHeight="1" x14ac:dyDescent="0.25">
      <c r="A209" s="996" t="s">
        <v>2172</v>
      </c>
      <c r="B209" s="996"/>
      <c r="C209" s="996"/>
      <c r="D209" s="996"/>
      <c r="E209" s="996"/>
      <c r="F209" s="996"/>
    </row>
    <row r="210" spans="1:6" ht="15" x14ac:dyDescent="0.25">
      <c r="A210" s="996" t="s">
        <v>2173</v>
      </c>
      <c r="B210" s="996"/>
      <c r="C210" s="996"/>
      <c r="D210" s="996"/>
      <c r="E210" s="996"/>
      <c r="F210" s="996"/>
    </row>
    <row r="211" spans="1:6" ht="15" x14ac:dyDescent="0.25">
      <c r="A211" s="27"/>
      <c r="B211" s="27"/>
    </row>
  </sheetData>
  <mergeCells count="32">
    <mergeCell ref="A210:F210"/>
    <mergeCell ref="A208:F208"/>
    <mergeCell ref="A209:F209"/>
    <mergeCell ref="E69:E70"/>
    <mergeCell ref="F69:F70"/>
    <mergeCell ref="E63:E64"/>
    <mergeCell ref="F63:F64"/>
    <mergeCell ref="E66:E67"/>
    <mergeCell ref="F66:F67"/>
    <mergeCell ref="D47:D48"/>
    <mergeCell ref="E47:E48"/>
    <mergeCell ref="F47:F48"/>
    <mergeCell ref="D54:D55"/>
    <mergeCell ref="E54:E55"/>
    <mergeCell ref="F54:F55"/>
    <mergeCell ref="E39:E40"/>
    <mergeCell ref="F39:F40"/>
    <mergeCell ref="D42:D43"/>
    <mergeCell ref="E42:E43"/>
    <mergeCell ref="F42:F43"/>
    <mergeCell ref="D26:D27"/>
    <mergeCell ref="E26:E27"/>
    <mergeCell ref="F26:F27"/>
    <mergeCell ref="D32:D33"/>
    <mergeCell ref="E32:E33"/>
    <mergeCell ref="F32:F33"/>
    <mergeCell ref="A1:F1"/>
    <mergeCell ref="A2:F2"/>
    <mergeCell ref="A3:F3"/>
    <mergeCell ref="D15:D16"/>
    <mergeCell ref="E15:E16"/>
    <mergeCell ref="F15:F16"/>
  </mergeCells>
  <printOptions horizontalCentered="1"/>
  <pageMargins left="0.25" right="0.25" top="1.5" bottom="0.5" header="0.3" footer="0.3"/>
  <pageSetup fitToHeight="0" orientation="landscape" r:id="rId1"/>
  <headerFooter scaleWithDoc="0">
    <oddHeader>&amp;C&amp;"-,Bold"&amp;12
City of Tampa
Budget Office
  Rate Manual - &amp;A</oddHeader>
    <oddFooter>&amp;C&amp;P of &amp;N</oddFooter>
  </headerFooter>
  <rowBreaks count="6" manualBreakCount="6">
    <brk id="53" max="2" man="1"/>
    <brk id="76" max="2" man="1"/>
    <brk id="105" max="2" man="1"/>
    <brk id="154" max="2" man="1"/>
    <brk id="177" max="2" man="1"/>
    <brk id="192" max="2" man="1"/>
  </rowBreaks>
  <colBreaks count="1" manualBreakCount="1">
    <brk id="3" max="194"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2">
    <tabColor rgb="FF00B0F0"/>
  </sheetPr>
  <dimension ref="A1:W209"/>
  <sheetViews>
    <sheetView view="pageBreakPreview" topLeftCell="A19" zoomScale="90" zoomScaleNormal="80" zoomScaleSheetLayoutView="90" zoomScalePageLayoutView="70" workbookViewId="0">
      <selection activeCell="A38" sqref="A38:G42"/>
    </sheetView>
  </sheetViews>
  <sheetFormatPr defaultColWidth="6.140625" defaultRowHeight="15" x14ac:dyDescent="0.25"/>
  <cols>
    <col min="1" max="1" width="107.42578125" style="27" bestFit="1" customWidth="1"/>
    <col min="2" max="2" width="4.5703125" style="223" bestFit="1" customWidth="1"/>
    <col min="3" max="4" width="13.7109375" style="68" hidden="1" customWidth="1"/>
    <col min="5" max="5" width="13.7109375" style="263" hidden="1" customWidth="1"/>
    <col min="6" max="7" width="13" style="263" customWidth="1"/>
    <col min="8" max="9" width="13" style="27" customWidth="1"/>
    <col min="10" max="10" width="13" style="471" customWidth="1"/>
    <col min="11" max="11" width="9.85546875" style="27" bestFit="1" customWidth="1"/>
    <col min="12" max="12" width="11.28515625" style="27" bestFit="1" customWidth="1"/>
    <col min="13" max="17" width="9.85546875" style="27" bestFit="1" customWidth="1"/>
    <col min="18" max="23" width="7.7109375" style="27" bestFit="1" customWidth="1"/>
    <col min="24" max="16384" width="6.140625" style="27"/>
  </cols>
  <sheetData>
    <row r="1" spans="1:21" x14ac:dyDescent="0.25">
      <c r="A1" s="1002" t="s">
        <v>1921</v>
      </c>
      <c r="B1" s="1003"/>
      <c r="C1" s="1003"/>
      <c r="D1" s="1003"/>
      <c r="E1" s="1003"/>
      <c r="F1" s="1003"/>
      <c r="G1" s="1003"/>
      <c r="H1" s="1003"/>
      <c r="I1" s="1003"/>
      <c r="J1" s="1004"/>
    </row>
    <row r="2" spans="1:21" x14ac:dyDescent="0.25">
      <c r="A2" s="260"/>
      <c r="B2" s="225" t="s">
        <v>1502</v>
      </c>
      <c r="C2" s="362" t="s">
        <v>1047</v>
      </c>
      <c r="D2" s="362" t="s">
        <v>1048</v>
      </c>
      <c r="E2" s="362" t="s">
        <v>1049</v>
      </c>
      <c r="F2" s="362" t="s">
        <v>1679</v>
      </c>
      <c r="G2" s="362" t="s">
        <v>1680</v>
      </c>
      <c r="H2" s="362" t="s">
        <v>1681</v>
      </c>
      <c r="I2" s="362" t="s">
        <v>1682</v>
      </c>
      <c r="J2" s="362" t="s">
        <v>1909</v>
      </c>
      <c r="K2" s="350" t="s">
        <v>1909</v>
      </c>
      <c r="L2" s="350" t="s">
        <v>1910</v>
      </c>
      <c r="M2" s="350" t="s">
        <v>1911</v>
      </c>
      <c r="N2" s="350" t="s">
        <v>1912</v>
      </c>
      <c r="O2" s="350" t="s">
        <v>1913</v>
      </c>
      <c r="P2" s="350" t="s">
        <v>1914</v>
      </c>
      <c r="Q2" s="350" t="s">
        <v>1915</v>
      </c>
      <c r="R2" s="350" t="s">
        <v>1916</v>
      </c>
      <c r="S2" s="350" t="s">
        <v>1917</v>
      </c>
      <c r="T2" s="350" t="s">
        <v>1918</v>
      </c>
      <c r="U2" s="350" t="s">
        <v>1919</v>
      </c>
    </row>
    <row r="3" spans="1:21" x14ac:dyDescent="0.25">
      <c r="A3" s="328" t="s">
        <v>1867</v>
      </c>
      <c r="B3" s="225"/>
      <c r="C3" s="362"/>
      <c r="D3" s="362"/>
      <c r="E3" s="362"/>
      <c r="F3" s="362"/>
      <c r="G3" s="362"/>
      <c r="H3" s="362"/>
      <c r="I3" s="362"/>
      <c r="J3" s="362"/>
      <c r="K3" s="351"/>
      <c r="L3" s="351"/>
      <c r="M3" s="351"/>
      <c r="N3" s="351"/>
      <c r="O3" s="351"/>
      <c r="P3" s="351"/>
      <c r="Q3" s="351"/>
      <c r="R3" s="351"/>
      <c r="S3" s="351"/>
      <c r="T3" s="351"/>
      <c r="U3" s="351"/>
    </row>
    <row r="4" spans="1:21" ht="17.25" x14ac:dyDescent="0.25">
      <c r="A4" s="260" t="s">
        <v>1888</v>
      </c>
      <c r="B4" s="223">
        <v>0</v>
      </c>
      <c r="C4" s="363">
        <v>2.15</v>
      </c>
      <c r="D4" s="363">
        <v>2.21</v>
      </c>
      <c r="E4" s="363">
        <v>2.4500000000000002</v>
      </c>
      <c r="F4" s="363">
        <v>3.55</v>
      </c>
      <c r="G4" s="363">
        <v>3.59</v>
      </c>
      <c r="H4" s="363">
        <v>3.63</v>
      </c>
      <c r="I4" s="363">
        <v>3.67</v>
      </c>
      <c r="J4" s="363">
        <v>3.71</v>
      </c>
      <c r="K4" s="352">
        <v>3.71</v>
      </c>
      <c r="L4" s="352">
        <v>3.75</v>
      </c>
      <c r="M4" s="352">
        <v>3.79</v>
      </c>
      <c r="N4" s="352">
        <v>3.83</v>
      </c>
      <c r="O4" s="352">
        <v>3.87</v>
      </c>
      <c r="P4" s="352">
        <v>3.91</v>
      </c>
      <c r="Q4" s="352">
        <v>3.95</v>
      </c>
      <c r="R4" s="352">
        <v>3.99</v>
      </c>
      <c r="S4" s="352">
        <v>4.03</v>
      </c>
      <c r="T4" s="352">
        <v>4.07</v>
      </c>
      <c r="U4" s="352">
        <v>4.1100000000000003</v>
      </c>
    </row>
    <row r="5" spans="1:21" x14ac:dyDescent="0.25">
      <c r="A5" s="260" t="s">
        <v>1503</v>
      </c>
      <c r="B5" s="223">
        <v>1</v>
      </c>
      <c r="C5" s="363">
        <v>2.5</v>
      </c>
      <c r="D5" s="363">
        <v>2.58</v>
      </c>
      <c r="E5" s="363">
        <v>2.86</v>
      </c>
      <c r="F5" s="363">
        <v>4.1399999999999997</v>
      </c>
      <c r="G5" s="363">
        <v>4.18</v>
      </c>
      <c r="H5" s="363">
        <v>4.22</v>
      </c>
      <c r="I5" s="363">
        <v>4.26</v>
      </c>
      <c r="J5" s="363">
        <v>4.3</v>
      </c>
      <c r="K5" s="352">
        <v>4.3</v>
      </c>
      <c r="L5" s="352">
        <v>4.34</v>
      </c>
      <c r="M5" s="352">
        <v>4.38</v>
      </c>
      <c r="N5" s="352">
        <v>4.42</v>
      </c>
      <c r="O5" s="352">
        <v>4.46</v>
      </c>
      <c r="P5" s="352">
        <v>4.5</v>
      </c>
      <c r="Q5" s="352">
        <v>4.55</v>
      </c>
      <c r="R5" s="352">
        <v>4.5999999999999996</v>
      </c>
      <c r="S5" s="352">
        <v>4.6500000000000004</v>
      </c>
      <c r="T5" s="352">
        <v>4.7</v>
      </c>
      <c r="U5" s="352">
        <v>4.75</v>
      </c>
    </row>
    <row r="6" spans="1:21" x14ac:dyDescent="0.25">
      <c r="A6" s="260" t="s">
        <v>1504</v>
      </c>
      <c r="B6" s="223">
        <v>2</v>
      </c>
      <c r="C6" s="363">
        <v>4.1900000000000004</v>
      </c>
      <c r="D6" s="363">
        <v>4.32</v>
      </c>
      <c r="E6" s="363">
        <v>4.8</v>
      </c>
      <c r="F6" s="363">
        <v>6.96</v>
      </c>
      <c r="G6" s="363">
        <v>7.03</v>
      </c>
      <c r="H6" s="363">
        <v>7.1</v>
      </c>
      <c r="I6" s="363">
        <v>7.17</v>
      </c>
      <c r="J6" s="363">
        <v>7.24</v>
      </c>
      <c r="K6" s="352">
        <v>7.24</v>
      </c>
      <c r="L6" s="352">
        <v>7.31</v>
      </c>
      <c r="M6" s="352">
        <v>7.38</v>
      </c>
      <c r="N6" s="352">
        <v>7.45</v>
      </c>
      <c r="O6" s="352">
        <v>7.52</v>
      </c>
      <c r="P6" s="352">
        <v>7.6</v>
      </c>
      <c r="Q6" s="352">
        <v>7.68</v>
      </c>
      <c r="R6" s="352">
        <v>7.76</v>
      </c>
      <c r="S6" s="352">
        <v>7.84</v>
      </c>
      <c r="T6" s="352">
        <v>7.92</v>
      </c>
      <c r="U6" s="352">
        <v>8</v>
      </c>
    </row>
    <row r="7" spans="1:21" x14ac:dyDescent="0.25">
      <c r="A7" s="260" t="s">
        <v>1505</v>
      </c>
      <c r="B7" s="223">
        <v>3</v>
      </c>
      <c r="C7" s="363">
        <v>5.6</v>
      </c>
      <c r="D7" s="363">
        <v>5.77</v>
      </c>
      <c r="E7" s="363">
        <v>6.4</v>
      </c>
      <c r="F7" s="363">
        <v>9.2799999999999994</v>
      </c>
      <c r="G7" s="363">
        <v>9.3699999999999992</v>
      </c>
      <c r="H7" s="363">
        <v>9.4600000000000009</v>
      </c>
      <c r="I7" s="363">
        <v>9.5500000000000007</v>
      </c>
      <c r="J7" s="363">
        <v>9.65</v>
      </c>
      <c r="K7" s="352">
        <v>9.65</v>
      </c>
      <c r="L7" s="352">
        <v>9.75</v>
      </c>
      <c r="M7" s="352">
        <v>9.85</v>
      </c>
      <c r="N7" s="352">
        <v>9.9499999999999993</v>
      </c>
      <c r="O7" s="352">
        <v>10.050000000000001</v>
      </c>
      <c r="P7" s="352">
        <v>10.15</v>
      </c>
      <c r="Q7" s="352">
        <v>10.25</v>
      </c>
      <c r="R7" s="352">
        <v>10.35</v>
      </c>
      <c r="S7" s="352">
        <v>10.45</v>
      </c>
      <c r="T7" s="352">
        <v>10.55</v>
      </c>
      <c r="U7" s="352">
        <v>10.66</v>
      </c>
    </row>
    <row r="8" spans="1:21" x14ac:dyDescent="0.25">
      <c r="A8" s="260" t="s">
        <v>1506</v>
      </c>
      <c r="B8" s="223">
        <v>4</v>
      </c>
      <c r="C8" s="363">
        <v>6.47</v>
      </c>
      <c r="D8" s="363">
        <v>6.66</v>
      </c>
      <c r="E8" s="363">
        <v>7.39</v>
      </c>
      <c r="F8" s="363">
        <v>10.71</v>
      </c>
      <c r="G8" s="363">
        <v>10.82</v>
      </c>
      <c r="H8" s="363">
        <v>10.93</v>
      </c>
      <c r="I8" s="363">
        <v>11.04</v>
      </c>
      <c r="J8" s="363">
        <v>11.15</v>
      </c>
      <c r="K8" s="352">
        <v>11.15</v>
      </c>
      <c r="L8" s="352">
        <v>11.26</v>
      </c>
      <c r="M8" s="352">
        <v>11.37</v>
      </c>
      <c r="N8" s="352">
        <v>11.48</v>
      </c>
      <c r="O8" s="352">
        <v>11.59</v>
      </c>
      <c r="P8" s="352">
        <v>11.71</v>
      </c>
      <c r="Q8" s="352">
        <v>11.83</v>
      </c>
      <c r="R8" s="352">
        <v>11.95</v>
      </c>
      <c r="S8" s="352">
        <v>12.07</v>
      </c>
      <c r="T8" s="352">
        <v>12.19</v>
      </c>
      <c r="U8" s="352">
        <v>12.31</v>
      </c>
    </row>
    <row r="9" spans="1:21" x14ac:dyDescent="0.25">
      <c r="A9" s="260"/>
      <c r="C9" s="363"/>
      <c r="D9" s="363"/>
      <c r="E9" s="363"/>
      <c r="F9" s="363"/>
      <c r="G9" s="363"/>
      <c r="H9" s="363"/>
      <c r="I9" s="363"/>
      <c r="J9" s="363"/>
      <c r="K9" s="351"/>
      <c r="L9" s="352"/>
      <c r="M9" s="352"/>
      <c r="N9" s="352"/>
      <c r="O9" s="352"/>
      <c r="P9" s="352"/>
      <c r="Q9" s="352"/>
      <c r="R9" s="352"/>
      <c r="S9" s="352"/>
      <c r="T9" s="352"/>
      <c r="U9" s="352"/>
    </row>
    <row r="10" spans="1:21" x14ac:dyDescent="0.25">
      <c r="A10" s="328" t="s">
        <v>1868</v>
      </c>
      <c r="C10" s="363"/>
      <c r="D10" s="363"/>
      <c r="E10" s="363"/>
      <c r="F10" s="363"/>
      <c r="G10" s="363"/>
      <c r="H10" s="363"/>
      <c r="I10" s="363"/>
      <c r="J10" s="363"/>
      <c r="K10" s="351"/>
      <c r="L10" s="352"/>
      <c r="M10" s="352"/>
      <c r="N10" s="352"/>
      <c r="O10" s="352"/>
      <c r="P10" s="352"/>
      <c r="Q10" s="352"/>
      <c r="R10" s="352"/>
      <c r="S10" s="352"/>
      <c r="T10" s="352"/>
      <c r="U10" s="352"/>
    </row>
    <row r="11" spans="1:21" ht="17.25" x14ac:dyDescent="0.25">
      <c r="A11" s="260" t="s">
        <v>1879</v>
      </c>
      <c r="B11" s="223">
        <v>0</v>
      </c>
      <c r="C11" s="363">
        <v>2.15</v>
      </c>
      <c r="D11" s="363">
        <v>2.21</v>
      </c>
      <c r="E11" s="363">
        <v>2.4500000000000002</v>
      </c>
      <c r="F11" s="363">
        <v>3.55</v>
      </c>
      <c r="G11" s="363">
        <v>3.59</v>
      </c>
      <c r="H11" s="363">
        <v>3.63</v>
      </c>
      <c r="I11" s="363">
        <v>3.67</v>
      </c>
      <c r="J11" s="363">
        <v>3.71</v>
      </c>
      <c r="K11" s="352">
        <v>3.71</v>
      </c>
      <c r="L11" s="352">
        <v>3.75</v>
      </c>
      <c r="M11" s="352">
        <v>3.79</v>
      </c>
      <c r="N11" s="352">
        <v>3.83</v>
      </c>
      <c r="O11" s="352">
        <v>3.87</v>
      </c>
      <c r="P11" s="352">
        <v>3.91</v>
      </c>
      <c r="Q11" s="352">
        <v>3.95</v>
      </c>
      <c r="R11" s="352">
        <v>3.99</v>
      </c>
      <c r="S11" s="352">
        <v>4.03</v>
      </c>
      <c r="T11" s="352">
        <v>4.07</v>
      </c>
      <c r="U11" s="352">
        <v>4.1100000000000003</v>
      </c>
    </row>
    <row r="12" spans="1:21" x14ac:dyDescent="0.25">
      <c r="A12" s="260" t="s">
        <v>1880</v>
      </c>
      <c r="B12" s="223">
        <v>1</v>
      </c>
      <c r="C12" s="363">
        <v>2.5</v>
      </c>
      <c r="D12" s="363">
        <v>2.58</v>
      </c>
      <c r="E12" s="363">
        <v>2.86</v>
      </c>
      <c r="F12" s="363">
        <v>4.1399999999999997</v>
      </c>
      <c r="G12" s="363">
        <v>4.18</v>
      </c>
      <c r="H12" s="363">
        <v>4.22</v>
      </c>
      <c r="I12" s="363">
        <v>4.26</v>
      </c>
      <c r="J12" s="363">
        <v>4.3</v>
      </c>
      <c r="K12" s="352">
        <v>4.3</v>
      </c>
      <c r="L12" s="352">
        <v>4.34</v>
      </c>
      <c r="M12" s="352">
        <v>4.38</v>
      </c>
      <c r="N12" s="352">
        <v>4.42</v>
      </c>
      <c r="O12" s="352">
        <v>4.46</v>
      </c>
      <c r="P12" s="352">
        <v>4.5</v>
      </c>
      <c r="Q12" s="352">
        <v>4.55</v>
      </c>
      <c r="R12" s="352">
        <v>4.5999999999999996</v>
      </c>
      <c r="S12" s="352">
        <v>4.6500000000000004</v>
      </c>
      <c r="T12" s="352">
        <v>4.7</v>
      </c>
      <c r="U12" s="352">
        <v>4.75</v>
      </c>
    </row>
    <row r="13" spans="1:21" x14ac:dyDescent="0.25">
      <c r="A13" s="260" t="s">
        <v>1881</v>
      </c>
      <c r="B13" s="223">
        <v>2</v>
      </c>
      <c r="C13" s="363">
        <v>4.1900000000000004</v>
      </c>
      <c r="D13" s="363">
        <v>4.32</v>
      </c>
      <c r="E13" s="363">
        <v>4.8</v>
      </c>
      <c r="F13" s="363">
        <v>6.96</v>
      </c>
      <c r="G13" s="363">
        <v>7.03</v>
      </c>
      <c r="H13" s="363">
        <v>7.1</v>
      </c>
      <c r="I13" s="363">
        <v>7.17</v>
      </c>
      <c r="J13" s="363">
        <v>7.24</v>
      </c>
      <c r="K13" s="352">
        <v>7.24</v>
      </c>
      <c r="L13" s="352">
        <v>7.31</v>
      </c>
      <c r="M13" s="352">
        <v>7.38</v>
      </c>
      <c r="N13" s="352">
        <v>7.45</v>
      </c>
      <c r="O13" s="352">
        <v>7.52</v>
      </c>
      <c r="P13" s="352">
        <v>7.6</v>
      </c>
      <c r="Q13" s="352">
        <v>7.68</v>
      </c>
      <c r="R13" s="352">
        <v>7.76</v>
      </c>
      <c r="S13" s="352">
        <v>7.84</v>
      </c>
      <c r="T13" s="352">
        <v>7.92</v>
      </c>
      <c r="U13" s="352">
        <v>8</v>
      </c>
    </row>
    <row r="14" spans="1:21" x14ac:dyDescent="0.25">
      <c r="A14" s="260" t="s">
        <v>1870</v>
      </c>
      <c r="B14" s="223">
        <v>3</v>
      </c>
      <c r="C14" s="363">
        <v>5.6</v>
      </c>
      <c r="D14" s="363">
        <v>5.77</v>
      </c>
      <c r="E14" s="363">
        <v>6.4</v>
      </c>
      <c r="F14" s="363">
        <v>9.2799999999999994</v>
      </c>
      <c r="G14" s="363">
        <v>9.3699999999999992</v>
      </c>
      <c r="H14" s="363">
        <v>9.4600000000000009</v>
      </c>
      <c r="I14" s="363">
        <v>9.5500000000000007</v>
      </c>
      <c r="J14" s="363">
        <v>9.65</v>
      </c>
      <c r="K14" s="352">
        <v>9.65</v>
      </c>
      <c r="L14" s="352">
        <v>9.75</v>
      </c>
      <c r="M14" s="352">
        <v>9.85</v>
      </c>
      <c r="N14" s="352">
        <v>9.9499999999999993</v>
      </c>
      <c r="O14" s="352">
        <v>10.050000000000001</v>
      </c>
      <c r="P14" s="352">
        <v>10.15</v>
      </c>
      <c r="Q14" s="352">
        <v>10.25</v>
      </c>
      <c r="R14" s="352">
        <v>10.35</v>
      </c>
      <c r="S14" s="352">
        <v>10.45</v>
      </c>
      <c r="T14" s="352">
        <v>10.55</v>
      </c>
      <c r="U14" s="352">
        <v>10.66</v>
      </c>
    </row>
    <row r="15" spans="1:21" x14ac:dyDescent="0.25">
      <c r="A15" s="260" t="s">
        <v>1882</v>
      </c>
      <c r="B15" s="223">
        <v>4</v>
      </c>
      <c r="C15" s="363">
        <v>6.47</v>
      </c>
      <c r="D15" s="363">
        <v>6.66</v>
      </c>
      <c r="E15" s="363">
        <v>7.39</v>
      </c>
      <c r="F15" s="363">
        <v>10.71</v>
      </c>
      <c r="G15" s="363">
        <v>10.82</v>
      </c>
      <c r="H15" s="363">
        <v>10.93</v>
      </c>
      <c r="I15" s="363">
        <v>11.04</v>
      </c>
      <c r="J15" s="363">
        <v>11.15</v>
      </c>
      <c r="K15" s="352">
        <v>11.15</v>
      </c>
      <c r="L15" s="352">
        <v>11.26</v>
      </c>
      <c r="M15" s="352">
        <v>11.37</v>
      </c>
      <c r="N15" s="352">
        <v>11.48</v>
      </c>
      <c r="O15" s="352">
        <v>11.59</v>
      </c>
      <c r="P15" s="352">
        <v>11.71</v>
      </c>
      <c r="Q15" s="352">
        <v>11.83</v>
      </c>
      <c r="R15" s="352">
        <v>11.95</v>
      </c>
      <c r="S15" s="352">
        <v>12.07</v>
      </c>
      <c r="T15" s="352">
        <v>12.19</v>
      </c>
      <c r="U15" s="352">
        <v>12.31</v>
      </c>
    </row>
    <row r="16" spans="1:21" x14ac:dyDescent="0.25">
      <c r="A16" s="260"/>
      <c r="C16" s="363"/>
      <c r="D16" s="363"/>
      <c r="E16" s="363"/>
      <c r="F16" s="363"/>
      <c r="G16" s="363"/>
      <c r="H16" s="363"/>
      <c r="I16" s="363"/>
      <c r="J16" s="363"/>
      <c r="K16" s="351"/>
      <c r="L16" s="352"/>
      <c r="M16" s="352"/>
      <c r="N16" s="352"/>
      <c r="O16" s="352"/>
      <c r="P16" s="352"/>
      <c r="Q16" s="352"/>
      <c r="R16" s="352"/>
      <c r="S16" s="352"/>
      <c r="T16" s="352"/>
      <c r="U16" s="352"/>
    </row>
    <row r="17" spans="1:21" x14ac:dyDescent="0.25">
      <c r="A17" s="328" t="s">
        <v>1869</v>
      </c>
      <c r="C17" s="363"/>
      <c r="D17" s="363"/>
      <c r="E17" s="363"/>
      <c r="F17" s="363"/>
      <c r="G17" s="363"/>
      <c r="H17" s="363"/>
      <c r="I17" s="363"/>
      <c r="J17" s="363"/>
      <c r="K17" s="351"/>
      <c r="L17" s="352"/>
      <c r="M17" s="352"/>
      <c r="N17" s="352"/>
      <c r="O17" s="352"/>
      <c r="P17" s="352"/>
      <c r="Q17" s="352"/>
      <c r="R17" s="352"/>
      <c r="S17" s="352"/>
      <c r="T17" s="352"/>
      <c r="U17" s="352"/>
    </row>
    <row r="18" spans="1:21" ht="17.25" x14ac:dyDescent="0.25">
      <c r="A18" s="260" t="s">
        <v>1883</v>
      </c>
      <c r="B18" s="223">
        <v>0</v>
      </c>
      <c r="C18" s="363">
        <v>2.15</v>
      </c>
      <c r="D18" s="363">
        <v>2.21</v>
      </c>
      <c r="E18" s="363">
        <v>2.4500000000000002</v>
      </c>
      <c r="F18" s="363">
        <v>3.55</v>
      </c>
      <c r="G18" s="363">
        <v>3.59</v>
      </c>
      <c r="H18" s="363">
        <v>3.63</v>
      </c>
      <c r="I18" s="363">
        <v>3.67</v>
      </c>
      <c r="J18" s="363">
        <v>3.71</v>
      </c>
      <c r="K18" s="352">
        <v>3.71</v>
      </c>
      <c r="L18" s="352">
        <v>3.75</v>
      </c>
      <c r="M18" s="352">
        <v>3.79</v>
      </c>
      <c r="N18" s="352">
        <v>3.83</v>
      </c>
      <c r="O18" s="352">
        <v>3.87</v>
      </c>
      <c r="P18" s="352">
        <v>3.91</v>
      </c>
      <c r="Q18" s="352">
        <v>3.95</v>
      </c>
      <c r="R18" s="352">
        <v>3.99</v>
      </c>
      <c r="S18" s="352">
        <v>4.03</v>
      </c>
      <c r="T18" s="352">
        <v>4.07</v>
      </c>
      <c r="U18" s="352">
        <v>4.1100000000000003</v>
      </c>
    </row>
    <row r="19" spans="1:21" x14ac:dyDescent="0.25">
      <c r="A19" s="260" t="s">
        <v>1884</v>
      </c>
      <c r="B19" s="223">
        <v>1</v>
      </c>
      <c r="C19" s="363">
        <v>2.5</v>
      </c>
      <c r="D19" s="363">
        <v>2.58</v>
      </c>
      <c r="E19" s="363">
        <v>2.86</v>
      </c>
      <c r="F19" s="363">
        <v>4.1399999999999997</v>
      </c>
      <c r="G19" s="363">
        <v>4.18</v>
      </c>
      <c r="H19" s="363">
        <v>4.22</v>
      </c>
      <c r="I19" s="363">
        <v>4.26</v>
      </c>
      <c r="J19" s="363">
        <v>4.3</v>
      </c>
      <c r="K19" s="352">
        <v>4.3</v>
      </c>
      <c r="L19" s="352">
        <v>4.34</v>
      </c>
      <c r="M19" s="352">
        <v>4.38</v>
      </c>
      <c r="N19" s="352">
        <v>4.42</v>
      </c>
      <c r="O19" s="352">
        <v>4.46</v>
      </c>
      <c r="P19" s="352">
        <v>4.5</v>
      </c>
      <c r="Q19" s="352">
        <v>4.55</v>
      </c>
      <c r="R19" s="352">
        <v>4.5999999999999996</v>
      </c>
      <c r="S19" s="352">
        <v>4.6500000000000004</v>
      </c>
      <c r="T19" s="352">
        <v>4.7</v>
      </c>
      <c r="U19" s="352">
        <v>4.75</v>
      </c>
    </row>
    <row r="20" spans="1:21" x14ac:dyDescent="0.25">
      <c r="A20" s="260" t="s">
        <v>1885</v>
      </c>
      <c r="B20" s="223">
        <v>2</v>
      </c>
      <c r="C20" s="363">
        <v>4.1900000000000004</v>
      </c>
      <c r="D20" s="363">
        <v>4.32</v>
      </c>
      <c r="E20" s="363">
        <v>4.8</v>
      </c>
      <c r="F20" s="363">
        <v>6.96</v>
      </c>
      <c r="G20" s="363">
        <v>7.03</v>
      </c>
      <c r="H20" s="363">
        <v>7.1</v>
      </c>
      <c r="I20" s="363">
        <v>7.17</v>
      </c>
      <c r="J20" s="363">
        <v>7.24</v>
      </c>
      <c r="K20" s="352">
        <v>7.24</v>
      </c>
      <c r="L20" s="352">
        <v>7.31</v>
      </c>
      <c r="M20" s="352">
        <v>7.38</v>
      </c>
      <c r="N20" s="352">
        <v>7.45</v>
      </c>
      <c r="O20" s="352">
        <v>7.52</v>
      </c>
      <c r="P20" s="352">
        <v>7.6</v>
      </c>
      <c r="Q20" s="352">
        <v>7.68</v>
      </c>
      <c r="R20" s="352">
        <v>7.76</v>
      </c>
      <c r="S20" s="352">
        <v>7.84</v>
      </c>
      <c r="T20" s="352">
        <v>7.92</v>
      </c>
      <c r="U20" s="352">
        <v>8</v>
      </c>
    </row>
    <row r="21" spans="1:21" x14ac:dyDescent="0.25">
      <c r="A21" s="260" t="s">
        <v>1886</v>
      </c>
      <c r="B21" s="223">
        <v>3</v>
      </c>
      <c r="C21" s="363">
        <v>5.6</v>
      </c>
      <c r="D21" s="363">
        <v>5.77</v>
      </c>
      <c r="E21" s="363">
        <v>6.4</v>
      </c>
      <c r="F21" s="363">
        <v>9.2799999999999994</v>
      </c>
      <c r="G21" s="363">
        <v>9.3699999999999992</v>
      </c>
      <c r="H21" s="363">
        <v>9.4600000000000009</v>
      </c>
      <c r="I21" s="363">
        <v>9.5500000000000007</v>
      </c>
      <c r="J21" s="363">
        <v>9.65</v>
      </c>
      <c r="K21" s="352">
        <v>9.65</v>
      </c>
      <c r="L21" s="352">
        <v>9.75</v>
      </c>
      <c r="M21" s="352">
        <v>9.85</v>
      </c>
      <c r="N21" s="352">
        <v>9.9499999999999993</v>
      </c>
      <c r="O21" s="352">
        <v>10.050000000000001</v>
      </c>
      <c r="P21" s="352">
        <v>10.15</v>
      </c>
      <c r="Q21" s="352">
        <v>10.25</v>
      </c>
      <c r="R21" s="352">
        <v>10.35</v>
      </c>
      <c r="S21" s="352">
        <v>10.45</v>
      </c>
      <c r="T21" s="352">
        <v>10.55</v>
      </c>
      <c r="U21" s="352">
        <v>10.66</v>
      </c>
    </row>
    <row r="22" spans="1:21" x14ac:dyDescent="0.25">
      <c r="A22" s="260" t="s">
        <v>1887</v>
      </c>
      <c r="B22" s="223">
        <v>4</v>
      </c>
      <c r="C22" s="363">
        <v>6.47</v>
      </c>
      <c r="D22" s="363">
        <v>6.66</v>
      </c>
      <c r="E22" s="363">
        <v>7.39</v>
      </c>
      <c r="F22" s="363">
        <v>10.71</v>
      </c>
      <c r="G22" s="363">
        <v>10.82</v>
      </c>
      <c r="H22" s="363">
        <v>10.93</v>
      </c>
      <c r="I22" s="363">
        <v>11.04</v>
      </c>
      <c r="J22" s="363">
        <v>11.15</v>
      </c>
      <c r="K22" s="352">
        <v>11.15</v>
      </c>
      <c r="L22" s="352">
        <v>11.26</v>
      </c>
      <c r="M22" s="352">
        <v>11.37</v>
      </c>
      <c r="N22" s="352">
        <v>11.48</v>
      </c>
      <c r="O22" s="352">
        <v>11.59</v>
      </c>
      <c r="P22" s="352">
        <v>11.71</v>
      </c>
      <c r="Q22" s="352">
        <v>11.83</v>
      </c>
      <c r="R22" s="352">
        <v>11.95</v>
      </c>
      <c r="S22" s="352">
        <v>12.07</v>
      </c>
      <c r="T22" s="352">
        <v>12.19</v>
      </c>
      <c r="U22" s="352">
        <v>12.31</v>
      </c>
    </row>
    <row r="23" spans="1:21" x14ac:dyDescent="0.25">
      <c r="A23" s="260"/>
      <c r="C23" s="363"/>
      <c r="D23" s="363"/>
      <c r="E23" s="363"/>
      <c r="F23" s="363"/>
      <c r="G23" s="363"/>
      <c r="H23" s="363"/>
      <c r="I23" s="363"/>
      <c r="J23" s="363"/>
      <c r="K23" s="351"/>
      <c r="L23" s="352"/>
      <c r="M23" s="352"/>
      <c r="N23" s="352"/>
      <c r="O23" s="352"/>
      <c r="P23" s="352"/>
      <c r="Q23" s="352"/>
      <c r="R23" s="352"/>
      <c r="S23" s="352"/>
      <c r="T23" s="352"/>
      <c r="U23" s="352"/>
    </row>
    <row r="24" spans="1:21" x14ac:dyDescent="0.25">
      <c r="A24" s="328" t="s">
        <v>1871</v>
      </c>
      <c r="C24" s="363"/>
      <c r="D24" s="363"/>
      <c r="E24" s="363"/>
      <c r="F24" s="363"/>
      <c r="G24" s="363"/>
      <c r="H24" s="363"/>
      <c r="I24" s="363"/>
      <c r="J24" s="363"/>
      <c r="K24" s="351"/>
      <c r="L24" s="352"/>
      <c r="M24" s="352"/>
      <c r="N24" s="352"/>
      <c r="O24" s="352"/>
      <c r="P24" s="352"/>
      <c r="Q24" s="352"/>
      <c r="R24" s="352"/>
      <c r="S24" s="352"/>
      <c r="T24" s="352"/>
      <c r="U24" s="352"/>
    </row>
    <row r="25" spans="1:21" x14ac:dyDescent="0.25">
      <c r="A25" s="260" t="s">
        <v>1872</v>
      </c>
      <c r="B25" s="223">
        <v>0</v>
      </c>
      <c r="C25" s="363">
        <v>2.15</v>
      </c>
      <c r="D25" s="363">
        <v>2.21</v>
      </c>
      <c r="E25" s="363">
        <v>2.4500000000000002</v>
      </c>
      <c r="F25" s="363">
        <v>3.55</v>
      </c>
      <c r="G25" s="363">
        <v>3.59</v>
      </c>
      <c r="H25" s="363">
        <v>3.63</v>
      </c>
      <c r="I25" s="363">
        <v>3.67</v>
      </c>
      <c r="J25" s="363">
        <v>3.71</v>
      </c>
      <c r="K25" s="352">
        <v>3.71</v>
      </c>
      <c r="L25" s="352">
        <v>3.75</v>
      </c>
      <c r="M25" s="352">
        <v>3.79</v>
      </c>
      <c r="N25" s="352">
        <v>3.83</v>
      </c>
      <c r="O25" s="352">
        <v>3.87</v>
      </c>
      <c r="P25" s="352">
        <v>3.91</v>
      </c>
      <c r="Q25" s="352">
        <v>3.95</v>
      </c>
      <c r="R25" s="352">
        <v>3.99</v>
      </c>
      <c r="S25" s="352">
        <v>4.03</v>
      </c>
      <c r="T25" s="352">
        <v>4.07</v>
      </c>
      <c r="U25" s="352">
        <v>4.1100000000000003</v>
      </c>
    </row>
    <row r="26" spans="1:21" x14ac:dyDescent="0.25">
      <c r="A26" s="260" t="s">
        <v>1872</v>
      </c>
      <c r="B26" s="223">
        <v>1</v>
      </c>
      <c r="C26" s="363">
        <v>2.5</v>
      </c>
      <c r="D26" s="363">
        <v>2.58</v>
      </c>
      <c r="E26" s="363">
        <v>2.86</v>
      </c>
      <c r="F26" s="363">
        <v>4.1399999999999997</v>
      </c>
      <c r="G26" s="363">
        <v>4.18</v>
      </c>
      <c r="H26" s="363">
        <v>4.22</v>
      </c>
      <c r="I26" s="363">
        <v>4.26</v>
      </c>
      <c r="J26" s="363">
        <v>4.3</v>
      </c>
      <c r="K26" s="352">
        <v>4.3</v>
      </c>
      <c r="L26" s="352">
        <v>4.34</v>
      </c>
      <c r="M26" s="352">
        <v>4.38</v>
      </c>
      <c r="N26" s="352">
        <v>4.42</v>
      </c>
      <c r="O26" s="352">
        <v>4.46</v>
      </c>
      <c r="P26" s="352">
        <v>4.5</v>
      </c>
      <c r="Q26" s="352">
        <v>4.55</v>
      </c>
      <c r="R26" s="352">
        <v>4.5999999999999996</v>
      </c>
      <c r="S26" s="352">
        <v>4.6500000000000004</v>
      </c>
      <c r="T26" s="352">
        <v>4.7</v>
      </c>
      <c r="U26" s="352">
        <v>4.75</v>
      </c>
    </row>
    <row r="27" spans="1:21" x14ac:dyDescent="0.25">
      <c r="A27" s="260" t="s">
        <v>1872</v>
      </c>
      <c r="B27" s="223">
        <v>2</v>
      </c>
      <c r="C27" s="363">
        <v>4.1900000000000004</v>
      </c>
      <c r="D27" s="363">
        <v>4.32</v>
      </c>
      <c r="E27" s="363">
        <v>4.8</v>
      </c>
      <c r="F27" s="363">
        <v>6.96</v>
      </c>
      <c r="G27" s="363">
        <v>7.03</v>
      </c>
      <c r="H27" s="363">
        <v>7.1</v>
      </c>
      <c r="I27" s="363">
        <v>7.17</v>
      </c>
      <c r="J27" s="363">
        <v>7.24</v>
      </c>
      <c r="K27" s="352">
        <v>7.24</v>
      </c>
      <c r="L27" s="352">
        <v>7.31</v>
      </c>
      <c r="M27" s="352">
        <v>7.38</v>
      </c>
      <c r="N27" s="352">
        <v>7.45</v>
      </c>
      <c r="O27" s="352">
        <v>7.52</v>
      </c>
      <c r="P27" s="352">
        <v>7.6</v>
      </c>
      <c r="Q27" s="352">
        <v>7.68</v>
      </c>
      <c r="R27" s="352">
        <v>7.76</v>
      </c>
      <c r="S27" s="352">
        <v>7.84</v>
      </c>
      <c r="T27" s="352">
        <v>7.92</v>
      </c>
      <c r="U27" s="352">
        <v>8</v>
      </c>
    </row>
    <row r="28" spans="1:21" x14ac:dyDescent="0.25">
      <c r="A28" s="260" t="s">
        <v>1872</v>
      </c>
      <c r="B28" s="223">
        <v>3</v>
      </c>
      <c r="C28" s="363">
        <v>5.6</v>
      </c>
      <c r="D28" s="363">
        <v>5.77</v>
      </c>
      <c r="E28" s="363">
        <v>6.4</v>
      </c>
      <c r="F28" s="363">
        <v>9.2799999999999994</v>
      </c>
      <c r="G28" s="363">
        <v>9.3699999999999992</v>
      </c>
      <c r="H28" s="363">
        <v>9.4600000000000009</v>
      </c>
      <c r="I28" s="363">
        <v>9.5500000000000007</v>
      </c>
      <c r="J28" s="363">
        <v>9.65</v>
      </c>
      <c r="K28" s="352">
        <v>9.65</v>
      </c>
      <c r="L28" s="352">
        <v>9.75</v>
      </c>
      <c r="M28" s="352">
        <v>9.85</v>
      </c>
      <c r="N28" s="352">
        <v>9.9499999999999993</v>
      </c>
      <c r="O28" s="352">
        <v>10.050000000000001</v>
      </c>
      <c r="P28" s="352">
        <v>10.15</v>
      </c>
      <c r="Q28" s="352">
        <v>10.25</v>
      </c>
      <c r="R28" s="352">
        <v>10.35</v>
      </c>
      <c r="S28" s="352">
        <v>10.45</v>
      </c>
      <c r="T28" s="352">
        <v>10.55</v>
      </c>
      <c r="U28" s="352">
        <v>10.66</v>
      </c>
    </row>
    <row r="29" spans="1:21" x14ac:dyDescent="0.25">
      <c r="A29" s="260" t="s">
        <v>1872</v>
      </c>
      <c r="B29" s="223">
        <v>4</v>
      </c>
      <c r="C29" s="363">
        <v>6.47</v>
      </c>
      <c r="D29" s="363">
        <v>6.6</v>
      </c>
      <c r="E29" s="363">
        <v>7.39</v>
      </c>
      <c r="F29" s="363">
        <v>10.71</v>
      </c>
      <c r="G29" s="363">
        <v>10.82</v>
      </c>
      <c r="H29" s="363">
        <v>10.93</v>
      </c>
      <c r="I29" s="363">
        <v>11.04</v>
      </c>
      <c r="J29" s="363">
        <v>11.15</v>
      </c>
      <c r="K29" s="352">
        <v>11.15</v>
      </c>
      <c r="L29" s="352">
        <v>11.26</v>
      </c>
      <c r="M29" s="352">
        <v>11.37</v>
      </c>
      <c r="N29" s="352">
        <v>11.48</v>
      </c>
      <c r="O29" s="352">
        <v>11.59</v>
      </c>
      <c r="P29" s="352">
        <v>11.71</v>
      </c>
      <c r="Q29" s="352">
        <v>11.83</v>
      </c>
      <c r="R29" s="352">
        <v>11.95</v>
      </c>
      <c r="S29" s="352">
        <v>12.07</v>
      </c>
      <c r="T29" s="352">
        <v>12.19</v>
      </c>
      <c r="U29" s="352">
        <v>12.31</v>
      </c>
    </row>
    <row r="30" spans="1:21" x14ac:dyDescent="0.25">
      <c r="A30" s="260"/>
      <c r="C30" s="363"/>
      <c r="D30" s="363"/>
      <c r="E30" s="363"/>
      <c r="F30" s="363"/>
      <c r="G30" s="363"/>
      <c r="H30" s="363"/>
      <c r="I30" s="363"/>
      <c r="J30" s="363"/>
      <c r="K30" s="351"/>
      <c r="L30" s="352"/>
      <c r="M30" s="352"/>
      <c r="N30" s="352"/>
      <c r="O30" s="352"/>
      <c r="P30" s="352"/>
      <c r="Q30" s="352"/>
      <c r="R30" s="352"/>
      <c r="S30" s="352"/>
      <c r="T30" s="352"/>
      <c r="U30" s="352"/>
    </row>
    <row r="31" spans="1:21" x14ac:dyDescent="0.25">
      <c r="A31" s="328" t="s">
        <v>1873</v>
      </c>
      <c r="C31" s="363"/>
      <c r="D31" s="363"/>
      <c r="E31" s="363"/>
      <c r="F31" s="363"/>
      <c r="G31" s="363"/>
      <c r="H31" s="363"/>
      <c r="I31" s="363"/>
      <c r="J31" s="363"/>
      <c r="K31" s="351"/>
      <c r="L31" s="352"/>
      <c r="M31" s="352"/>
      <c r="N31" s="352"/>
      <c r="O31" s="352"/>
      <c r="P31" s="352"/>
      <c r="Q31" s="352"/>
      <c r="R31" s="352"/>
      <c r="S31" s="352"/>
      <c r="T31" s="352"/>
      <c r="U31" s="352"/>
    </row>
    <row r="32" spans="1:21" ht="17.25" x14ac:dyDescent="0.25">
      <c r="A32" s="260" t="s">
        <v>1878</v>
      </c>
      <c r="B32" s="223">
        <v>1</v>
      </c>
      <c r="C32" s="363">
        <v>2.5</v>
      </c>
      <c r="D32" s="363">
        <v>2.58</v>
      </c>
      <c r="E32" s="363">
        <v>2.86</v>
      </c>
      <c r="F32" s="363">
        <v>4.1399999999999997</v>
      </c>
      <c r="G32" s="363">
        <v>4.18</v>
      </c>
      <c r="H32" s="363">
        <v>4.22</v>
      </c>
      <c r="I32" s="363">
        <v>4.26</v>
      </c>
      <c r="J32" s="363">
        <v>4.3</v>
      </c>
      <c r="K32" s="352">
        <v>4.3</v>
      </c>
      <c r="L32" s="352">
        <v>4.34</v>
      </c>
      <c r="M32" s="352">
        <v>4.38</v>
      </c>
      <c r="N32" s="352">
        <v>4.42</v>
      </c>
      <c r="O32" s="352">
        <v>4.46</v>
      </c>
      <c r="P32" s="352">
        <v>4.5</v>
      </c>
      <c r="Q32" s="352">
        <v>4.55</v>
      </c>
      <c r="R32" s="352">
        <v>4.5999999999999996</v>
      </c>
      <c r="S32" s="352">
        <v>4.6500000000000004</v>
      </c>
      <c r="T32" s="352">
        <v>4.7</v>
      </c>
      <c r="U32" s="352">
        <v>4.75</v>
      </c>
    </row>
    <row r="33" spans="1:23" x14ac:dyDescent="0.25">
      <c r="A33" s="260" t="s">
        <v>1874</v>
      </c>
      <c r="B33" s="223">
        <v>2</v>
      </c>
      <c r="C33" s="363">
        <v>4.1900000000000004</v>
      </c>
      <c r="D33" s="363">
        <v>4.32</v>
      </c>
      <c r="E33" s="363">
        <v>4.8</v>
      </c>
      <c r="F33" s="363">
        <v>6.96</v>
      </c>
      <c r="G33" s="363">
        <v>7.03</v>
      </c>
      <c r="H33" s="363">
        <v>7.1</v>
      </c>
      <c r="I33" s="363">
        <v>7.17</v>
      </c>
      <c r="J33" s="363">
        <v>7.24</v>
      </c>
      <c r="K33" s="352">
        <v>7.24</v>
      </c>
      <c r="L33" s="352">
        <v>7.31</v>
      </c>
      <c r="M33" s="352">
        <v>7.38</v>
      </c>
      <c r="N33" s="352">
        <v>7.45</v>
      </c>
      <c r="O33" s="352">
        <v>7.52</v>
      </c>
      <c r="P33" s="352">
        <v>7.6</v>
      </c>
      <c r="Q33" s="352">
        <v>7.68</v>
      </c>
      <c r="R33" s="352">
        <v>7.76</v>
      </c>
      <c r="S33" s="352">
        <v>7.84</v>
      </c>
      <c r="T33" s="352">
        <v>7.92</v>
      </c>
      <c r="U33" s="352">
        <v>8</v>
      </c>
    </row>
    <row r="34" spans="1:23" x14ac:dyDescent="0.25">
      <c r="A34" s="260" t="s">
        <v>1875</v>
      </c>
      <c r="B34" s="223">
        <v>3</v>
      </c>
      <c r="C34" s="363">
        <v>5.6</v>
      </c>
      <c r="D34" s="363">
        <v>5.77</v>
      </c>
      <c r="E34" s="363">
        <v>6.4</v>
      </c>
      <c r="F34" s="363">
        <v>9.2799999999999994</v>
      </c>
      <c r="G34" s="363">
        <v>9.3699999999999992</v>
      </c>
      <c r="H34" s="363">
        <v>9.4600000000000009</v>
      </c>
      <c r="I34" s="363">
        <v>9.5500000000000007</v>
      </c>
      <c r="J34" s="363">
        <v>9.65</v>
      </c>
      <c r="K34" s="352">
        <v>9.65</v>
      </c>
      <c r="L34" s="352">
        <v>9.75</v>
      </c>
      <c r="M34" s="352">
        <v>9.85</v>
      </c>
      <c r="N34" s="352">
        <v>9.9499999999999993</v>
      </c>
      <c r="O34" s="352">
        <v>10.050000000000001</v>
      </c>
      <c r="P34" s="352">
        <v>10.15</v>
      </c>
      <c r="Q34" s="352">
        <v>10.25</v>
      </c>
      <c r="R34" s="352">
        <v>10.35</v>
      </c>
      <c r="S34" s="352">
        <v>10.45</v>
      </c>
      <c r="T34" s="352">
        <v>10.55</v>
      </c>
      <c r="U34" s="352">
        <v>10.66</v>
      </c>
    </row>
    <row r="35" spans="1:23" x14ac:dyDescent="0.25">
      <c r="A35" s="260" t="s">
        <v>1876</v>
      </c>
      <c r="B35" s="223">
        <v>4</v>
      </c>
      <c r="C35" s="363">
        <v>6.47</v>
      </c>
      <c r="D35" s="363">
        <v>6.66</v>
      </c>
      <c r="E35" s="363">
        <v>7.39</v>
      </c>
      <c r="F35" s="363">
        <v>10.71</v>
      </c>
      <c r="G35" s="363">
        <v>10.82</v>
      </c>
      <c r="H35" s="363">
        <v>10.93</v>
      </c>
      <c r="I35" s="363">
        <v>11.04</v>
      </c>
      <c r="J35" s="363">
        <v>11.15</v>
      </c>
      <c r="K35" s="352">
        <v>11.15</v>
      </c>
      <c r="L35" s="352">
        <v>11.26</v>
      </c>
      <c r="M35" s="352">
        <v>11.37</v>
      </c>
      <c r="N35" s="352">
        <v>11.48</v>
      </c>
      <c r="O35" s="352">
        <v>11.59</v>
      </c>
      <c r="P35" s="352">
        <v>11.71</v>
      </c>
      <c r="Q35" s="352">
        <v>11.83</v>
      </c>
      <c r="R35" s="352">
        <v>11.95</v>
      </c>
      <c r="S35" s="352">
        <v>12.07</v>
      </c>
      <c r="T35" s="352">
        <v>12.19</v>
      </c>
      <c r="U35" s="352">
        <v>12.31</v>
      </c>
    </row>
    <row r="36" spans="1:23" x14ac:dyDescent="0.25">
      <c r="A36" s="260"/>
      <c r="C36" s="363"/>
      <c r="D36" s="363"/>
      <c r="E36" s="363"/>
      <c r="F36" s="363"/>
      <c r="G36" s="363"/>
      <c r="H36" s="363"/>
      <c r="I36" s="363"/>
      <c r="J36" s="363"/>
      <c r="K36" s="351"/>
      <c r="L36" s="351"/>
      <c r="M36" s="351"/>
      <c r="N36" s="351"/>
      <c r="O36" s="351"/>
      <c r="P36" s="351"/>
      <c r="Q36" s="351"/>
      <c r="R36" s="351"/>
      <c r="S36" s="351"/>
      <c r="T36" s="351"/>
      <c r="U36" s="351"/>
    </row>
    <row r="37" spans="1:23" x14ac:dyDescent="0.25">
      <c r="A37" s="260" t="s">
        <v>1877</v>
      </c>
      <c r="C37" s="363"/>
      <c r="D37" s="363"/>
      <c r="E37" s="363"/>
      <c r="F37" s="363"/>
      <c r="G37" s="363"/>
      <c r="H37" s="363"/>
      <c r="I37" s="363"/>
      <c r="J37" s="363"/>
      <c r="K37" s="351"/>
      <c r="L37" s="351"/>
      <c r="M37" s="351"/>
      <c r="N37" s="351"/>
      <c r="O37" s="351"/>
      <c r="P37" s="351"/>
      <c r="Q37" s="351"/>
      <c r="R37" s="351"/>
      <c r="S37" s="351"/>
      <c r="T37" s="351"/>
      <c r="U37" s="351"/>
    </row>
    <row r="38" spans="1:23" x14ac:dyDescent="0.25">
      <c r="A38" s="262"/>
      <c r="B38" s="262"/>
      <c r="C38" s="262"/>
      <c r="D38" s="262"/>
      <c r="E38" s="262"/>
      <c r="F38" s="262"/>
      <c r="G38" s="262"/>
      <c r="J38" s="27"/>
      <c r="K38" s="351"/>
      <c r="L38" s="351"/>
      <c r="M38" s="351"/>
      <c r="N38" s="351"/>
      <c r="O38" s="351"/>
      <c r="P38" s="351"/>
      <c r="Q38" s="351"/>
      <c r="R38" s="351"/>
      <c r="S38" s="351"/>
      <c r="T38" s="351"/>
      <c r="U38" s="351"/>
      <c r="V38" s="351"/>
      <c r="W38" s="351"/>
    </row>
    <row r="39" spans="1:23" x14ac:dyDescent="0.25">
      <c r="A39" s="262"/>
      <c r="B39" s="262"/>
      <c r="C39" s="262"/>
      <c r="D39" s="262"/>
      <c r="E39" s="262"/>
      <c r="F39" s="262"/>
      <c r="G39" s="262"/>
      <c r="J39" s="27"/>
      <c r="K39" s="351"/>
      <c r="L39" s="351"/>
      <c r="M39" s="351"/>
      <c r="N39" s="351"/>
      <c r="O39" s="351"/>
      <c r="P39" s="351"/>
      <c r="Q39" s="351"/>
      <c r="R39" s="351"/>
      <c r="S39" s="351"/>
      <c r="T39" s="351"/>
      <c r="U39" s="351"/>
      <c r="V39" s="351"/>
      <c r="W39" s="351"/>
    </row>
    <row r="40" spans="1:23" x14ac:dyDescent="0.25">
      <c r="A40" s="262"/>
      <c r="B40" s="262"/>
      <c r="C40" s="262"/>
      <c r="D40" s="262"/>
      <c r="E40" s="262"/>
      <c r="F40" s="262"/>
      <c r="G40" s="262"/>
      <c r="J40" s="27"/>
      <c r="K40" s="351"/>
      <c r="L40" s="351"/>
      <c r="M40" s="351"/>
      <c r="N40" s="351"/>
      <c r="O40" s="351"/>
      <c r="P40" s="351"/>
      <c r="Q40" s="351"/>
      <c r="R40" s="351"/>
      <c r="S40" s="351"/>
      <c r="T40" s="351"/>
      <c r="U40" s="351"/>
      <c r="V40" s="351"/>
      <c r="W40" s="351"/>
    </row>
    <row r="41" spans="1:23" x14ac:dyDescent="0.25">
      <c r="A41" s="262"/>
      <c r="B41" s="262"/>
      <c r="C41" s="262"/>
      <c r="D41" s="262"/>
      <c r="E41" s="262"/>
      <c r="F41" s="262"/>
      <c r="G41" s="262"/>
      <c r="J41" s="27"/>
      <c r="K41" s="351"/>
      <c r="L41" s="351"/>
      <c r="M41" s="351"/>
      <c r="N41" s="351"/>
      <c r="O41" s="351"/>
      <c r="P41" s="351"/>
      <c r="Q41" s="351"/>
      <c r="R41" s="351"/>
      <c r="S41" s="351"/>
      <c r="T41" s="351"/>
      <c r="U41" s="351"/>
      <c r="V41" s="351"/>
      <c r="W41" s="351"/>
    </row>
    <row r="42" spans="1:23" x14ac:dyDescent="0.25">
      <c r="A42" s="262"/>
      <c r="B42" s="262"/>
      <c r="C42" s="262"/>
      <c r="D42" s="262"/>
      <c r="E42" s="262"/>
      <c r="F42" s="262"/>
      <c r="G42" s="262"/>
      <c r="J42" s="27"/>
      <c r="K42" s="351"/>
      <c r="L42" s="351"/>
      <c r="M42" s="351"/>
      <c r="N42" s="351"/>
      <c r="O42" s="351"/>
      <c r="P42" s="351"/>
      <c r="Q42" s="351"/>
      <c r="R42" s="351"/>
      <c r="S42" s="351"/>
      <c r="T42" s="351"/>
      <c r="U42" s="351"/>
      <c r="V42" s="351"/>
      <c r="W42" s="351"/>
    </row>
    <row r="43" spans="1:23" x14ac:dyDescent="0.25">
      <c r="A43" s="950" t="s">
        <v>1920</v>
      </c>
      <c r="B43" s="951"/>
      <c r="C43" s="951"/>
      <c r="D43" s="951"/>
      <c r="E43" s="951"/>
      <c r="F43" s="951"/>
      <c r="G43" s="951"/>
      <c r="H43" s="951"/>
      <c r="I43" s="951"/>
      <c r="J43" s="952"/>
      <c r="K43" s="351"/>
      <c r="L43" s="351"/>
      <c r="M43" s="351"/>
      <c r="N43" s="351"/>
      <c r="O43" s="351"/>
      <c r="P43" s="351"/>
      <c r="Q43" s="351"/>
      <c r="R43" s="351"/>
      <c r="S43" s="351"/>
      <c r="T43" s="351"/>
      <c r="U43" s="351"/>
      <c r="V43" s="351"/>
      <c r="W43" s="351"/>
    </row>
    <row r="44" spans="1:23" x14ac:dyDescent="0.25">
      <c r="A44" s="260"/>
      <c r="B44" s="225" t="s">
        <v>1502</v>
      </c>
      <c r="C44" s="362" t="s">
        <v>1047</v>
      </c>
      <c r="D44" s="362" t="s">
        <v>1048</v>
      </c>
      <c r="E44" s="362" t="s">
        <v>1049</v>
      </c>
      <c r="F44" s="362" t="s">
        <v>1679</v>
      </c>
      <c r="G44" s="362" t="s">
        <v>1680</v>
      </c>
      <c r="H44" s="362" t="s">
        <v>1681</v>
      </c>
      <c r="I44" s="362" t="s">
        <v>1682</v>
      </c>
      <c r="J44" s="362" t="s">
        <v>1909</v>
      </c>
      <c r="K44" s="350" t="s">
        <v>1909</v>
      </c>
      <c r="L44" s="350" t="s">
        <v>1910</v>
      </c>
      <c r="M44" s="350" t="s">
        <v>1911</v>
      </c>
      <c r="N44" s="350" t="s">
        <v>1912</v>
      </c>
      <c r="O44" s="350" t="s">
        <v>1913</v>
      </c>
      <c r="P44" s="350" t="s">
        <v>1914</v>
      </c>
      <c r="Q44" s="350" t="s">
        <v>1915</v>
      </c>
      <c r="R44" s="350" t="s">
        <v>1916</v>
      </c>
      <c r="S44" s="350" t="s">
        <v>1917</v>
      </c>
      <c r="T44" s="350" t="s">
        <v>1918</v>
      </c>
      <c r="U44" s="350" t="s">
        <v>1919</v>
      </c>
    </row>
    <row r="45" spans="1:23" x14ac:dyDescent="0.25">
      <c r="A45" s="328" t="s">
        <v>1867</v>
      </c>
      <c r="B45" s="225"/>
      <c r="C45" s="362"/>
      <c r="D45" s="362"/>
      <c r="E45" s="362"/>
      <c r="F45" s="362"/>
      <c r="G45" s="362"/>
      <c r="H45" s="362"/>
      <c r="I45" s="362"/>
      <c r="J45" s="362"/>
      <c r="K45" s="351"/>
      <c r="L45" s="351"/>
      <c r="M45" s="351"/>
      <c r="N45" s="351"/>
      <c r="O45" s="351"/>
      <c r="P45" s="351"/>
      <c r="Q45" s="351"/>
      <c r="R45" s="351"/>
      <c r="S45" s="351"/>
      <c r="T45" s="351"/>
      <c r="U45" s="351"/>
    </row>
    <row r="46" spans="1:23" ht="17.25" x14ac:dyDescent="0.25">
      <c r="A46" s="260" t="s">
        <v>1888</v>
      </c>
      <c r="B46" s="223">
        <v>0</v>
      </c>
      <c r="C46" s="363">
        <v>2.68</v>
      </c>
      <c r="D46" s="363">
        <v>2.76</v>
      </c>
      <c r="E46" s="363">
        <v>3.06</v>
      </c>
      <c r="F46" s="363">
        <v>4.43</v>
      </c>
      <c r="G46" s="363">
        <v>4.4800000000000004</v>
      </c>
      <c r="H46" s="363">
        <v>4.53</v>
      </c>
      <c r="I46" s="363">
        <v>4.58</v>
      </c>
      <c r="J46" s="363">
        <v>4.63</v>
      </c>
      <c r="K46" s="352">
        <v>4.63</v>
      </c>
      <c r="L46" s="352">
        <v>4.68</v>
      </c>
      <c r="M46" s="352">
        <v>4.7300000000000004</v>
      </c>
      <c r="N46" s="352">
        <v>4.78</v>
      </c>
      <c r="O46" s="352">
        <v>4.83</v>
      </c>
      <c r="P46" s="352">
        <v>4.88</v>
      </c>
      <c r="Q46" s="352">
        <v>4.93</v>
      </c>
      <c r="R46" s="352">
        <v>4.9800000000000004</v>
      </c>
      <c r="S46" s="352">
        <v>5.03</v>
      </c>
      <c r="T46" s="352">
        <v>5.08</v>
      </c>
      <c r="U46" s="352">
        <v>5.13</v>
      </c>
    </row>
    <row r="47" spans="1:23" x14ac:dyDescent="0.25">
      <c r="A47" s="260" t="s">
        <v>1503</v>
      </c>
      <c r="B47" s="223">
        <v>1</v>
      </c>
      <c r="C47" s="363">
        <v>3.12</v>
      </c>
      <c r="D47" s="363">
        <v>3.22</v>
      </c>
      <c r="E47" s="363">
        <v>3.57</v>
      </c>
      <c r="F47" s="363">
        <v>5.17</v>
      </c>
      <c r="G47" s="363">
        <v>5.22</v>
      </c>
      <c r="H47" s="363">
        <v>5.27</v>
      </c>
      <c r="I47" s="363">
        <v>5.32</v>
      </c>
      <c r="J47" s="363">
        <v>5.37</v>
      </c>
      <c r="K47" s="352">
        <v>5.37</v>
      </c>
      <c r="L47" s="352">
        <v>5.42</v>
      </c>
      <c r="M47" s="352">
        <v>5.47</v>
      </c>
      <c r="N47" s="352">
        <v>5.52</v>
      </c>
      <c r="O47" s="352">
        <v>5.57</v>
      </c>
      <c r="P47" s="352">
        <v>5.62</v>
      </c>
      <c r="Q47" s="352">
        <v>5.68</v>
      </c>
      <c r="R47" s="352">
        <v>5.7</v>
      </c>
      <c r="S47" s="352">
        <v>5.81</v>
      </c>
      <c r="T47" s="352">
        <v>5.87</v>
      </c>
      <c r="U47" s="352">
        <v>5.93</v>
      </c>
    </row>
    <row r="48" spans="1:23" x14ac:dyDescent="0.25">
      <c r="A48" s="260" t="s">
        <v>1504</v>
      </c>
      <c r="B48" s="223">
        <v>2</v>
      </c>
      <c r="C48" s="363">
        <v>5.23</v>
      </c>
      <c r="D48" s="363">
        <v>5.4</v>
      </c>
      <c r="E48" s="363">
        <v>6</v>
      </c>
      <c r="F48" s="363">
        <v>8.6999999999999993</v>
      </c>
      <c r="G48" s="363">
        <v>8.7799999999999994</v>
      </c>
      <c r="H48" s="363">
        <v>8.8699999999999992</v>
      </c>
      <c r="I48" s="363">
        <v>8.9600000000000009</v>
      </c>
      <c r="J48" s="363">
        <v>9.0500000000000007</v>
      </c>
      <c r="K48" s="352">
        <v>9.0500000000000007</v>
      </c>
      <c r="L48" s="352">
        <v>9.1300000000000008</v>
      </c>
      <c r="M48" s="352">
        <v>9.2200000000000006</v>
      </c>
      <c r="N48" s="352">
        <v>9.31</v>
      </c>
      <c r="O48" s="352">
        <v>9.4</v>
      </c>
      <c r="P48" s="352">
        <v>9.5</v>
      </c>
      <c r="Q48" s="352">
        <v>9.6</v>
      </c>
      <c r="R48" s="352">
        <v>9.6999999999999993</v>
      </c>
      <c r="S48" s="352">
        <v>9.8000000000000007</v>
      </c>
      <c r="T48" s="352">
        <v>9.9</v>
      </c>
      <c r="U48" s="352">
        <v>10</v>
      </c>
    </row>
    <row r="49" spans="1:21" x14ac:dyDescent="0.25">
      <c r="A49" s="260" t="s">
        <v>1505</v>
      </c>
      <c r="B49" s="223">
        <v>3</v>
      </c>
      <c r="C49" s="363">
        <v>7</v>
      </c>
      <c r="D49" s="363">
        <v>7.21</v>
      </c>
      <c r="E49" s="363">
        <v>8</v>
      </c>
      <c r="F49" s="363">
        <v>11.6</v>
      </c>
      <c r="G49" s="363">
        <v>11.71</v>
      </c>
      <c r="H49" s="363">
        <v>11.82</v>
      </c>
      <c r="I49" s="363">
        <v>11.93</v>
      </c>
      <c r="J49" s="363">
        <v>12.06</v>
      </c>
      <c r="K49" s="352">
        <v>12.06</v>
      </c>
      <c r="L49" s="352">
        <v>12.18</v>
      </c>
      <c r="M49" s="352">
        <v>12.31</v>
      </c>
      <c r="N49" s="352">
        <v>12.43</v>
      </c>
      <c r="O49" s="352">
        <v>12.56</v>
      </c>
      <c r="P49" s="352">
        <v>12.68</v>
      </c>
      <c r="Q49" s="352">
        <v>12.81</v>
      </c>
      <c r="R49" s="352">
        <v>12.93</v>
      </c>
      <c r="S49" s="352">
        <v>13.06</v>
      </c>
      <c r="T49" s="352">
        <v>13.18</v>
      </c>
      <c r="U49" s="352">
        <v>13.32</v>
      </c>
    </row>
    <row r="50" spans="1:21" x14ac:dyDescent="0.25">
      <c r="A50" s="260" t="s">
        <v>1506</v>
      </c>
      <c r="B50" s="223">
        <v>4</v>
      </c>
      <c r="C50" s="363">
        <v>8.08</v>
      </c>
      <c r="D50" s="363">
        <v>8.32</v>
      </c>
      <c r="E50" s="363">
        <v>9.23</v>
      </c>
      <c r="F50" s="363">
        <v>13.38</v>
      </c>
      <c r="G50" s="363">
        <v>13.52</v>
      </c>
      <c r="H50" s="363">
        <v>13.66</v>
      </c>
      <c r="I50" s="363">
        <v>13.8</v>
      </c>
      <c r="J50" s="363">
        <v>13.93</v>
      </c>
      <c r="K50" s="352">
        <v>13.93</v>
      </c>
      <c r="L50" s="352">
        <v>14.07</v>
      </c>
      <c r="M50" s="352">
        <v>14.21</v>
      </c>
      <c r="N50" s="352">
        <v>14.35</v>
      </c>
      <c r="O50" s="352">
        <v>14.48</v>
      </c>
      <c r="P50" s="352">
        <v>14.63</v>
      </c>
      <c r="Q50" s="352">
        <v>14.78</v>
      </c>
      <c r="R50" s="352">
        <v>14.93</v>
      </c>
      <c r="S50" s="352">
        <v>15.08</v>
      </c>
      <c r="T50" s="352">
        <v>15.23</v>
      </c>
      <c r="U50" s="352">
        <v>15.38</v>
      </c>
    </row>
    <row r="51" spans="1:21" x14ac:dyDescent="0.25">
      <c r="A51" s="260"/>
      <c r="C51" s="363"/>
      <c r="D51" s="363"/>
      <c r="E51" s="363"/>
      <c r="F51" s="363"/>
      <c r="G51" s="363"/>
      <c r="H51" s="363"/>
      <c r="I51" s="363"/>
      <c r="J51" s="363"/>
      <c r="K51" s="352"/>
      <c r="L51" s="352"/>
      <c r="M51" s="352"/>
      <c r="N51" s="352"/>
      <c r="O51" s="352"/>
      <c r="P51" s="352"/>
      <c r="Q51" s="352"/>
      <c r="R51" s="352"/>
      <c r="S51" s="352"/>
      <c r="T51" s="352"/>
      <c r="U51" s="352"/>
    </row>
    <row r="52" spans="1:21" x14ac:dyDescent="0.25">
      <c r="A52" s="328" t="s">
        <v>1868</v>
      </c>
      <c r="C52" s="363"/>
      <c r="D52" s="363"/>
      <c r="E52" s="363"/>
      <c r="F52" s="363"/>
      <c r="G52" s="363"/>
      <c r="H52" s="363"/>
      <c r="I52" s="363"/>
      <c r="J52" s="363"/>
      <c r="K52" s="352"/>
      <c r="L52" s="352"/>
      <c r="M52" s="352"/>
      <c r="N52" s="352"/>
      <c r="O52" s="352"/>
      <c r="P52" s="352"/>
      <c r="Q52" s="352"/>
      <c r="R52" s="352"/>
      <c r="S52" s="352"/>
      <c r="T52" s="352"/>
      <c r="U52" s="352"/>
    </row>
    <row r="53" spans="1:21" ht="17.25" x14ac:dyDescent="0.25">
      <c r="A53" s="260" t="s">
        <v>1879</v>
      </c>
      <c r="B53" s="223">
        <v>0</v>
      </c>
      <c r="C53" s="363">
        <v>2.68</v>
      </c>
      <c r="D53" s="363">
        <v>2.76</v>
      </c>
      <c r="E53" s="363">
        <v>3.06</v>
      </c>
      <c r="F53" s="363">
        <v>4.43</v>
      </c>
      <c r="G53" s="363">
        <v>4.4800000000000004</v>
      </c>
      <c r="H53" s="363">
        <v>4.53</v>
      </c>
      <c r="I53" s="363">
        <v>4.58</v>
      </c>
      <c r="J53" s="363">
        <v>4.63</v>
      </c>
      <c r="K53" s="352">
        <v>4.63</v>
      </c>
      <c r="L53" s="352">
        <v>4.68</v>
      </c>
      <c r="M53" s="352">
        <v>4.7300000000000004</v>
      </c>
      <c r="N53" s="352">
        <v>4.78</v>
      </c>
      <c r="O53" s="352">
        <v>4.83</v>
      </c>
      <c r="P53" s="352">
        <v>4.88</v>
      </c>
      <c r="Q53" s="352">
        <v>4.93</v>
      </c>
      <c r="R53" s="352">
        <v>4.9800000000000004</v>
      </c>
      <c r="S53" s="352">
        <v>5.03</v>
      </c>
      <c r="T53" s="352">
        <v>5.08</v>
      </c>
      <c r="U53" s="352">
        <v>5.13</v>
      </c>
    </row>
    <row r="54" spans="1:21" x14ac:dyDescent="0.25">
      <c r="A54" s="260" t="s">
        <v>1880</v>
      </c>
      <c r="B54" s="223">
        <v>1</v>
      </c>
      <c r="C54" s="363">
        <v>3.12</v>
      </c>
      <c r="D54" s="363">
        <v>3.22</v>
      </c>
      <c r="E54" s="363">
        <v>3.57</v>
      </c>
      <c r="F54" s="363">
        <v>5.17</v>
      </c>
      <c r="G54" s="363">
        <v>5.22</v>
      </c>
      <c r="H54" s="363">
        <v>5.27</v>
      </c>
      <c r="I54" s="363">
        <v>5.32</v>
      </c>
      <c r="J54" s="363">
        <v>5.37</v>
      </c>
      <c r="K54" s="352">
        <v>5.37</v>
      </c>
      <c r="L54" s="352">
        <v>5.42</v>
      </c>
      <c r="M54" s="352">
        <v>5.47</v>
      </c>
      <c r="N54" s="352">
        <v>5.52</v>
      </c>
      <c r="O54" s="352">
        <v>5.57</v>
      </c>
      <c r="P54" s="352">
        <v>5.62</v>
      </c>
      <c r="Q54" s="352">
        <v>5.68</v>
      </c>
      <c r="R54" s="352">
        <v>5.7</v>
      </c>
      <c r="S54" s="352">
        <v>5.81</v>
      </c>
      <c r="T54" s="352">
        <v>5.87</v>
      </c>
      <c r="U54" s="352">
        <v>5.93</v>
      </c>
    </row>
    <row r="55" spans="1:21" x14ac:dyDescent="0.25">
      <c r="A55" s="260" t="s">
        <v>1881</v>
      </c>
      <c r="B55" s="223">
        <v>2</v>
      </c>
      <c r="C55" s="363">
        <v>5.23</v>
      </c>
      <c r="D55" s="363">
        <v>5.4</v>
      </c>
      <c r="E55" s="363">
        <v>6</v>
      </c>
      <c r="F55" s="363">
        <v>8.6999999999999993</v>
      </c>
      <c r="G55" s="363">
        <v>8.7799999999999994</v>
      </c>
      <c r="H55" s="363">
        <v>8.8699999999999992</v>
      </c>
      <c r="I55" s="363">
        <v>8.9600000000000009</v>
      </c>
      <c r="J55" s="363">
        <v>9.0500000000000007</v>
      </c>
      <c r="K55" s="352">
        <v>9.0500000000000007</v>
      </c>
      <c r="L55" s="352">
        <v>9.1300000000000008</v>
      </c>
      <c r="M55" s="352">
        <v>9.2200000000000006</v>
      </c>
      <c r="N55" s="352">
        <v>9.31</v>
      </c>
      <c r="O55" s="352">
        <v>9.4</v>
      </c>
      <c r="P55" s="352">
        <v>9.5</v>
      </c>
      <c r="Q55" s="352">
        <v>9.6</v>
      </c>
      <c r="R55" s="352">
        <v>9.6999999999999993</v>
      </c>
      <c r="S55" s="352">
        <v>9.8000000000000007</v>
      </c>
      <c r="T55" s="352">
        <v>9.9</v>
      </c>
      <c r="U55" s="352">
        <v>10</v>
      </c>
    </row>
    <row r="56" spans="1:21" x14ac:dyDescent="0.25">
      <c r="A56" s="260" t="s">
        <v>1870</v>
      </c>
      <c r="B56" s="223">
        <v>3</v>
      </c>
      <c r="C56" s="363">
        <v>7</v>
      </c>
      <c r="D56" s="363">
        <v>7.21</v>
      </c>
      <c r="E56" s="363">
        <v>8</v>
      </c>
      <c r="F56" s="363">
        <v>11.6</v>
      </c>
      <c r="G56" s="363">
        <v>11.71</v>
      </c>
      <c r="H56" s="363">
        <v>11.82</v>
      </c>
      <c r="I56" s="363">
        <v>11.93</v>
      </c>
      <c r="J56" s="363">
        <v>12.06</v>
      </c>
      <c r="K56" s="352">
        <v>12.06</v>
      </c>
      <c r="L56" s="352">
        <v>12.18</v>
      </c>
      <c r="M56" s="352">
        <v>12.31</v>
      </c>
      <c r="N56" s="352">
        <v>12.43</v>
      </c>
      <c r="O56" s="352">
        <v>12.56</v>
      </c>
      <c r="P56" s="352">
        <v>12.68</v>
      </c>
      <c r="Q56" s="352">
        <v>12.81</v>
      </c>
      <c r="R56" s="352">
        <v>12.93</v>
      </c>
      <c r="S56" s="352">
        <v>13.06</v>
      </c>
      <c r="T56" s="352">
        <v>13.18</v>
      </c>
      <c r="U56" s="352">
        <v>13.32</v>
      </c>
    </row>
    <row r="57" spans="1:21" x14ac:dyDescent="0.25">
      <c r="A57" s="260" t="s">
        <v>1882</v>
      </c>
      <c r="B57" s="223">
        <v>4</v>
      </c>
      <c r="C57" s="363">
        <v>8.08</v>
      </c>
      <c r="D57" s="363">
        <v>8.32</v>
      </c>
      <c r="E57" s="363">
        <v>9.23</v>
      </c>
      <c r="F57" s="363">
        <v>13.38</v>
      </c>
      <c r="G57" s="363">
        <v>13.52</v>
      </c>
      <c r="H57" s="363">
        <v>13.66</v>
      </c>
      <c r="I57" s="363">
        <v>13.8</v>
      </c>
      <c r="J57" s="363">
        <v>13.93</v>
      </c>
      <c r="K57" s="352">
        <v>13.93</v>
      </c>
      <c r="L57" s="352">
        <v>14.07</v>
      </c>
      <c r="M57" s="352">
        <v>14.21</v>
      </c>
      <c r="N57" s="352">
        <v>14.35</v>
      </c>
      <c r="O57" s="352">
        <v>14.48</v>
      </c>
      <c r="P57" s="352">
        <v>14.63</v>
      </c>
      <c r="Q57" s="352">
        <v>14.78</v>
      </c>
      <c r="R57" s="352">
        <v>14.93</v>
      </c>
      <c r="S57" s="352">
        <v>15.08</v>
      </c>
      <c r="T57" s="352">
        <v>15.23</v>
      </c>
      <c r="U57" s="352">
        <v>15.38</v>
      </c>
    </row>
    <row r="58" spans="1:21" x14ac:dyDescent="0.25">
      <c r="A58" s="260"/>
      <c r="C58" s="363"/>
      <c r="D58" s="363"/>
      <c r="E58" s="363"/>
      <c r="F58" s="363"/>
      <c r="G58" s="363"/>
      <c r="H58" s="363"/>
      <c r="I58" s="363"/>
      <c r="J58" s="363"/>
      <c r="K58" s="352"/>
      <c r="L58" s="352"/>
      <c r="M58" s="352"/>
      <c r="N58" s="352"/>
      <c r="O58" s="352"/>
      <c r="P58" s="352"/>
      <c r="Q58" s="352"/>
      <c r="R58" s="352"/>
      <c r="S58" s="352"/>
      <c r="T58" s="352"/>
      <c r="U58" s="352"/>
    </row>
    <row r="59" spans="1:21" x14ac:dyDescent="0.25">
      <c r="A59" s="328" t="s">
        <v>1869</v>
      </c>
      <c r="C59" s="363"/>
      <c r="D59" s="363"/>
      <c r="E59" s="363"/>
      <c r="F59" s="363"/>
      <c r="G59" s="363"/>
      <c r="H59" s="363"/>
      <c r="I59" s="363"/>
      <c r="J59" s="363"/>
      <c r="K59" s="352"/>
      <c r="L59" s="352"/>
      <c r="M59" s="352"/>
      <c r="N59" s="352"/>
      <c r="O59" s="352"/>
      <c r="P59" s="352"/>
      <c r="Q59" s="352"/>
      <c r="R59" s="352"/>
      <c r="S59" s="352"/>
      <c r="T59" s="352"/>
      <c r="U59" s="352"/>
    </row>
    <row r="60" spans="1:21" ht="17.25" x14ac:dyDescent="0.25">
      <c r="A60" s="260" t="s">
        <v>1883</v>
      </c>
      <c r="B60" s="223">
        <v>0</v>
      </c>
      <c r="C60" s="363">
        <v>2.68</v>
      </c>
      <c r="D60" s="363">
        <v>2.76</v>
      </c>
      <c r="E60" s="363">
        <v>3.06</v>
      </c>
      <c r="F60" s="363">
        <v>4.43</v>
      </c>
      <c r="G60" s="363">
        <v>4.4800000000000004</v>
      </c>
      <c r="H60" s="363">
        <v>4.53</v>
      </c>
      <c r="I60" s="363">
        <v>4.58</v>
      </c>
      <c r="J60" s="363">
        <v>4.63</v>
      </c>
      <c r="K60" s="352">
        <v>4.63</v>
      </c>
      <c r="L60" s="352">
        <v>4.68</v>
      </c>
      <c r="M60" s="352">
        <v>4.7300000000000004</v>
      </c>
      <c r="N60" s="352">
        <v>4.78</v>
      </c>
      <c r="O60" s="352">
        <v>4.83</v>
      </c>
      <c r="P60" s="352">
        <v>4.88</v>
      </c>
      <c r="Q60" s="352">
        <v>4.93</v>
      </c>
      <c r="R60" s="352">
        <v>4.9800000000000004</v>
      </c>
      <c r="S60" s="352">
        <v>5.03</v>
      </c>
      <c r="T60" s="352">
        <v>5.08</v>
      </c>
      <c r="U60" s="352">
        <v>5.13</v>
      </c>
    </row>
    <row r="61" spans="1:21" x14ac:dyDescent="0.25">
      <c r="A61" s="260" t="s">
        <v>1884</v>
      </c>
      <c r="B61" s="223">
        <v>1</v>
      </c>
      <c r="C61" s="363">
        <v>3.12</v>
      </c>
      <c r="D61" s="363">
        <v>3.22</v>
      </c>
      <c r="E61" s="363">
        <v>3.57</v>
      </c>
      <c r="F61" s="363">
        <v>5.17</v>
      </c>
      <c r="G61" s="363">
        <v>5.22</v>
      </c>
      <c r="H61" s="363">
        <v>5.27</v>
      </c>
      <c r="I61" s="363">
        <v>5.32</v>
      </c>
      <c r="J61" s="363">
        <v>5.37</v>
      </c>
      <c r="K61" s="352">
        <v>5.37</v>
      </c>
      <c r="L61" s="352">
        <v>5.42</v>
      </c>
      <c r="M61" s="352">
        <v>5.47</v>
      </c>
      <c r="N61" s="352">
        <v>5.52</v>
      </c>
      <c r="O61" s="352">
        <v>5.57</v>
      </c>
      <c r="P61" s="352">
        <v>5.62</v>
      </c>
      <c r="Q61" s="352">
        <v>5.68</v>
      </c>
      <c r="R61" s="352">
        <v>5.7</v>
      </c>
      <c r="S61" s="352">
        <v>5.81</v>
      </c>
      <c r="T61" s="352">
        <v>5.87</v>
      </c>
      <c r="U61" s="352">
        <v>5.93</v>
      </c>
    </row>
    <row r="62" spans="1:21" x14ac:dyDescent="0.25">
      <c r="A62" s="260" t="s">
        <v>1885</v>
      </c>
      <c r="B62" s="223">
        <v>2</v>
      </c>
      <c r="C62" s="363">
        <v>5.23</v>
      </c>
      <c r="D62" s="363">
        <v>5.4</v>
      </c>
      <c r="E62" s="363">
        <v>6</v>
      </c>
      <c r="F62" s="363">
        <v>8.6999999999999993</v>
      </c>
      <c r="G62" s="363">
        <v>8.7799999999999994</v>
      </c>
      <c r="H62" s="363">
        <v>8.8699999999999992</v>
      </c>
      <c r="I62" s="363">
        <v>8.9600000000000009</v>
      </c>
      <c r="J62" s="363">
        <v>9.0500000000000007</v>
      </c>
      <c r="K62" s="352">
        <v>9.0500000000000007</v>
      </c>
      <c r="L62" s="352">
        <v>9.1300000000000008</v>
      </c>
      <c r="M62" s="352">
        <v>9.2200000000000006</v>
      </c>
      <c r="N62" s="352">
        <v>9.31</v>
      </c>
      <c r="O62" s="352">
        <v>9.4</v>
      </c>
      <c r="P62" s="352">
        <v>9.5</v>
      </c>
      <c r="Q62" s="352">
        <v>9.6</v>
      </c>
      <c r="R62" s="352">
        <v>9.6999999999999993</v>
      </c>
      <c r="S62" s="352">
        <v>9.8000000000000007</v>
      </c>
      <c r="T62" s="352">
        <v>9.9</v>
      </c>
      <c r="U62" s="352">
        <v>10</v>
      </c>
    </row>
    <row r="63" spans="1:21" x14ac:dyDescent="0.25">
      <c r="A63" s="260" t="s">
        <v>1886</v>
      </c>
      <c r="B63" s="223">
        <v>3</v>
      </c>
      <c r="C63" s="363">
        <v>7</v>
      </c>
      <c r="D63" s="363">
        <v>7.21</v>
      </c>
      <c r="E63" s="363">
        <v>8</v>
      </c>
      <c r="F63" s="363">
        <v>11.6</v>
      </c>
      <c r="G63" s="363">
        <v>11.71</v>
      </c>
      <c r="H63" s="363">
        <v>11.82</v>
      </c>
      <c r="I63" s="363">
        <v>11.93</v>
      </c>
      <c r="J63" s="363">
        <v>12.06</v>
      </c>
      <c r="K63" s="352">
        <v>12.06</v>
      </c>
      <c r="L63" s="352">
        <v>12.18</v>
      </c>
      <c r="M63" s="352">
        <v>12.31</v>
      </c>
      <c r="N63" s="352">
        <v>12.43</v>
      </c>
      <c r="O63" s="352">
        <v>12.56</v>
      </c>
      <c r="P63" s="352">
        <v>12.68</v>
      </c>
      <c r="Q63" s="352">
        <v>12.81</v>
      </c>
      <c r="R63" s="352">
        <v>12.93</v>
      </c>
      <c r="S63" s="352">
        <v>13.06</v>
      </c>
      <c r="T63" s="352">
        <v>13.18</v>
      </c>
      <c r="U63" s="352">
        <v>13.32</v>
      </c>
    </row>
    <row r="64" spans="1:21" x14ac:dyDescent="0.25">
      <c r="A64" s="260" t="s">
        <v>1887</v>
      </c>
      <c r="B64" s="223">
        <v>4</v>
      </c>
      <c r="C64" s="363">
        <v>8.08</v>
      </c>
      <c r="D64" s="363">
        <v>8.32</v>
      </c>
      <c r="E64" s="363">
        <v>9.23</v>
      </c>
      <c r="F64" s="363">
        <v>13.38</v>
      </c>
      <c r="G64" s="363">
        <v>13.52</v>
      </c>
      <c r="H64" s="363">
        <v>13.66</v>
      </c>
      <c r="I64" s="363">
        <v>13.8</v>
      </c>
      <c r="J64" s="363">
        <v>13.93</v>
      </c>
      <c r="K64" s="352">
        <v>13.93</v>
      </c>
      <c r="L64" s="352">
        <v>14.07</v>
      </c>
      <c r="M64" s="352">
        <v>14.21</v>
      </c>
      <c r="N64" s="352">
        <v>14.35</v>
      </c>
      <c r="O64" s="352">
        <v>14.48</v>
      </c>
      <c r="P64" s="352">
        <v>14.63</v>
      </c>
      <c r="Q64" s="352">
        <v>14.78</v>
      </c>
      <c r="R64" s="352">
        <v>14.93</v>
      </c>
      <c r="S64" s="352">
        <v>15.08</v>
      </c>
      <c r="T64" s="352">
        <v>15.23</v>
      </c>
      <c r="U64" s="352">
        <v>15.38</v>
      </c>
    </row>
    <row r="65" spans="1:21" x14ac:dyDescent="0.25">
      <c r="A65" s="260"/>
      <c r="C65" s="363"/>
      <c r="D65" s="363"/>
      <c r="E65" s="363"/>
      <c r="F65" s="363"/>
      <c r="G65" s="363"/>
      <c r="H65" s="363"/>
      <c r="I65" s="363"/>
      <c r="J65" s="363"/>
      <c r="K65" s="352"/>
      <c r="L65" s="352"/>
      <c r="M65" s="352"/>
      <c r="N65" s="352"/>
      <c r="O65" s="352"/>
      <c r="P65" s="352"/>
      <c r="Q65" s="352"/>
      <c r="R65" s="352"/>
      <c r="S65" s="352"/>
      <c r="T65" s="352"/>
      <c r="U65" s="352"/>
    </row>
    <row r="66" spans="1:21" x14ac:dyDescent="0.25">
      <c r="A66" s="328" t="s">
        <v>1871</v>
      </c>
      <c r="C66" s="363"/>
      <c r="D66" s="363"/>
      <c r="E66" s="363"/>
      <c r="F66" s="363"/>
      <c r="G66" s="363"/>
      <c r="H66" s="363"/>
      <c r="I66" s="363"/>
      <c r="J66" s="363"/>
      <c r="K66" s="352"/>
      <c r="L66" s="352"/>
      <c r="M66" s="352"/>
      <c r="N66" s="352"/>
      <c r="O66" s="352"/>
      <c r="P66" s="352"/>
      <c r="Q66" s="352"/>
      <c r="R66" s="352"/>
      <c r="S66" s="352"/>
      <c r="T66" s="352"/>
      <c r="U66" s="352"/>
    </row>
    <row r="67" spans="1:21" x14ac:dyDescent="0.25">
      <c r="A67" s="260" t="s">
        <v>1872</v>
      </c>
      <c r="B67" s="223">
        <v>0</v>
      </c>
      <c r="C67" s="363">
        <v>2.68</v>
      </c>
      <c r="D67" s="363">
        <v>2.76</v>
      </c>
      <c r="E67" s="363">
        <v>3.06</v>
      </c>
      <c r="F67" s="363">
        <v>4.43</v>
      </c>
      <c r="G67" s="363">
        <v>4.4800000000000004</v>
      </c>
      <c r="H67" s="363">
        <v>4.53</v>
      </c>
      <c r="I67" s="363">
        <v>4.58</v>
      </c>
      <c r="J67" s="363">
        <v>4.63</v>
      </c>
      <c r="K67" s="352">
        <v>4.63</v>
      </c>
      <c r="L67" s="352">
        <v>4.68</v>
      </c>
      <c r="M67" s="352">
        <v>4.7300000000000004</v>
      </c>
      <c r="N67" s="352">
        <v>4.78</v>
      </c>
      <c r="O67" s="352">
        <v>4.83</v>
      </c>
      <c r="P67" s="352">
        <v>4.88</v>
      </c>
      <c r="Q67" s="352">
        <v>4.93</v>
      </c>
      <c r="R67" s="352">
        <v>4.9800000000000004</v>
      </c>
      <c r="S67" s="352">
        <v>5.03</v>
      </c>
      <c r="T67" s="352">
        <v>5.08</v>
      </c>
      <c r="U67" s="352">
        <v>5.13</v>
      </c>
    </row>
    <row r="68" spans="1:21" x14ac:dyDescent="0.25">
      <c r="A68" s="260" t="s">
        <v>1872</v>
      </c>
      <c r="B68" s="223">
        <v>1</v>
      </c>
      <c r="C68" s="363">
        <v>3.12</v>
      </c>
      <c r="D68" s="363">
        <v>3.22</v>
      </c>
      <c r="E68" s="363">
        <v>3.57</v>
      </c>
      <c r="F68" s="363">
        <v>5.17</v>
      </c>
      <c r="G68" s="363">
        <v>5.22</v>
      </c>
      <c r="H68" s="363">
        <v>5.27</v>
      </c>
      <c r="I68" s="363">
        <v>5.32</v>
      </c>
      <c r="J68" s="363">
        <v>5.37</v>
      </c>
      <c r="K68" s="352">
        <v>5.37</v>
      </c>
      <c r="L68" s="352">
        <v>5.42</v>
      </c>
      <c r="M68" s="352">
        <v>5.47</v>
      </c>
      <c r="N68" s="352">
        <v>5.52</v>
      </c>
      <c r="O68" s="352">
        <v>5.57</v>
      </c>
      <c r="P68" s="352">
        <v>5.62</v>
      </c>
      <c r="Q68" s="352">
        <v>5.68</v>
      </c>
      <c r="R68" s="352">
        <v>5.7</v>
      </c>
      <c r="S68" s="352">
        <v>5.81</v>
      </c>
      <c r="T68" s="352">
        <v>5.87</v>
      </c>
      <c r="U68" s="352">
        <v>5.93</v>
      </c>
    </row>
    <row r="69" spans="1:21" x14ac:dyDescent="0.25">
      <c r="A69" s="260" t="s">
        <v>1872</v>
      </c>
      <c r="B69" s="223">
        <v>2</v>
      </c>
      <c r="C69" s="363">
        <v>5.23</v>
      </c>
      <c r="D69" s="363">
        <v>5.4</v>
      </c>
      <c r="E69" s="363">
        <v>6</v>
      </c>
      <c r="F69" s="363">
        <v>8.6999999999999993</v>
      </c>
      <c r="G69" s="363">
        <v>8.7799999999999994</v>
      </c>
      <c r="H69" s="363">
        <v>8.8699999999999992</v>
      </c>
      <c r="I69" s="363">
        <v>8.9600000000000009</v>
      </c>
      <c r="J69" s="363">
        <v>9.0500000000000007</v>
      </c>
      <c r="K69" s="352">
        <v>9.0500000000000007</v>
      </c>
      <c r="L69" s="352">
        <v>9.1300000000000008</v>
      </c>
      <c r="M69" s="352">
        <v>9.2200000000000006</v>
      </c>
      <c r="N69" s="352">
        <v>9.31</v>
      </c>
      <c r="O69" s="352">
        <v>9.4</v>
      </c>
      <c r="P69" s="352">
        <v>9.5</v>
      </c>
      <c r="Q69" s="352">
        <v>9.6</v>
      </c>
      <c r="R69" s="352">
        <v>9.6999999999999993</v>
      </c>
      <c r="S69" s="352">
        <v>9.8000000000000007</v>
      </c>
      <c r="T69" s="352">
        <v>9.9</v>
      </c>
      <c r="U69" s="352">
        <v>10</v>
      </c>
    </row>
    <row r="70" spans="1:21" x14ac:dyDescent="0.25">
      <c r="A70" s="260" t="s">
        <v>1872</v>
      </c>
      <c r="B70" s="223">
        <v>3</v>
      </c>
      <c r="C70" s="363">
        <v>7</v>
      </c>
      <c r="D70" s="363">
        <v>7.21</v>
      </c>
      <c r="E70" s="363">
        <v>8</v>
      </c>
      <c r="F70" s="363">
        <v>11.6</v>
      </c>
      <c r="G70" s="363">
        <v>11.71</v>
      </c>
      <c r="H70" s="363">
        <v>11.82</v>
      </c>
      <c r="I70" s="363">
        <v>11.93</v>
      </c>
      <c r="J70" s="363">
        <v>12.06</v>
      </c>
      <c r="K70" s="352">
        <v>12.06</v>
      </c>
      <c r="L70" s="352">
        <v>12.18</v>
      </c>
      <c r="M70" s="352">
        <v>12.31</v>
      </c>
      <c r="N70" s="352">
        <v>12.43</v>
      </c>
      <c r="O70" s="352">
        <v>12.56</v>
      </c>
      <c r="P70" s="352">
        <v>12.68</v>
      </c>
      <c r="Q70" s="352">
        <v>12.81</v>
      </c>
      <c r="R70" s="352">
        <v>12.93</v>
      </c>
      <c r="S70" s="352">
        <v>13.06</v>
      </c>
      <c r="T70" s="352">
        <v>13.18</v>
      </c>
      <c r="U70" s="352">
        <v>13.32</v>
      </c>
    </row>
    <row r="71" spans="1:21" x14ac:dyDescent="0.25">
      <c r="A71" s="260" t="s">
        <v>1872</v>
      </c>
      <c r="B71" s="223">
        <v>4</v>
      </c>
      <c r="C71" s="363">
        <v>8.08</v>
      </c>
      <c r="D71" s="363">
        <v>8.32</v>
      </c>
      <c r="E71" s="363">
        <v>9.23</v>
      </c>
      <c r="F71" s="363">
        <v>13.38</v>
      </c>
      <c r="G71" s="363">
        <v>13.52</v>
      </c>
      <c r="H71" s="363">
        <v>13.66</v>
      </c>
      <c r="I71" s="363">
        <v>13.8</v>
      </c>
      <c r="J71" s="363">
        <v>13.93</v>
      </c>
      <c r="K71" s="352">
        <v>13.93</v>
      </c>
      <c r="L71" s="352">
        <v>14.07</v>
      </c>
      <c r="M71" s="352">
        <v>14.21</v>
      </c>
      <c r="N71" s="352">
        <v>14.35</v>
      </c>
      <c r="O71" s="352">
        <v>14.48</v>
      </c>
      <c r="P71" s="352">
        <v>14.63</v>
      </c>
      <c r="Q71" s="352">
        <v>14.78</v>
      </c>
      <c r="R71" s="352">
        <v>14.93</v>
      </c>
      <c r="S71" s="352">
        <v>15.08</v>
      </c>
      <c r="T71" s="352">
        <v>15.23</v>
      </c>
      <c r="U71" s="352">
        <v>15.38</v>
      </c>
    </row>
    <row r="72" spans="1:21" x14ac:dyDescent="0.25">
      <c r="A72" s="260"/>
      <c r="C72" s="363"/>
      <c r="D72" s="363"/>
      <c r="E72" s="363"/>
      <c r="F72" s="363"/>
      <c r="G72" s="363"/>
      <c r="H72" s="363"/>
      <c r="I72" s="363"/>
      <c r="J72" s="363"/>
      <c r="K72" s="352"/>
      <c r="L72" s="352"/>
      <c r="M72" s="352"/>
      <c r="N72" s="352"/>
      <c r="O72" s="352"/>
      <c r="P72" s="352"/>
      <c r="Q72" s="352"/>
      <c r="R72" s="352"/>
      <c r="S72" s="352"/>
      <c r="T72" s="352"/>
      <c r="U72" s="352"/>
    </row>
    <row r="73" spans="1:21" x14ac:dyDescent="0.25">
      <c r="A73" s="328" t="s">
        <v>1873</v>
      </c>
      <c r="C73" s="363"/>
      <c r="D73" s="363"/>
      <c r="E73" s="363"/>
      <c r="F73" s="363"/>
      <c r="G73" s="363"/>
      <c r="H73" s="363"/>
      <c r="I73" s="363"/>
      <c r="J73" s="363"/>
      <c r="K73" s="352"/>
      <c r="L73" s="352"/>
      <c r="M73" s="352"/>
      <c r="N73" s="352"/>
      <c r="O73" s="352"/>
      <c r="P73" s="352"/>
      <c r="Q73" s="352"/>
      <c r="R73" s="352"/>
      <c r="S73" s="352"/>
      <c r="T73" s="352"/>
      <c r="U73" s="352"/>
    </row>
    <row r="74" spans="1:21" ht="17.25" x14ac:dyDescent="0.25">
      <c r="A74" s="260" t="s">
        <v>1878</v>
      </c>
      <c r="B74" s="223">
        <v>1</v>
      </c>
      <c r="C74" s="363">
        <v>3.12</v>
      </c>
      <c r="D74" s="363">
        <v>3.22</v>
      </c>
      <c r="E74" s="363">
        <v>3.57</v>
      </c>
      <c r="F74" s="363">
        <v>5.17</v>
      </c>
      <c r="G74" s="363">
        <v>5.22</v>
      </c>
      <c r="H74" s="363">
        <v>5.27</v>
      </c>
      <c r="I74" s="363">
        <v>5.32</v>
      </c>
      <c r="J74" s="363">
        <v>5.37</v>
      </c>
      <c r="K74" s="352">
        <v>5.37</v>
      </c>
      <c r="L74" s="352">
        <v>5.42</v>
      </c>
      <c r="M74" s="352">
        <v>5.47</v>
      </c>
      <c r="N74" s="352">
        <v>5.52</v>
      </c>
      <c r="O74" s="352">
        <v>5.57</v>
      </c>
      <c r="P74" s="352">
        <v>5.62</v>
      </c>
      <c r="Q74" s="352">
        <v>5.68</v>
      </c>
      <c r="R74" s="352">
        <v>5.7</v>
      </c>
      <c r="S74" s="352">
        <v>5.81</v>
      </c>
      <c r="T74" s="352">
        <v>5.87</v>
      </c>
      <c r="U74" s="352">
        <v>5.93</v>
      </c>
    </row>
    <row r="75" spans="1:21" x14ac:dyDescent="0.25">
      <c r="A75" s="260" t="s">
        <v>1874</v>
      </c>
      <c r="B75" s="223">
        <v>2</v>
      </c>
      <c r="C75" s="363">
        <v>5.23</v>
      </c>
      <c r="D75" s="363">
        <v>5.4</v>
      </c>
      <c r="E75" s="363">
        <v>6</v>
      </c>
      <c r="F75" s="363">
        <v>8.6999999999999993</v>
      </c>
      <c r="G75" s="363">
        <v>8.7799999999999994</v>
      </c>
      <c r="H75" s="363">
        <v>8.8699999999999992</v>
      </c>
      <c r="I75" s="363">
        <v>8.9600000000000009</v>
      </c>
      <c r="J75" s="363">
        <v>9.0500000000000007</v>
      </c>
      <c r="K75" s="352">
        <v>9.0500000000000007</v>
      </c>
      <c r="L75" s="352">
        <v>9.1300000000000008</v>
      </c>
      <c r="M75" s="352">
        <v>9.2200000000000006</v>
      </c>
      <c r="N75" s="352">
        <v>9.31</v>
      </c>
      <c r="O75" s="352">
        <v>9.4</v>
      </c>
      <c r="P75" s="352">
        <v>9.5</v>
      </c>
      <c r="Q75" s="352">
        <v>9.6</v>
      </c>
      <c r="R75" s="352">
        <v>9.6999999999999993</v>
      </c>
      <c r="S75" s="352">
        <v>9.8000000000000007</v>
      </c>
      <c r="T75" s="352">
        <v>9.9</v>
      </c>
      <c r="U75" s="352">
        <v>10</v>
      </c>
    </row>
    <row r="76" spans="1:21" x14ac:dyDescent="0.25">
      <c r="A76" s="260" t="s">
        <v>1875</v>
      </c>
      <c r="B76" s="223">
        <v>3</v>
      </c>
      <c r="C76" s="363">
        <v>7</v>
      </c>
      <c r="D76" s="363">
        <v>7.21</v>
      </c>
      <c r="E76" s="363">
        <v>8</v>
      </c>
      <c r="F76" s="363">
        <v>11.6</v>
      </c>
      <c r="G76" s="363">
        <v>11.71</v>
      </c>
      <c r="H76" s="363">
        <v>11.82</v>
      </c>
      <c r="I76" s="363">
        <v>11.93</v>
      </c>
      <c r="J76" s="363">
        <v>12.06</v>
      </c>
      <c r="K76" s="352">
        <v>12.06</v>
      </c>
      <c r="L76" s="352">
        <v>12.18</v>
      </c>
      <c r="M76" s="352">
        <v>12.31</v>
      </c>
      <c r="N76" s="352">
        <v>12.43</v>
      </c>
      <c r="O76" s="352">
        <v>12.56</v>
      </c>
      <c r="P76" s="352">
        <v>12.68</v>
      </c>
      <c r="Q76" s="352">
        <v>12.81</v>
      </c>
      <c r="R76" s="352">
        <v>12.93</v>
      </c>
      <c r="S76" s="352">
        <v>13.06</v>
      </c>
      <c r="T76" s="352">
        <v>13.18</v>
      </c>
      <c r="U76" s="352">
        <v>13.32</v>
      </c>
    </row>
    <row r="77" spans="1:21" x14ac:dyDescent="0.25">
      <c r="A77" s="260" t="s">
        <v>1876</v>
      </c>
      <c r="B77" s="223">
        <v>4</v>
      </c>
      <c r="C77" s="363">
        <v>8.08</v>
      </c>
      <c r="D77" s="363">
        <v>8.32</v>
      </c>
      <c r="E77" s="363">
        <v>9.23</v>
      </c>
      <c r="F77" s="363">
        <v>13.38</v>
      </c>
      <c r="G77" s="363">
        <v>13.52</v>
      </c>
      <c r="H77" s="363">
        <v>13.66</v>
      </c>
      <c r="I77" s="363">
        <v>13.8</v>
      </c>
      <c r="J77" s="363">
        <v>13.93</v>
      </c>
      <c r="K77" s="352">
        <v>13.93</v>
      </c>
      <c r="L77" s="352">
        <v>14.07</v>
      </c>
      <c r="M77" s="352">
        <v>14.21</v>
      </c>
      <c r="N77" s="352">
        <v>14.35</v>
      </c>
      <c r="O77" s="352">
        <v>14.48</v>
      </c>
      <c r="P77" s="352">
        <v>14.63</v>
      </c>
      <c r="Q77" s="352">
        <v>14.78</v>
      </c>
      <c r="R77" s="352">
        <v>14.93</v>
      </c>
      <c r="S77" s="352">
        <v>15.08</v>
      </c>
      <c r="T77" s="352">
        <v>15.23</v>
      </c>
      <c r="U77" s="352">
        <v>15.38</v>
      </c>
    </row>
    <row r="78" spans="1:21" x14ac:dyDescent="0.25">
      <c r="A78" s="260"/>
      <c r="C78" s="364"/>
      <c r="D78" s="364"/>
      <c r="E78" s="363"/>
      <c r="F78" s="27"/>
      <c r="G78" s="27"/>
      <c r="J78" s="27"/>
      <c r="K78" s="351"/>
      <c r="L78" s="351"/>
      <c r="M78" s="351"/>
      <c r="N78" s="351"/>
      <c r="O78" s="351"/>
      <c r="P78" s="351"/>
      <c r="Q78" s="351"/>
      <c r="R78" s="351"/>
      <c r="S78" s="351"/>
      <c r="T78" s="351"/>
      <c r="U78" s="351"/>
    </row>
    <row r="79" spans="1:21" x14ac:dyDescent="0.25">
      <c r="A79" s="260" t="s">
        <v>1877</v>
      </c>
      <c r="C79" s="363"/>
      <c r="D79" s="363"/>
      <c r="E79" s="363"/>
      <c r="F79" s="27"/>
      <c r="G79" s="27"/>
      <c r="J79" s="27"/>
      <c r="K79" s="351"/>
      <c r="L79" s="351"/>
      <c r="M79" s="351"/>
      <c r="N79" s="351"/>
      <c r="O79" s="351"/>
      <c r="P79" s="351"/>
      <c r="Q79" s="351"/>
      <c r="R79" s="351"/>
      <c r="S79" s="351"/>
      <c r="T79" s="351"/>
      <c r="U79" s="351"/>
    </row>
    <row r="80" spans="1:21" x14ac:dyDescent="0.25">
      <c r="B80" s="27"/>
      <c r="C80" s="27"/>
      <c r="D80" s="27"/>
      <c r="E80" s="27"/>
      <c r="F80" s="27"/>
      <c r="G80" s="27"/>
      <c r="J80" s="27"/>
      <c r="K80" s="351"/>
      <c r="L80" s="351"/>
      <c r="M80" s="351"/>
      <c r="N80" s="351"/>
      <c r="O80" s="351"/>
      <c r="P80" s="351"/>
      <c r="Q80" s="351"/>
      <c r="R80" s="351"/>
      <c r="S80" s="351"/>
      <c r="T80" s="351"/>
      <c r="U80" s="351"/>
    </row>
    <row r="81" spans="1:23" x14ac:dyDescent="0.25">
      <c r="B81" s="27"/>
      <c r="C81" s="27"/>
      <c r="D81" s="27"/>
      <c r="E81" s="27"/>
      <c r="F81" s="27"/>
      <c r="G81" s="27"/>
      <c r="J81" s="27"/>
      <c r="K81" s="351"/>
      <c r="L81" s="351"/>
      <c r="M81" s="351"/>
      <c r="N81" s="351"/>
      <c r="O81" s="351"/>
      <c r="P81" s="351"/>
      <c r="Q81" s="351"/>
      <c r="R81" s="351"/>
      <c r="S81" s="351"/>
      <c r="T81" s="351"/>
      <c r="U81" s="351"/>
    </row>
    <row r="82" spans="1:23" x14ac:dyDescent="0.25">
      <c r="B82" s="27"/>
      <c r="C82" s="27"/>
      <c r="D82" s="27"/>
      <c r="E82" s="27"/>
      <c r="F82" s="27"/>
      <c r="G82" s="27"/>
      <c r="J82" s="27"/>
      <c r="K82" s="351"/>
      <c r="L82" s="351"/>
      <c r="M82" s="351"/>
      <c r="N82" s="351"/>
      <c r="O82" s="351"/>
      <c r="P82" s="351"/>
      <c r="Q82" s="351"/>
      <c r="R82" s="351"/>
      <c r="S82" s="351"/>
      <c r="T82" s="351"/>
      <c r="U82" s="351"/>
    </row>
    <row r="83" spans="1:23" x14ac:dyDescent="0.25">
      <c r="B83" s="27"/>
      <c r="C83" s="27"/>
      <c r="D83" s="27"/>
      <c r="E83" s="27"/>
      <c r="F83" s="27"/>
      <c r="G83" s="27"/>
      <c r="J83" s="27"/>
      <c r="K83" s="351"/>
      <c r="L83" s="351"/>
      <c r="M83" s="351"/>
      <c r="N83" s="351"/>
      <c r="O83" s="351"/>
      <c r="P83" s="351"/>
      <c r="Q83" s="351"/>
      <c r="R83" s="351"/>
      <c r="S83" s="351"/>
      <c r="T83" s="351"/>
      <c r="U83" s="351"/>
    </row>
    <row r="84" spans="1:23" x14ac:dyDescent="0.25">
      <c r="B84" s="27"/>
      <c r="C84" s="27"/>
      <c r="D84" s="27"/>
      <c r="E84" s="27"/>
      <c r="F84" s="27"/>
      <c r="G84" s="27"/>
      <c r="J84" s="27"/>
      <c r="K84" s="351"/>
      <c r="L84" s="351"/>
      <c r="M84" s="351"/>
      <c r="N84" s="351"/>
      <c r="O84" s="351"/>
      <c r="P84" s="351"/>
      <c r="Q84" s="351"/>
      <c r="R84" s="351"/>
      <c r="S84" s="351"/>
      <c r="T84" s="351"/>
      <c r="U84" s="351"/>
    </row>
    <row r="85" spans="1:23" x14ac:dyDescent="0.25">
      <c r="B85" s="27"/>
      <c r="C85" s="27"/>
      <c r="D85" s="27"/>
      <c r="E85" s="27"/>
      <c r="F85" s="27"/>
      <c r="G85" s="27"/>
      <c r="J85" s="27"/>
      <c r="K85" s="351"/>
      <c r="L85" s="351"/>
      <c r="M85" s="351"/>
      <c r="N85" s="351"/>
      <c r="O85" s="351"/>
      <c r="P85" s="351"/>
      <c r="Q85" s="351"/>
      <c r="R85" s="351"/>
      <c r="S85" s="351"/>
      <c r="T85" s="351"/>
      <c r="U85" s="351"/>
      <c r="V85" s="351"/>
    </row>
    <row r="86" spans="1:23" x14ac:dyDescent="0.25">
      <c r="A86" s="950" t="s">
        <v>1922</v>
      </c>
      <c r="B86" s="951"/>
      <c r="C86" s="951"/>
      <c r="D86" s="951"/>
      <c r="E86" s="951"/>
      <c r="F86" s="951"/>
      <c r="G86" s="951"/>
      <c r="H86" s="951"/>
      <c r="I86" s="951"/>
      <c r="J86" s="952"/>
      <c r="K86" s="351"/>
      <c r="L86" s="351"/>
      <c r="M86" s="351"/>
      <c r="N86" s="351"/>
      <c r="O86" s="351"/>
      <c r="P86" s="351"/>
      <c r="Q86" s="351"/>
      <c r="R86" s="351"/>
      <c r="S86" s="351"/>
      <c r="T86" s="351"/>
      <c r="U86" s="351"/>
      <c r="V86" s="351"/>
      <c r="W86" s="351"/>
    </row>
    <row r="87" spans="1:23" x14ac:dyDescent="0.25">
      <c r="B87" s="27"/>
      <c r="C87" s="362" t="s">
        <v>1047</v>
      </c>
      <c r="D87" s="362" t="s">
        <v>1048</v>
      </c>
      <c r="E87" s="362" t="s">
        <v>1049</v>
      </c>
      <c r="F87" s="362" t="s">
        <v>1679</v>
      </c>
      <c r="G87" s="362" t="s">
        <v>1680</v>
      </c>
      <c r="H87" s="362" t="s">
        <v>1681</v>
      </c>
      <c r="I87" s="362" t="s">
        <v>1682</v>
      </c>
      <c r="J87" s="362" t="s">
        <v>1909</v>
      </c>
      <c r="K87" s="350" t="s">
        <v>1909</v>
      </c>
      <c r="L87" s="350" t="s">
        <v>1910</v>
      </c>
      <c r="M87" s="350" t="s">
        <v>1911</v>
      </c>
      <c r="N87" s="350" t="s">
        <v>1912</v>
      </c>
      <c r="O87" s="350" t="s">
        <v>1913</v>
      </c>
      <c r="P87" s="350" t="s">
        <v>1914</v>
      </c>
      <c r="Q87" s="350" t="s">
        <v>1915</v>
      </c>
      <c r="R87" s="350" t="s">
        <v>1916</v>
      </c>
      <c r="S87" s="350" t="s">
        <v>1917</v>
      </c>
      <c r="T87" s="350" t="s">
        <v>1918</v>
      </c>
      <c r="U87" s="350" t="s">
        <v>1919</v>
      </c>
    </row>
    <row r="88" spans="1:23" x14ac:dyDescent="0.25">
      <c r="A88" s="224" t="s">
        <v>1923</v>
      </c>
      <c r="B88" s="27"/>
      <c r="C88" s="363"/>
      <c r="D88" s="363"/>
      <c r="E88" s="363"/>
      <c r="F88" s="364"/>
      <c r="G88" s="364"/>
      <c r="H88" s="363"/>
      <c r="I88" s="363"/>
      <c r="J88" s="363"/>
      <c r="K88" s="351"/>
      <c r="L88" s="351"/>
      <c r="M88" s="351"/>
      <c r="N88" s="351"/>
      <c r="O88" s="351"/>
      <c r="P88" s="351"/>
      <c r="Q88" s="351"/>
      <c r="R88" s="351"/>
      <c r="S88" s="351"/>
      <c r="T88" s="351"/>
      <c r="U88" s="351"/>
    </row>
    <row r="89" spans="1:23" x14ac:dyDescent="0.25">
      <c r="A89" s="224" t="s">
        <v>679</v>
      </c>
      <c r="B89" s="27"/>
      <c r="C89" s="363"/>
      <c r="D89" s="363"/>
      <c r="E89" s="363"/>
      <c r="F89" s="363"/>
      <c r="G89" s="363"/>
      <c r="H89" s="363"/>
      <c r="I89" s="363"/>
      <c r="J89" s="363"/>
      <c r="K89" s="352"/>
      <c r="L89" s="352"/>
      <c r="M89" s="352"/>
      <c r="N89" s="352"/>
      <c r="O89" s="352"/>
      <c r="P89" s="352"/>
      <c r="Q89" s="352"/>
      <c r="R89" s="352"/>
      <c r="S89" s="352"/>
      <c r="T89" s="352"/>
      <c r="U89" s="352"/>
    </row>
    <row r="90" spans="1:23" x14ac:dyDescent="0.25">
      <c r="A90" s="331" t="s">
        <v>1924</v>
      </c>
      <c r="B90" s="27"/>
      <c r="C90" s="363">
        <v>2</v>
      </c>
      <c r="D90" s="363">
        <v>3</v>
      </c>
      <c r="E90" s="363">
        <v>4</v>
      </c>
      <c r="F90" s="363">
        <v>8</v>
      </c>
      <c r="G90" s="363">
        <v>9</v>
      </c>
      <c r="H90" s="363">
        <v>10</v>
      </c>
      <c r="I90" s="363">
        <v>11</v>
      </c>
      <c r="J90" s="363">
        <v>12</v>
      </c>
      <c r="K90" s="352">
        <v>12</v>
      </c>
      <c r="L90" s="352">
        <v>13</v>
      </c>
      <c r="M90" s="352">
        <v>14</v>
      </c>
      <c r="N90" s="352">
        <v>15</v>
      </c>
      <c r="O90" s="352">
        <v>16</v>
      </c>
      <c r="P90" s="352"/>
      <c r="Q90" s="352"/>
      <c r="R90" s="352"/>
      <c r="S90" s="352"/>
      <c r="T90" s="352"/>
      <c r="U90" s="352"/>
    </row>
    <row r="91" spans="1:23" x14ac:dyDescent="0.25">
      <c r="A91" s="224" t="s">
        <v>1925</v>
      </c>
      <c r="B91" s="27"/>
      <c r="C91" s="363"/>
      <c r="D91" s="363"/>
      <c r="E91" s="363"/>
      <c r="F91" s="363"/>
      <c r="G91" s="363"/>
      <c r="H91" s="363"/>
      <c r="I91" s="363"/>
      <c r="J91" s="363"/>
      <c r="K91" s="352"/>
      <c r="L91" s="352"/>
      <c r="M91" s="352"/>
      <c r="N91" s="352"/>
      <c r="O91" s="352"/>
      <c r="P91" s="352"/>
      <c r="Q91" s="352"/>
      <c r="R91" s="352"/>
      <c r="S91" s="352"/>
      <c r="T91" s="352"/>
      <c r="U91" s="352"/>
    </row>
    <row r="92" spans="1:23" x14ac:dyDescent="0.25">
      <c r="A92" s="331" t="s">
        <v>1926</v>
      </c>
      <c r="B92" s="27"/>
      <c r="C92" s="363">
        <v>1.5</v>
      </c>
      <c r="D92" s="363">
        <v>2.25</v>
      </c>
      <c r="E92" s="363">
        <v>3</v>
      </c>
      <c r="F92" s="363">
        <v>6</v>
      </c>
      <c r="G92" s="363">
        <v>6.7560000000000002</v>
      </c>
      <c r="H92" s="363">
        <v>7.5</v>
      </c>
      <c r="I92" s="363">
        <v>8.25</v>
      </c>
      <c r="J92" s="363">
        <v>9</v>
      </c>
      <c r="K92" s="352">
        <v>9</v>
      </c>
      <c r="L92" s="352">
        <v>9.75</v>
      </c>
      <c r="M92" s="352">
        <v>10.5</v>
      </c>
      <c r="N92" s="352">
        <v>11.25</v>
      </c>
      <c r="O92" s="352">
        <v>12</v>
      </c>
      <c r="P92" s="352"/>
      <c r="Q92" s="352"/>
      <c r="R92" s="352"/>
      <c r="S92" s="352"/>
      <c r="T92" s="352"/>
      <c r="U92" s="352"/>
    </row>
    <row r="93" spans="1:23" x14ac:dyDescent="0.25">
      <c r="A93" s="224" t="s">
        <v>1927</v>
      </c>
      <c r="B93" s="27"/>
      <c r="C93" s="363"/>
      <c r="D93" s="363"/>
      <c r="E93" s="363"/>
      <c r="F93" s="363"/>
      <c r="G93" s="363"/>
      <c r="H93" s="363"/>
      <c r="I93" s="363"/>
      <c r="J93" s="363"/>
      <c r="K93" s="352"/>
      <c r="L93" s="352"/>
      <c r="M93" s="352"/>
      <c r="N93" s="352"/>
      <c r="O93" s="352"/>
      <c r="P93" s="352"/>
      <c r="Q93" s="352"/>
      <c r="R93" s="352"/>
      <c r="S93" s="352"/>
      <c r="T93" s="352"/>
      <c r="U93" s="352"/>
    </row>
    <row r="94" spans="1:23" x14ac:dyDescent="0.25">
      <c r="A94" s="331" t="s">
        <v>1928</v>
      </c>
      <c r="B94" s="27"/>
      <c r="C94" s="363">
        <v>2</v>
      </c>
      <c r="D94" s="363">
        <v>3</v>
      </c>
      <c r="E94" s="363">
        <v>4</v>
      </c>
      <c r="F94" s="363">
        <v>8</v>
      </c>
      <c r="G94" s="363">
        <v>9</v>
      </c>
      <c r="H94" s="363">
        <v>10</v>
      </c>
      <c r="I94" s="363">
        <v>11</v>
      </c>
      <c r="J94" s="363">
        <v>12</v>
      </c>
      <c r="K94" s="352">
        <v>12</v>
      </c>
      <c r="L94" s="352">
        <v>13</v>
      </c>
      <c r="M94" s="352">
        <v>14</v>
      </c>
      <c r="N94" s="352">
        <v>15</v>
      </c>
      <c r="O94" s="352">
        <v>16</v>
      </c>
      <c r="P94" s="352"/>
      <c r="Q94" s="352"/>
      <c r="R94" s="352"/>
      <c r="S94" s="352"/>
      <c r="T94" s="352"/>
      <c r="U94" s="352"/>
    </row>
    <row r="95" spans="1:23" x14ac:dyDescent="0.25">
      <c r="A95" s="224" t="s">
        <v>1929</v>
      </c>
      <c r="B95" s="27"/>
      <c r="C95" s="363"/>
      <c r="D95" s="363"/>
      <c r="E95" s="363"/>
      <c r="F95" s="363"/>
      <c r="G95" s="363"/>
      <c r="H95" s="363"/>
      <c r="I95" s="363"/>
      <c r="J95" s="363"/>
      <c r="K95" s="352"/>
      <c r="L95" s="352"/>
      <c r="M95" s="352"/>
      <c r="N95" s="352"/>
      <c r="O95" s="352"/>
      <c r="P95" s="352"/>
      <c r="Q95" s="352"/>
      <c r="R95" s="352"/>
      <c r="S95" s="352"/>
      <c r="T95" s="352"/>
      <c r="U95" s="352"/>
    </row>
    <row r="96" spans="1:23" x14ac:dyDescent="0.25">
      <c r="A96" s="331" t="s">
        <v>1930</v>
      </c>
      <c r="B96" s="27"/>
      <c r="C96" s="363">
        <v>2</v>
      </c>
      <c r="D96" s="363">
        <v>3</v>
      </c>
      <c r="E96" s="363">
        <v>4</v>
      </c>
      <c r="F96" s="363">
        <v>8</v>
      </c>
      <c r="G96" s="363">
        <v>9</v>
      </c>
      <c r="H96" s="363">
        <v>10</v>
      </c>
      <c r="I96" s="363">
        <v>11</v>
      </c>
      <c r="J96" s="363">
        <v>12</v>
      </c>
      <c r="K96" s="352">
        <v>12</v>
      </c>
      <c r="L96" s="352">
        <v>13</v>
      </c>
      <c r="M96" s="352">
        <v>14</v>
      </c>
      <c r="N96" s="352">
        <v>15</v>
      </c>
      <c r="O96" s="352">
        <v>16</v>
      </c>
      <c r="P96" s="352"/>
      <c r="Q96" s="352"/>
      <c r="R96" s="352"/>
      <c r="S96" s="352"/>
      <c r="T96" s="352"/>
      <c r="U96" s="352"/>
    </row>
    <row r="97" spans="1:21" x14ac:dyDescent="0.25">
      <c r="A97" s="224" t="s">
        <v>1931</v>
      </c>
      <c r="C97" s="363"/>
      <c r="D97" s="363"/>
      <c r="E97" s="363"/>
      <c r="F97" s="363"/>
      <c r="G97" s="363"/>
      <c r="H97" s="363"/>
      <c r="I97" s="363"/>
      <c r="J97" s="363"/>
      <c r="K97" s="352"/>
      <c r="L97" s="352"/>
      <c r="M97" s="352"/>
      <c r="N97" s="352"/>
      <c r="O97" s="352"/>
      <c r="P97" s="352"/>
      <c r="Q97" s="352"/>
      <c r="R97" s="352"/>
      <c r="S97" s="352"/>
      <c r="T97" s="352"/>
      <c r="U97" s="352"/>
    </row>
    <row r="98" spans="1:21" x14ac:dyDescent="0.25">
      <c r="A98" s="27" t="s">
        <v>1932</v>
      </c>
      <c r="C98" s="363"/>
      <c r="D98" s="363"/>
      <c r="E98" s="363"/>
      <c r="F98" s="363"/>
      <c r="G98" s="363"/>
      <c r="H98" s="363"/>
      <c r="I98" s="363"/>
      <c r="J98" s="363"/>
      <c r="K98" s="352"/>
      <c r="L98" s="352"/>
      <c r="M98" s="352"/>
      <c r="N98" s="352"/>
      <c r="O98" s="352"/>
      <c r="P98" s="352"/>
      <c r="Q98" s="352"/>
      <c r="R98" s="352"/>
      <c r="S98" s="352"/>
      <c r="T98" s="352"/>
      <c r="U98" s="352"/>
    </row>
    <row r="99" spans="1:21" x14ac:dyDescent="0.25">
      <c r="A99" s="331" t="s">
        <v>1933</v>
      </c>
      <c r="C99" s="363">
        <v>2</v>
      </c>
      <c r="D99" s="363">
        <v>3</v>
      </c>
      <c r="E99" s="363">
        <v>4</v>
      </c>
      <c r="F99" s="363">
        <v>8</v>
      </c>
      <c r="G99" s="363">
        <v>9</v>
      </c>
      <c r="H99" s="363">
        <v>10</v>
      </c>
      <c r="I99" s="363">
        <v>11</v>
      </c>
      <c r="J99" s="363">
        <v>12</v>
      </c>
      <c r="K99" s="352">
        <v>12</v>
      </c>
      <c r="L99" s="352">
        <v>13</v>
      </c>
      <c r="M99" s="352">
        <v>14</v>
      </c>
      <c r="N99" s="352">
        <v>15</v>
      </c>
      <c r="O99" s="352">
        <v>16</v>
      </c>
      <c r="P99" s="352"/>
      <c r="Q99" s="352"/>
      <c r="R99" s="352"/>
      <c r="S99" s="352"/>
      <c r="T99" s="352"/>
      <c r="U99" s="352"/>
    </row>
    <row r="100" spans="1:21" x14ac:dyDescent="0.25">
      <c r="A100" s="331" t="s">
        <v>1934</v>
      </c>
      <c r="C100" s="363">
        <v>5</v>
      </c>
      <c r="D100" s="363">
        <v>7.5</v>
      </c>
      <c r="E100" s="363">
        <v>10</v>
      </c>
      <c r="F100" s="363">
        <v>20</v>
      </c>
      <c r="G100" s="363">
        <v>22.5</v>
      </c>
      <c r="H100" s="363">
        <v>25</v>
      </c>
      <c r="I100" s="363">
        <v>27.5</v>
      </c>
      <c r="J100" s="363">
        <v>30</v>
      </c>
      <c r="K100" s="352">
        <v>30</v>
      </c>
      <c r="L100" s="352">
        <v>32.5</v>
      </c>
      <c r="M100" s="352">
        <v>35</v>
      </c>
      <c r="N100" s="352">
        <v>37.5</v>
      </c>
      <c r="O100" s="352">
        <v>40</v>
      </c>
      <c r="P100" s="352"/>
      <c r="Q100" s="352"/>
      <c r="R100" s="352"/>
      <c r="S100" s="352"/>
      <c r="T100" s="352"/>
      <c r="U100" s="352"/>
    </row>
    <row r="101" spans="1:21" x14ac:dyDescent="0.25">
      <c r="A101" s="331" t="s">
        <v>1935</v>
      </c>
      <c r="C101" s="363">
        <v>10</v>
      </c>
      <c r="D101" s="363">
        <v>15</v>
      </c>
      <c r="E101" s="363">
        <v>20</v>
      </c>
      <c r="F101" s="363">
        <v>40</v>
      </c>
      <c r="G101" s="363">
        <v>45</v>
      </c>
      <c r="H101" s="363">
        <v>50</v>
      </c>
      <c r="I101" s="363">
        <v>55</v>
      </c>
      <c r="J101" s="363">
        <v>60</v>
      </c>
      <c r="K101" s="352">
        <v>60</v>
      </c>
      <c r="L101" s="352">
        <v>65</v>
      </c>
      <c r="M101" s="352">
        <v>70</v>
      </c>
      <c r="N101" s="352">
        <v>75</v>
      </c>
      <c r="O101" s="352">
        <v>80</v>
      </c>
      <c r="P101" s="352"/>
      <c r="Q101" s="352"/>
      <c r="R101" s="352"/>
      <c r="S101" s="352"/>
      <c r="T101" s="352"/>
      <c r="U101" s="352"/>
    </row>
    <row r="102" spans="1:21" x14ac:dyDescent="0.25">
      <c r="A102" s="331" t="s">
        <v>1936</v>
      </c>
      <c r="C102" s="363">
        <v>16</v>
      </c>
      <c r="D102" s="363">
        <v>24</v>
      </c>
      <c r="E102" s="363">
        <v>32</v>
      </c>
      <c r="F102" s="363">
        <v>64</v>
      </c>
      <c r="G102" s="363">
        <v>72</v>
      </c>
      <c r="H102" s="363">
        <v>80</v>
      </c>
      <c r="I102" s="363">
        <v>88</v>
      </c>
      <c r="J102" s="363">
        <v>96</v>
      </c>
      <c r="K102" s="352">
        <v>96</v>
      </c>
      <c r="L102" s="352">
        <v>104</v>
      </c>
      <c r="M102" s="352">
        <v>112</v>
      </c>
      <c r="N102" s="352">
        <v>120</v>
      </c>
      <c r="O102" s="352">
        <v>128</v>
      </c>
      <c r="P102" s="352"/>
      <c r="Q102" s="352"/>
      <c r="R102" s="352"/>
      <c r="S102" s="352"/>
      <c r="T102" s="352"/>
      <c r="U102" s="352"/>
    </row>
    <row r="103" spans="1:21" x14ac:dyDescent="0.25">
      <c r="A103" s="331" t="s">
        <v>1937</v>
      </c>
      <c r="C103" s="363">
        <v>30</v>
      </c>
      <c r="D103" s="363">
        <v>45</v>
      </c>
      <c r="E103" s="363">
        <v>60</v>
      </c>
      <c r="F103" s="363">
        <v>120</v>
      </c>
      <c r="G103" s="363">
        <v>135</v>
      </c>
      <c r="H103" s="363">
        <v>150</v>
      </c>
      <c r="I103" s="363">
        <v>165</v>
      </c>
      <c r="J103" s="363">
        <v>180</v>
      </c>
      <c r="K103" s="352">
        <v>180</v>
      </c>
      <c r="L103" s="352">
        <v>195</v>
      </c>
      <c r="M103" s="352">
        <v>210</v>
      </c>
      <c r="N103" s="352">
        <v>225</v>
      </c>
      <c r="O103" s="352">
        <v>240</v>
      </c>
      <c r="P103" s="352"/>
      <c r="Q103" s="352"/>
      <c r="R103" s="352"/>
      <c r="S103" s="352"/>
      <c r="T103" s="352"/>
      <c r="U103" s="352"/>
    </row>
    <row r="104" spans="1:21" x14ac:dyDescent="0.25">
      <c r="A104" s="331" t="s">
        <v>1938</v>
      </c>
      <c r="C104" s="363">
        <v>50</v>
      </c>
      <c r="D104" s="363">
        <v>75</v>
      </c>
      <c r="E104" s="363">
        <v>100</v>
      </c>
      <c r="F104" s="363">
        <v>200</v>
      </c>
      <c r="G104" s="363">
        <v>225</v>
      </c>
      <c r="H104" s="363">
        <v>250</v>
      </c>
      <c r="I104" s="363">
        <v>275</v>
      </c>
      <c r="J104" s="363">
        <v>300</v>
      </c>
      <c r="K104" s="352">
        <v>300</v>
      </c>
      <c r="L104" s="352">
        <v>325</v>
      </c>
      <c r="M104" s="352">
        <v>350</v>
      </c>
      <c r="N104" s="352">
        <v>375</v>
      </c>
      <c r="O104" s="352">
        <v>400</v>
      </c>
      <c r="P104" s="352"/>
      <c r="Q104" s="352"/>
      <c r="R104" s="352"/>
      <c r="S104" s="352"/>
      <c r="T104" s="352"/>
      <c r="U104" s="352"/>
    </row>
    <row r="105" spans="1:21" x14ac:dyDescent="0.25">
      <c r="A105" s="331" t="s">
        <v>1939</v>
      </c>
      <c r="C105" s="363">
        <v>100</v>
      </c>
      <c r="D105" s="363">
        <v>150</v>
      </c>
      <c r="E105" s="363">
        <v>200</v>
      </c>
      <c r="F105" s="363">
        <v>400</v>
      </c>
      <c r="G105" s="363">
        <v>450</v>
      </c>
      <c r="H105" s="363">
        <v>500</v>
      </c>
      <c r="I105" s="363">
        <v>550</v>
      </c>
      <c r="J105" s="363">
        <v>600</v>
      </c>
      <c r="K105" s="352">
        <v>600</v>
      </c>
      <c r="L105" s="352">
        <v>650</v>
      </c>
      <c r="M105" s="352">
        <v>700</v>
      </c>
      <c r="N105" s="352">
        <v>750</v>
      </c>
      <c r="O105" s="352">
        <v>800</v>
      </c>
      <c r="P105" s="352"/>
      <c r="Q105" s="352"/>
      <c r="R105" s="352"/>
      <c r="S105" s="352"/>
      <c r="T105" s="352"/>
      <c r="U105" s="352"/>
    </row>
    <row r="106" spans="1:21" x14ac:dyDescent="0.25">
      <c r="A106" s="331" t="s">
        <v>1940</v>
      </c>
      <c r="C106" s="363">
        <v>160</v>
      </c>
      <c r="D106" s="363">
        <v>240</v>
      </c>
      <c r="E106" s="363">
        <v>320</v>
      </c>
      <c r="F106" s="363">
        <v>640</v>
      </c>
      <c r="G106" s="363">
        <v>720</v>
      </c>
      <c r="H106" s="363">
        <v>800</v>
      </c>
      <c r="I106" s="363">
        <v>880</v>
      </c>
      <c r="J106" s="363">
        <v>960</v>
      </c>
      <c r="K106" s="352">
        <v>960</v>
      </c>
      <c r="L106" s="352">
        <v>1040</v>
      </c>
      <c r="M106" s="352">
        <v>1120</v>
      </c>
      <c r="N106" s="352">
        <v>1200</v>
      </c>
      <c r="O106" s="352">
        <v>1280</v>
      </c>
      <c r="P106" s="352"/>
      <c r="Q106" s="352"/>
      <c r="R106" s="352"/>
      <c r="S106" s="352"/>
      <c r="T106" s="352"/>
      <c r="U106" s="352"/>
    </row>
    <row r="107" spans="1:21" x14ac:dyDescent="0.25">
      <c r="A107" s="331" t="s">
        <v>1941</v>
      </c>
      <c r="C107" s="363">
        <v>230</v>
      </c>
      <c r="D107" s="363">
        <v>345</v>
      </c>
      <c r="E107" s="363">
        <v>460</v>
      </c>
      <c r="F107" s="363">
        <v>920</v>
      </c>
      <c r="G107" s="363">
        <v>1035</v>
      </c>
      <c r="H107" s="363">
        <v>1150</v>
      </c>
      <c r="I107" s="363">
        <v>1265</v>
      </c>
      <c r="J107" s="363">
        <v>1380</v>
      </c>
      <c r="K107" s="352">
        <v>1380</v>
      </c>
      <c r="L107" s="352">
        <v>1495</v>
      </c>
      <c r="M107" s="352">
        <v>1610</v>
      </c>
      <c r="N107" s="352">
        <v>1725</v>
      </c>
      <c r="O107" s="352">
        <v>1840</v>
      </c>
      <c r="P107" s="352"/>
      <c r="Q107" s="352"/>
      <c r="R107" s="352"/>
      <c r="S107" s="352"/>
      <c r="T107" s="352"/>
      <c r="U107" s="352"/>
    </row>
    <row r="108" spans="1:21" x14ac:dyDescent="0.25">
      <c r="A108" s="331" t="s">
        <v>1942</v>
      </c>
      <c r="C108" s="363">
        <v>430</v>
      </c>
      <c r="D108" s="363">
        <v>645</v>
      </c>
      <c r="E108" s="363">
        <v>860</v>
      </c>
      <c r="F108" s="363">
        <v>1720</v>
      </c>
      <c r="G108" s="363">
        <v>1935</v>
      </c>
      <c r="H108" s="363">
        <v>2150</v>
      </c>
      <c r="I108" s="363">
        <v>2365</v>
      </c>
      <c r="J108" s="363">
        <v>2580</v>
      </c>
      <c r="K108" s="352">
        <v>2580</v>
      </c>
      <c r="L108" s="352">
        <v>2795</v>
      </c>
      <c r="M108" s="352">
        <v>3010</v>
      </c>
      <c r="N108" s="352">
        <v>3225</v>
      </c>
      <c r="O108" s="352">
        <v>3440</v>
      </c>
      <c r="P108" s="352"/>
      <c r="Q108" s="352"/>
      <c r="R108" s="352"/>
      <c r="S108" s="352"/>
      <c r="T108" s="352"/>
      <c r="U108" s="352"/>
    </row>
    <row r="109" spans="1:21" x14ac:dyDescent="0.25">
      <c r="A109" s="331"/>
      <c r="C109" s="363"/>
      <c r="D109" s="363"/>
      <c r="E109" s="363"/>
      <c r="F109" s="363"/>
      <c r="G109" s="363"/>
      <c r="H109" s="363"/>
      <c r="I109" s="363"/>
      <c r="J109" s="363"/>
      <c r="K109" s="352"/>
      <c r="L109" s="352"/>
      <c r="M109" s="352"/>
      <c r="N109" s="352"/>
      <c r="O109" s="352"/>
      <c r="P109" s="352"/>
      <c r="Q109" s="352"/>
      <c r="R109" s="352"/>
      <c r="S109" s="352"/>
      <c r="T109" s="352"/>
      <c r="U109" s="352"/>
    </row>
    <row r="110" spans="1:21" x14ac:dyDescent="0.25">
      <c r="A110" s="224" t="s">
        <v>1943</v>
      </c>
      <c r="C110" s="363"/>
      <c r="D110" s="363"/>
      <c r="E110" s="363"/>
      <c r="F110" s="363"/>
      <c r="G110" s="363"/>
      <c r="H110" s="363"/>
      <c r="I110" s="363"/>
      <c r="J110" s="363"/>
      <c r="K110" s="352"/>
      <c r="L110" s="352"/>
      <c r="M110" s="352"/>
      <c r="N110" s="352"/>
      <c r="O110" s="352"/>
      <c r="P110" s="352"/>
      <c r="Q110" s="352"/>
      <c r="R110" s="352"/>
      <c r="S110" s="352"/>
      <c r="T110" s="352"/>
      <c r="U110" s="352"/>
    </row>
    <row r="111" spans="1:21" x14ac:dyDescent="0.25">
      <c r="A111" s="224" t="s">
        <v>679</v>
      </c>
      <c r="C111" s="363"/>
      <c r="D111" s="363"/>
      <c r="E111" s="363"/>
      <c r="F111" s="363"/>
      <c r="G111" s="363"/>
      <c r="H111" s="363"/>
      <c r="I111" s="363"/>
      <c r="J111" s="363"/>
      <c r="K111" s="352"/>
      <c r="L111" s="352"/>
      <c r="M111" s="352"/>
      <c r="N111" s="352"/>
      <c r="O111" s="352"/>
      <c r="P111" s="352"/>
      <c r="Q111" s="352"/>
      <c r="R111" s="352"/>
      <c r="S111" s="352"/>
      <c r="T111" s="352"/>
      <c r="U111" s="352"/>
    </row>
    <row r="112" spans="1:21" x14ac:dyDescent="0.25">
      <c r="A112" s="331" t="s">
        <v>1924</v>
      </c>
      <c r="C112" s="363">
        <v>2</v>
      </c>
      <c r="D112" s="363">
        <v>3</v>
      </c>
      <c r="E112" s="363">
        <v>4</v>
      </c>
      <c r="F112" s="363">
        <v>8</v>
      </c>
      <c r="G112" s="363">
        <v>9</v>
      </c>
      <c r="H112" s="363">
        <v>10</v>
      </c>
      <c r="I112" s="363">
        <v>11</v>
      </c>
      <c r="J112" s="363">
        <v>12</v>
      </c>
      <c r="K112" s="352">
        <v>12</v>
      </c>
      <c r="L112" s="352">
        <v>13</v>
      </c>
      <c r="M112" s="352">
        <v>14</v>
      </c>
      <c r="N112" s="352">
        <v>15</v>
      </c>
      <c r="O112" s="352">
        <v>16</v>
      </c>
      <c r="P112" s="352"/>
      <c r="Q112" s="352"/>
      <c r="R112" s="352"/>
      <c r="S112" s="352"/>
      <c r="T112" s="352"/>
      <c r="U112" s="352"/>
    </row>
    <row r="113" spans="1:22" x14ac:dyDescent="0.25">
      <c r="A113" s="224" t="s">
        <v>1931</v>
      </c>
      <c r="C113" s="363"/>
      <c r="D113" s="363"/>
      <c r="E113" s="363"/>
      <c r="F113" s="363"/>
      <c r="G113" s="363"/>
      <c r="H113" s="363"/>
      <c r="I113" s="363"/>
      <c r="J113" s="363"/>
      <c r="K113" s="352"/>
      <c r="L113" s="352"/>
      <c r="M113" s="352"/>
      <c r="N113" s="352"/>
      <c r="O113" s="352"/>
      <c r="P113" s="352"/>
      <c r="Q113" s="352"/>
      <c r="R113" s="352"/>
      <c r="S113" s="352"/>
      <c r="T113" s="352"/>
      <c r="U113" s="352"/>
    </row>
    <row r="114" spans="1:22" x14ac:dyDescent="0.25">
      <c r="A114" s="27" t="s">
        <v>1932</v>
      </c>
      <c r="C114" s="363"/>
      <c r="D114" s="363"/>
      <c r="E114" s="363"/>
      <c r="F114" s="363"/>
      <c r="G114" s="363"/>
      <c r="H114" s="363"/>
      <c r="I114" s="363"/>
      <c r="J114" s="363"/>
      <c r="K114" s="352"/>
      <c r="L114" s="352"/>
      <c r="M114" s="352"/>
      <c r="N114" s="352"/>
      <c r="O114" s="352"/>
      <c r="P114" s="352"/>
      <c r="Q114" s="352"/>
      <c r="R114" s="352"/>
      <c r="S114" s="352"/>
      <c r="T114" s="352"/>
      <c r="U114" s="352"/>
    </row>
    <row r="115" spans="1:22" x14ac:dyDescent="0.25">
      <c r="A115" s="331" t="s">
        <v>1933</v>
      </c>
      <c r="C115" s="363">
        <v>2</v>
      </c>
      <c r="D115" s="363">
        <v>3</v>
      </c>
      <c r="E115" s="363">
        <v>4</v>
      </c>
      <c r="F115" s="363">
        <v>8</v>
      </c>
      <c r="G115" s="363">
        <v>9</v>
      </c>
      <c r="H115" s="363">
        <v>10</v>
      </c>
      <c r="I115" s="363">
        <v>11</v>
      </c>
      <c r="J115" s="363">
        <v>12</v>
      </c>
      <c r="K115" s="352">
        <v>12</v>
      </c>
      <c r="L115" s="352">
        <v>13</v>
      </c>
      <c r="M115" s="352">
        <v>14</v>
      </c>
      <c r="N115" s="352">
        <v>15</v>
      </c>
      <c r="O115" s="352">
        <v>16</v>
      </c>
      <c r="P115" s="352"/>
      <c r="Q115" s="352"/>
      <c r="R115" s="352"/>
      <c r="S115" s="352"/>
      <c r="T115" s="352"/>
      <c r="U115" s="352"/>
    </row>
    <row r="116" spans="1:22" x14ac:dyDescent="0.25">
      <c r="A116" s="331" t="s">
        <v>1934</v>
      </c>
      <c r="C116" s="363">
        <v>5</v>
      </c>
      <c r="D116" s="363">
        <v>7.5</v>
      </c>
      <c r="E116" s="363">
        <v>10</v>
      </c>
      <c r="F116" s="363">
        <v>20</v>
      </c>
      <c r="G116" s="363">
        <v>22.5</v>
      </c>
      <c r="H116" s="363">
        <v>25</v>
      </c>
      <c r="I116" s="363">
        <v>27.5</v>
      </c>
      <c r="J116" s="363">
        <v>30</v>
      </c>
      <c r="K116" s="352">
        <v>30</v>
      </c>
      <c r="L116" s="352">
        <v>32.5</v>
      </c>
      <c r="M116" s="352">
        <v>35</v>
      </c>
      <c r="N116" s="352">
        <v>37.5</v>
      </c>
      <c r="O116" s="352">
        <v>40</v>
      </c>
      <c r="P116" s="352"/>
      <c r="Q116" s="352"/>
      <c r="R116" s="352"/>
      <c r="S116" s="352"/>
      <c r="T116" s="352"/>
      <c r="U116" s="352"/>
    </row>
    <row r="117" spans="1:22" x14ac:dyDescent="0.25">
      <c r="A117" s="331" t="s">
        <v>1935</v>
      </c>
      <c r="C117" s="363">
        <v>10</v>
      </c>
      <c r="D117" s="363">
        <v>15</v>
      </c>
      <c r="E117" s="363">
        <v>20</v>
      </c>
      <c r="F117" s="363">
        <v>40</v>
      </c>
      <c r="G117" s="363">
        <v>45</v>
      </c>
      <c r="H117" s="363">
        <v>50</v>
      </c>
      <c r="I117" s="363">
        <v>55</v>
      </c>
      <c r="J117" s="363">
        <v>60</v>
      </c>
      <c r="K117" s="352">
        <v>60</v>
      </c>
      <c r="L117" s="352">
        <v>65</v>
      </c>
      <c r="M117" s="352">
        <v>70</v>
      </c>
      <c r="N117" s="352">
        <v>75</v>
      </c>
      <c r="O117" s="352">
        <v>80</v>
      </c>
      <c r="P117" s="352"/>
      <c r="Q117" s="352"/>
      <c r="R117" s="352"/>
      <c r="S117" s="352"/>
      <c r="T117" s="352"/>
      <c r="U117" s="352"/>
    </row>
    <row r="118" spans="1:22" x14ac:dyDescent="0.25">
      <c r="A118" s="331" t="s">
        <v>1936</v>
      </c>
      <c r="C118" s="363">
        <v>16</v>
      </c>
      <c r="D118" s="363">
        <v>24</v>
      </c>
      <c r="E118" s="363">
        <v>32</v>
      </c>
      <c r="F118" s="363">
        <v>64</v>
      </c>
      <c r="G118" s="363">
        <v>72</v>
      </c>
      <c r="H118" s="363">
        <v>80</v>
      </c>
      <c r="I118" s="363">
        <v>88</v>
      </c>
      <c r="J118" s="363">
        <v>96</v>
      </c>
      <c r="K118" s="352">
        <v>96</v>
      </c>
      <c r="L118" s="352">
        <v>104</v>
      </c>
      <c r="M118" s="352">
        <v>112</v>
      </c>
      <c r="N118" s="352">
        <v>120</v>
      </c>
      <c r="O118" s="352">
        <v>128</v>
      </c>
      <c r="P118" s="352"/>
      <c r="Q118" s="352"/>
      <c r="R118" s="352"/>
      <c r="S118" s="352"/>
      <c r="T118" s="352"/>
      <c r="U118" s="352"/>
    </row>
    <row r="119" spans="1:22" x14ac:dyDescent="0.25">
      <c r="A119" s="331" t="s">
        <v>1937</v>
      </c>
      <c r="C119" s="363">
        <v>30</v>
      </c>
      <c r="D119" s="363">
        <v>45</v>
      </c>
      <c r="E119" s="363">
        <v>60</v>
      </c>
      <c r="F119" s="363">
        <v>120</v>
      </c>
      <c r="G119" s="363">
        <v>135</v>
      </c>
      <c r="H119" s="363">
        <v>150</v>
      </c>
      <c r="I119" s="363">
        <v>165</v>
      </c>
      <c r="J119" s="363">
        <v>180</v>
      </c>
      <c r="K119" s="352">
        <v>180</v>
      </c>
      <c r="L119" s="352">
        <v>195</v>
      </c>
      <c r="M119" s="352">
        <v>210</v>
      </c>
      <c r="N119" s="352">
        <v>225</v>
      </c>
      <c r="O119" s="352">
        <v>240</v>
      </c>
      <c r="P119" s="352"/>
      <c r="Q119" s="352"/>
      <c r="R119" s="352"/>
      <c r="S119" s="352"/>
      <c r="T119" s="352"/>
      <c r="U119" s="352"/>
    </row>
    <row r="120" spans="1:22" x14ac:dyDescent="0.25">
      <c r="A120" s="331" t="s">
        <v>1938</v>
      </c>
      <c r="C120" s="363">
        <v>50</v>
      </c>
      <c r="D120" s="363">
        <v>75</v>
      </c>
      <c r="E120" s="363">
        <v>100</v>
      </c>
      <c r="F120" s="363">
        <v>200</v>
      </c>
      <c r="G120" s="363">
        <v>225</v>
      </c>
      <c r="H120" s="363">
        <v>250</v>
      </c>
      <c r="I120" s="363">
        <v>275</v>
      </c>
      <c r="J120" s="363">
        <v>300</v>
      </c>
      <c r="K120" s="352">
        <v>300</v>
      </c>
      <c r="L120" s="352">
        <v>325</v>
      </c>
      <c r="M120" s="352">
        <v>350</v>
      </c>
      <c r="N120" s="352">
        <v>375</v>
      </c>
      <c r="O120" s="352">
        <v>400</v>
      </c>
      <c r="P120" s="352"/>
      <c r="Q120" s="352"/>
      <c r="R120" s="352"/>
      <c r="S120" s="352"/>
      <c r="T120" s="352"/>
      <c r="U120" s="352"/>
    </row>
    <row r="121" spans="1:22" x14ac:dyDescent="0.25">
      <c r="A121" s="331" t="s">
        <v>1939</v>
      </c>
      <c r="C121" s="363">
        <v>100</v>
      </c>
      <c r="D121" s="363">
        <v>150</v>
      </c>
      <c r="E121" s="363">
        <v>200</v>
      </c>
      <c r="F121" s="363">
        <v>400</v>
      </c>
      <c r="G121" s="363">
        <v>450</v>
      </c>
      <c r="H121" s="363">
        <v>500</v>
      </c>
      <c r="I121" s="363">
        <v>550</v>
      </c>
      <c r="J121" s="363">
        <v>600</v>
      </c>
      <c r="K121" s="352">
        <v>600</v>
      </c>
      <c r="L121" s="352">
        <v>650</v>
      </c>
      <c r="M121" s="352">
        <v>700</v>
      </c>
      <c r="N121" s="352">
        <v>750</v>
      </c>
      <c r="O121" s="352">
        <v>800</v>
      </c>
      <c r="P121" s="352"/>
      <c r="Q121" s="352"/>
      <c r="R121" s="352"/>
      <c r="S121" s="352"/>
      <c r="T121" s="352"/>
      <c r="U121" s="352"/>
    </row>
    <row r="122" spans="1:22" x14ac:dyDescent="0.25">
      <c r="A122" s="331" t="s">
        <v>1940</v>
      </c>
      <c r="C122" s="363">
        <v>60</v>
      </c>
      <c r="D122" s="363">
        <v>240</v>
      </c>
      <c r="E122" s="363">
        <v>320</v>
      </c>
      <c r="F122" s="363">
        <v>640</v>
      </c>
      <c r="G122" s="363">
        <v>720</v>
      </c>
      <c r="H122" s="363">
        <v>800</v>
      </c>
      <c r="I122" s="363">
        <v>880</v>
      </c>
      <c r="J122" s="363">
        <v>960</v>
      </c>
      <c r="K122" s="352">
        <v>960</v>
      </c>
      <c r="L122" s="352">
        <v>1040</v>
      </c>
      <c r="M122" s="352">
        <v>1120</v>
      </c>
      <c r="N122" s="352">
        <v>1200</v>
      </c>
      <c r="O122" s="352">
        <v>1280</v>
      </c>
      <c r="P122" s="352"/>
      <c r="Q122" s="352"/>
      <c r="R122" s="352"/>
      <c r="S122" s="352"/>
      <c r="T122" s="352"/>
      <c r="U122" s="352"/>
    </row>
    <row r="123" spans="1:22" x14ac:dyDescent="0.25">
      <c r="A123" s="331" t="s">
        <v>1941</v>
      </c>
      <c r="C123" s="363">
        <v>230</v>
      </c>
      <c r="D123" s="363">
        <v>345</v>
      </c>
      <c r="E123" s="363">
        <v>460</v>
      </c>
      <c r="F123" s="363">
        <v>920</v>
      </c>
      <c r="G123" s="363">
        <v>1035</v>
      </c>
      <c r="H123" s="363">
        <v>1150</v>
      </c>
      <c r="I123" s="363">
        <v>1265</v>
      </c>
      <c r="J123" s="363">
        <v>1380</v>
      </c>
      <c r="K123" s="352">
        <v>1380</v>
      </c>
      <c r="L123" s="352">
        <v>1495</v>
      </c>
      <c r="M123" s="352">
        <v>1610</v>
      </c>
      <c r="N123" s="352">
        <v>1725</v>
      </c>
      <c r="O123" s="352">
        <v>1840</v>
      </c>
      <c r="P123" s="352"/>
      <c r="Q123" s="352"/>
      <c r="R123" s="352"/>
      <c r="S123" s="352"/>
      <c r="T123" s="352"/>
      <c r="U123" s="352"/>
    </row>
    <row r="124" spans="1:22" x14ac:dyDescent="0.25">
      <c r="A124" s="331" t="s">
        <v>1942</v>
      </c>
      <c r="C124" s="363">
        <v>430</v>
      </c>
      <c r="D124" s="363">
        <v>645</v>
      </c>
      <c r="E124" s="363">
        <v>860</v>
      </c>
      <c r="F124" s="363">
        <v>1720</v>
      </c>
      <c r="G124" s="363">
        <v>1935</v>
      </c>
      <c r="H124" s="363">
        <v>2150</v>
      </c>
      <c r="I124" s="363">
        <v>2365</v>
      </c>
      <c r="J124" s="363">
        <v>2580</v>
      </c>
      <c r="K124" s="352">
        <v>2580</v>
      </c>
      <c r="L124" s="352">
        <v>2795</v>
      </c>
      <c r="M124" s="352">
        <v>3010</v>
      </c>
      <c r="N124" s="352">
        <v>3225</v>
      </c>
      <c r="O124" s="352">
        <v>3440</v>
      </c>
      <c r="P124" s="352"/>
      <c r="Q124" s="352"/>
      <c r="R124" s="352"/>
      <c r="S124" s="352"/>
      <c r="T124" s="352"/>
      <c r="U124" s="352"/>
    </row>
    <row r="125" spans="1:22" x14ac:dyDescent="0.25">
      <c r="C125" s="364"/>
      <c r="D125" s="364"/>
      <c r="E125" s="363"/>
      <c r="F125" s="27"/>
      <c r="G125" s="27"/>
      <c r="J125" s="27"/>
      <c r="K125" s="351"/>
      <c r="L125" s="351"/>
      <c r="M125" s="351"/>
      <c r="N125" s="351"/>
      <c r="O125" s="351"/>
      <c r="P125" s="351"/>
      <c r="Q125" s="351"/>
      <c r="R125" s="351"/>
      <c r="S125" s="351"/>
      <c r="T125" s="351"/>
      <c r="U125" s="351"/>
    </row>
    <row r="126" spans="1:22" x14ac:dyDescent="0.25">
      <c r="C126" s="364"/>
      <c r="D126" s="364"/>
      <c r="E126" s="363"/>
      <c r="F126" s="27"/>
      <c r="G126" s="27"/>
      <c r="J126" s="27"/>
      <c r="K126" s="351"/>
      <c r="L126" s="351"/>
      <c r="M126" s="351"/>
      <c r="N126" s="351"/>
      <c r="O126" s="351"/>
      <c r="P126" s="351"/>
      <c r="Q126" s="351"/>
      <c r="R126" s="351"/>
      <c r="S126" s="351"/>
      <c r="T126" s="351"/>
      <c r="U126" s="351"/>
    </row>
    <row r="127" spans="1:22" x14ac:dyDescent="0.25">
      <c r="C127" s="364"/>
      <c r="D127" s="364"/>
      <c r="E127" s="363"/>
      <c r="F127" s="363"/>
      <c r="G127" s="27"/>
      <c r="J127" s="27"/>
      <c r="K127" s="351"/>
      <c r="L127" s="351"/>
      <c r="M127" s="351"/>
      <c r="N127" s="351"/>
      <c r="O127" s="351"/>
      <c r="P127" s="351"/>
      <c r="Q127" s="351"/>
      <c r="R127" s="351"/>
      <c r="S127" s="351"/>
      <c r="T127" s="351"/>
      <c r="U127" s="351"/>
      <c r="V127" s="351"/>
    </row>
    <row r="128" spans="1:22" x14ac:dyDescent="0.25">
      <c r="C128" s="364"/>
      <c r="D128" s="364"/>
      <c r="E128" s="363"/>
      <c r="F128" s="363"/>
      <c r="G128" s="27"/>
      <c r="J128" s="27"/>
      <c r="K128" s="351"/>
      <c r="L128" s="351"/>
      <c r="M128" s="351"/>
      <c r="N128" s="351"/>
      <c r="O128" s="351"/>
      <c r="P128" s="351"/>
      <c r="Q128" s="351"/>
      <c r="R128" s="351"/>
      <c r="S128" s="351"/>
      <c r="T128" s="351"/>
      <c r="U128" s="351"/>
      <c r="V128" s="351"/>
    </row>
    <row r="129" spans="1:23" x14ac:dyDescent="0.25">
      <c r="A129" s="950" t="s">
        <v>1944</v>
      </c>
      <c r="B129" s="951"/>
      <c r="C129" s="951"/>
      <c r="D129" s="951"/>
      <c r="E129" s="951"/>
      <c r="F129" s="951"/>
      <c r="G129" s="951"/>
      <c r="H129" s="951"/>
      <c r="I129" s="951"/>
      <c r="J129" s="952"/>
      <c r="K129" s="351"/>
      <c r="L129" s="351"/>
      <c r="M129" s="351"/>
      <c r="N129" s="351"/>
      <c r="O129" s="351"/>
      <c r="P129" s="351"/>
      <c r="Q129" s="351"/>
      <c r="R129" s="351"/>
      <c r="S129" s="351"/>
      <c r="T129" s="351"/>
      <c r="U129" s="351"/>
      <c r="V129" s="351"/>
      <c r="W129" s="351"/>
    </row>
    <row r="130" spans="1:23" x14ac:dyDescent="0.25">
      <c r="C130" s="362" t="s">
        <v>1047</v>
      </c>
      <c r="D130" s="362" t="s">
        <v>1048</v>
      </c>
      <c r="E130" s="362" t="s">
        <v>1049</v>
      </c>
      <c r="F130" s="362" t="s">
        <v>1679</v>
      </c>
      <c r="G130" s="362" t="s">
        <v>1680</v>
      </c>
      <c r="H130" s="362" t="s">
        <v>1681</v>
      </c>
      <c r="I130" s="362" t="s">
        <v>1682</v>
      </c>
      <c r="J130" s="362" t="s">
        <v>1909</v>
      </c>
      <c r="K130" s="350" t="s">
        <v>1909</v>
      </c>
      <c r="L130" s="350" t="s">
        <v>1910</v>
      </c>
      <c r="M130" s="350" t="s">
        <v>1911</v>
      </c>
      <c r="N130" s="350" t="s">
        <v>1912</v>
      </c>
      <c r="O130" s="350" t="s">
        <v>1913</v>
      </c>
      <c r="P130" s="351"/>
      <c r="Q130" s="351"/>
      <c r="R130" s="351"/>
      <c r="S130" s="351"/>
      <c r="T130" s="351"/>
      <c r="U130" s="351"/>
    </row>
    <row r="131" spans="1:23" x14ac:dyDescent="0.25">
      <c r="A131" s="224" t="s">
        <v>1923</v>
      </c>
      <c r="C131" s="364"/>
      <c r="D131" s="364"/>
      <c r="E131" s="363"/>
      <c r="F131" s="364"/>
      <c r="G131" s="364"/>
      <c r="H131" s="363"/>
      <c r="I131" s="363"/>
      <c r="J131" s="363"/>
      <c r="K131" s="351"/>
      <c r="L131" s="351"/>
      <c r="M131" s="351"/>
      <c r="N131" s="351"/>
      <c r="O131" s="351"/>
      <c r="P131" s="351"/>
      <c r="Q131" s="351"/>
      <c r="R131" s="351"/>
      <c r="S131" s="351"/>
      <c r="T131" s="351"/>
      <c r="U131" s="351"/>
    </row>
    <row r="132" spans="1:23" x14ac:dyDescent="0.25">
      <c r="A132" s="224" t="s">
        <v>679</v>
      </c>
      <c r="C132" s="364"/>
      <c r="D132" s="364"/>
      <c r="E132" s="363"/>
      <c r="F132" s="363"/>
      <c r="G132" s="363"/>
      <c r="H132" s="363"/>
      <c r="I132" s="363"/>
      <c r="J132" s="363"/>
      <c r="K132" s="352"/>
      <c r="L132" s="352"/>
      <c r="M132" s="352"/>
      <c r="N132" s="352"/>
      <c r="O132" s="352"/>
      <c r="P132" s="351"/>
      <c r="Q132" s="351"/>
      <c r="R132" s="351"/>
      <c r="S132" s="351"/>
      <c r="T132" s="351"/>
      <c r="U132" s="351"/>
    </row>
    <row r="133" spans="1:23" x14ac:dyDescent="0.25">
      <c r="A133" s="331" t="s">
        <v>1924</v>
      </c>
      <c r="C133" s="363">
        <v>2.5</v>
      </c>
      <c r="D133" s="363">
        <v>3.75</v>
      </c>
      <c r="E133" s="363">
        <v>5</v>
      </c>
      <c r="F133" s="363">
        <v>10</v>
      </c>
      <c r="G133" s="363">
        <v>11.25</v>
      </c>
      <c r="H133" s="363">
        <v>12.5</v>
      </c>
      <c r="I133" s="363">
        <v>13.75</v>
      </c>
      <c r="J133" s="363">
        <v>15</v>
      </c>
      <c r="K133" s="352">
        <v>15</v>
      </c>
      <c r="L133" s="352">
        <v>16.25</v>
      </c>
      <c r="M133" s="352">
        <v>17.5</v>
      </c>
      <c r="N133" s="352">
        <v>18.75</v>
      </c>
      <c r="O133" s="352">
        <v>20</v>
      </c>
      <c r="P133" s="351"/>
      <c r="Q133" s="351"/>
      <c r="R133" s="351"/>
      <c r="S133" s="351"/>
      <c r="T133" s="351"/>
      <c r="U133" s="351"/>
    </row>
    <row r="134" spans="1:23" x14ac:dyDescent="0.25">
      <c r="A134" s="224" t="s">
        <v>1925</v>
      </c>
      <c r="C134" s="363"/>
      <c r="D134" s="363"/>
      <c r="E134" s="363"/>
      <c r="F134" s="363"/>
      <c r="G134" s="363"/>
      <c r="H134" s="363"/>
      <c r="I134" s="363"/>
      <c r="J134" s="363"/>
      <c r="K134" s="352"/>
      <c r="L134" s="352"/>
      <c r="M134" s="352"/>
      <c r="N134" s="352"/>
      <c r="O134" s="352"/>
      <c r="P134" s="351"/>
      <c r="Q134" s="351"/>
      <c r="R134" s="351"/>
      <c r="S134" s="351"/>
      <c r="T134" s="351"/>
      <c r="U134" s="351"/>
    </row>
    <row r="135" spans="1:23" x14ac:dyDescent="0.25">
      <c r="A135" s="331" t="s">
        <v>1926</v>
      </c>
      <c r="C135" s="363">
        <v>1.87</v>
      </c>
      <c r="D135" s="363">
        <v>2.81</v>
      </c>
      <c r="E135" s="363">
        <v>3.75</v>
      </c>
      <c r="F135" s="363">
        <v>7.5</v>
      </c>
      <c r="G135" s="363">
        <v>8.43</v>
      </c>
      <c r="H135" s="363">
        <v>9.3699999999999992</v>
      </c>
      <c r="I135" s="363">
        <v>10.31</v>
      </c>
      <c r="J135" s="363">
        <v>11.25</v>
      </c>
      <c r="K135" s="352">
        <v>11.25</v>
      </c>
      <c r="L135" s="352">
        <v>12.18</v>
      </c>
      <c r="M135" s="352">
        <v>13.12</v>
      </c>
      <c r="N135" s="352">
        <v>14.06</v>
      </c>
      <c r="O135" s="352">
        <v>15</v>
      </c>
      <c r="P135" s="351"/>
      <c r="Q135" s="351"/>
      <c r="R135" s="351"/>
      <c r="S135" s="351"/>
      <c r="T135" s="351"/>
      <c r="U135" s="351"/>
    </row>
    <row r="136" spans="1:23" x14ac:dyDescent="0.25">
      <c r="A136" s="224" t="s">
        <v>1927</v>
      </c>
      <c r="C136" s="363"/>
      <c r="D136" s="363"/>
      <c r="E136" s="363"/>
      <c r="F136" s="363"/>
      <c r="G136" s="363"/>
      <c r="H136" s="363"/>
      <c r="I136" s="363"/>
      <c r="J136" s="363"/>
      <c r="K136" s="352"/>
      <c r="L136" s="352"/>
      <c r="M136" s="352"/>
      <c r="N136" s="352"/>
      <c r="O136" s="352"/>
      <c r="P136" s="351"/>
      <c r="Q136" s="351"/>
      <c r="R136" s="351"/>
      <c r="S136" s="351"/>
      <c r="T136" s="351"/>
      <c r="U136" s="351"/>
    </row>
    <row r="137" spans="1:23" x14ac:dyDescent="0.25">
      <c r="A137" s="331" t="s">
        <v>1928</v>
      </c>
      <c r="C137" s="363">
        <v>2.5</v>
      </c>
      <c r="D137" s="363">
        <v>3.75</v>
      </c>
      <c r="E137" s="363">
        <v>5</v>
      </c>
      <c r="F137" s="363">
        <v>10</v>
      </c>
      <c r="G137" s="363">
        <v>11.25</v>
      </c>
      <c r="H137" s="363">
        <v>12.5</v>
      </c>
      <c r="I137" s="363">
        <v>13.75</v>
      </c>
      <c r="J137" s="363">
        <v>15</v>
      </c>
      <c r="K137" s="352">
        <v>15</v>
      </c>
      <c r="L137" s="352">
        <v>16.25</v>
      </c>
      <c r="M137" s="352">
        <v>17.5</v>
      </c>
      <c r="N137" s="352">
        <v>18.75</v>
      </c>
      <c r="O137" s="352">
        <v>20</v>
      </c>
      <c r="P137" s="351"/>
      <c r="Q137" s="351"/>
      <c r="R137" s="351"/>
      <c r="S137" s="351"/>
      <c r="T137" s="351"/>
      <c r="U137" s="351"/>
    </row>
    <row r="138" spans="1:23" x14ac:dyDescent="0.25">
      <c r="A138" s="224" t="s">
        <v>1929</v>
      </c>
      <c r="C138" s="363"/>
      <c r="D138" s="363"/>
      <c r="E138" s="363"/>
      <c r="F138" s="363"/>
      <c r="G138" s="363"/>
      <c r="H138" s="363"/>
      <c r="I138" s="363"/>
      <c r="J138" s="363"/>
      <c r="K138" s="352"/>
      <c r="L138" s="352"/>
      <c r="M138" s="352"/>
      <c r="N138" s="352"/>
      <c r="O138" s="352"/>
      <c r="P138" s="351"/>
      <c r="Q138" s="351"/>
      <c r="R138" s="351"/>
      <c r="S138" s="351"/>
      <c r="T138" s="351"/>
      <c r="U138" s="351"/>
    </row>
    <row r="139" spans="1:23" x14ac:dyDescent="0.25">
      <c r="A139" s="331" t="s">
        <v>1930</v>
      </c>
      <c r="C139" s="363">
        <v>2.5</v>
      </c>
      <c r="D139" s="363">
        <v>3.75</v>
      </c>
      <c r="E139" s="363">
        <v>5</v>
      </c>
      <c r="F139" s="363">
        <v>10</v>
      </c>
      <c r="G139" s="363">
        <v>11.25</v>
      </c>
      <c r="H139" s="363">
        <v>12.5</v>
      </c>
      <c r="I139" s="363">
        <v>13.75</v>
      </c>
      <c r="J139" s="363">
        <v>15</v>
      </c>
      <c r="K139" s="352">
        <v>15</v>
      </c>
      <c r="L139" s="352">
        <v>16.25</v>
      </c>
      <c r="M139" s="352">
        <v>17.5</v>
      </c>
      <c r="N139" s="352">
        <v>18.75</v>
      </c>
      <c r="O139" s="352">
        <v>20</v>
      </c>
      <c r="P139" s="351"/>
      <c r="Q139" s="351"/>
      <c r="R139" s="351"/>
      <c r="S139" s="351"/>
      <c r="T139" s="351"/>
      <c r="U139" s="351"/>
    </row>
    <row r="140" spans="1:23" x14ac:dyDescent="0.25">
      <c r="A140" s="224" t="s">
        <v>1931</v>
      </c>
      <c r="C140" s="363"/>
      <c r="D140" s="363"/>
      <c r="E140" s="363"/>
      <c r="F140" s="363"/>
      <c r="G140" s="363"/>
      <c r="H140" s="363"/>
      <c r="I140" s="363"/>
      <c r="J140" s="363"/>
      <c r="K140" s="352"/>
      <c r="L140" s="352"/>
      <c r="M140" s="352"/>
      <c r="N140" s="352"/>
      <c r="O140" s="352"/>
      <c r="P140" s="351"/>
      <c r="Q140" s="351"/>
      <c r="R140" s="351"/>
      <c r="S140" s="351"/>
      <c r="T140" s="351"/>
      <c r="U140" s="351"/>
    </row>
    <row r="141" spans="1:23" x14ac:dyDescent="0.25">
      <c r="A141" s="27" t="s">
        <v>1932</v>
      </c>
      <c r="C141" s="363"/>
      <c r="D141" s="363"/>
      <c r="E141" s="363"/>
      <c r="F141" s="363"/>
      <c r="G141" s="363"/>
      <c r="H141" s="363"/>
      <c r="I141" s="363"/>
      <c r="J141" s="363"/>
      <c r="K141" s="352"/>
      <c r="L141" s="352"/>
      <c r="M141" s="352"/>
      <c r="N141" s="352"/>
      <c r="O141" s="352"/>
      <c r="P141" s="351"/>
      <c r="Q141" s="351"/>
      <c r="R141" s="351"/>
      <c r="S141" s="351"/>
      <c r="T141" s="351"/>
      <c r="U141" s="351"/>
    </row>
    <row r="142" spans="1:23" x14ac:dyDescent="0.25">
      <c r="A142" s="331" t="s">
        <v>1933</v>
      </c>
      <c r="C142" s="363">
        <v>2.5</v>
      </c>
      <c r="D142" s="363">
        <v>3.75</v>
      </c>
      <c r="E142" s="363">
        <v>5</v>
      </c>
      <c r="F142" s="363">
        <v>10</v>
      </c>
      <c r="G142" s="363">
        <v>11.25</v>
      </c>
      <c r="H142" s="363">
        <v>12.5</v>
      </c>
      <c r="I142" s="363">
        <v>13.75</v>
      </c>
      <c r="J142" s="363">
        <v>15</v>
      </c>
      <c r="K142" s="352">
        <v>15</v>
      </c>
      <c r="L142" s="352">
        <v>16.25</v>
      </c>
      <c r="M142" s="352">
        <v>17.5</v>
      </c>
      <c r="N142" s="352">
        <v>18.75</v>
      </c>
      <c r="O142" s="352">
        <v>20</v>
      </c>
      <c r="P142" s="351"/>
      <c r="Q142" s="351"/>
      <c r="R142" s="351"/>
      <c r="S142" s="351"/>
      <c r="T142" s="351"/>
      <c r="U142" s="351"/>
    </row>
    <row r="143" spans="1:23" x14ac:dyDescent="0.25">
      <c r="A143" s="331" t="s">
        <v>1934</v>
      </c>
      <c r="C143" s="363">
        <v>6.25</v>
      </c>
      <c r="D143" s="363">
        <v>9.3699999999999992</v>
      </c>
      <c r="E143" s="363">
        <v>12.5</v>
      </c>
      <c r="F143" s="363">
        <v>25</v>
      </c>
      <c r="G143" s="363">
        <v>28.12</v>
      </c>
      <c r="H143" s="363">
        <v>31.25</v>
      </c>
      <c r="I143" s="363">
        <v>34.369999999999997</v>
      </c>
      <c r="J143" s="363">
        <v>37.5</v>
      </c>
      <c r="K143" s="352">
        <v>37.5</v>
      </c>
      <c r="L143" s="352">
        <v>40.619999999999997</v>
      </c>
      <c r="M143" s="352">
        <v>43.75</v>
      </c>
      <c r="N143" s="352">
        <v>46.87</v>
      </c>
      <c r="O143" s="352">
        <v>50</v>
      </c>
      <c r="P143" s="351"/>
      <c r="Q143" s="351"/>
      <c r="R143" s="351"/>
      <c r="S143" s="351"/>
      <c r="T143" s="351"/>
      <c r="U143" s="351"/>
    </row>
    <row r="144" spans="1:23" x14ac:dyDescent="0.25">
      <c r="A144" s="331" t="s">
        <v>1935</v>
      </c>
      <c r="C144" s="363">
        <v>12.5</v>
      </c>
      <c r="D144" s="363">
        <v>18.75</v>
      </c>
      <c r="E144" s="363">
        <v>25</v>
      </c>
      <c r="F144" s="363">
        <v>50</v>
      </c>
      <c r="G144" s="363">
        <v>56.25</v>
      </c>
      <c r="H144" s="363">
        <v>62.5</v>
      </c>
      <c r="I144" s="363">
        <v>68.75</v>
      </c>
      <c r="J144" s="363">
        <v>75</v>
      </c>
      <c r="K144" s="352">
        <v>75</v>
      </c>
      <c r="L144" s="352">
        <v>81.25</v>
      </c>
      <c r="M144" s="352">
        <v>87.5</v>
      </c>
      <c r="N144" s="352">
        <v>93.75</v>
      </c>
      <c r="O144" s="352">
        <v>100</v>
      </c>
      <c r="P144" s="351"/>
      <c r="Q144" s="351"/>
      <c r="R144" s="351"/>
      <c r="S144" s="351"/>
      <c r="T144" s="351"/>
      <c r="U144" s="351"/>
    </row>
    <row r="145" spans="1:21" x14ac:dyDescent="0.25">
      <c r="A145" s="331" t="s">
        <v>1936</v>
      </c>
      <c r="C145" s="363">
        <v>20</v>
      </c>
      <c r="D145" s="363">
        <v>30</v>
      </c>
      <c r="E145" s="363">
        <v>40</v>
      </c>
      <c r="F145" s="363">
        <v>80</v>
      </c>
      <c r="G145" s="363">
        <v>90</v>
      </c>
      <c r="H145" s="363">
        <v>100</v>
      </c>
      <c r="I145" s="363">
        <v>110</v>
      </c>
      <c r="J145" s="363">
        <v>120</v>
      </c>
      <c r="K145" s="352">
        <v>120</v>
      </c>
      <c r="L145" s="352">
        <v>130</v>
      </c>
      <c r="M145" s="352">
        <v>140</v>
      </c>
      <c r="N145" s="352">
        <v>150</v>
      </c>
      <c r="O145" s="352">
        <v>160</v>
      </c>
      <c r="P145" s="351"/>
      <c r="Q145" s="351"/>
      <c r="R145" s="351"/>
      <c r="S145" s="351"/>
      <c r="T145" s="351"/>
      <c r="U145" s="351"/>
    </row>
    <row r="146" spans="1:21" x14ac:dyDescent="0.25">
      <c r="A146" s="331" t="s">
        <v>1937</v>
      </c>
      <c r="C146" s="363">
        <v>37.5</v>
      </c>
      <c r="D146" s="363">
        <v>56.25</v>
      </c>
      <c r="E146" s="363">
        <v>75</v>
      </c>
      <c r="F146" s="363">
        <v>150</v>
      </c>
      <c r="G146" s="363">
        <v>168.75</v>
      </c>
      <c r="H146" s="363">
        <v>187.5</v>
      </c>
      <c r="I146" s="363">
        <v>206.25</v>
      </c>
      <c r="J146" s="363">
        <v>225</v>
      </c>
      <c r="K146" s="352">
        <v>225</v>
      </c>
      <c r="L146" s="352">
        <v>243.75</v>
      </c>
      <c r="M146" s="352">
        <v>262.5</v>
      </c>
      <c r="N146" s="352">
        <v>281.25</v>
      </c>
      <c r="O146" s="352">
        <v>300</v>
      </c>
      <c r="P146" s="351"/>
      <c r="Q146" s="351"/>
      <c r="R146" s="351"/>
      <c r="S146" s="351"/>
      <c r="T146" s="351"/>
      <c r="U146" s="351"/>
    </row>
    <row r="147" spans="1:21" x14ac:dyDescent="0.25">
      <c r="A147" s="331" t="s">
        <v>1938</v>
      </c>
      <c r="C147" s="363">
        <v>62.5</v>
      </c>
      <c r="D147" s="363">
        <v>93.75</v>
      </c>
      <c r="E147" s="363">
        <v>125</v>
      </c>
      <c r="F147" s="363">
        <v>250</v>
      </c>
      <c r="G147" s="363">
        <v>281.25</v>
      </c>
      <c r="H147" s="363">
        <v>312.5</v>
      </c>
      <c r="I147" s="363">
        <v>343.75</v>
      </c>
      <c r="J147" s="363">
        <v>375</v>
      </c>
      <c r="K147" s="352">
        <v>375</v>
      </c>
      <c r="L147" s="352">
        <v>406.25</v>
      </c>
      <c r="M147" s="352">
        <v>437.5</v>
      </c>
      <c r="N147" s="352">
        <v>468.75</v>
      </c>
      <c r="O147" s="352">
        <v>500</v>
      </c>
      <c r="P147" s="351"/>
      <c r="Q147" s="351"/>
      <c r="R147" s="351"/>
      <c r="S147" s="351"/>
      <c r="T147" s="351"/>
      <c r="U147" s="351"/>
    </row>
    <row r="148" spans="1:21" x14ac:dyDescent="0.25">
      <c r="A148" s="331" t="s">
        <v>1939</v>
      </c>
      <c r="C148" s="363">
        <v>125</v>
      </c>
      <c r="D148" s="363">
        <v>187.5</v>
      </c>
      <c r="E148" s="363">
        <v>250</v>
      </c>
      <c r="F148" s="363">
        <v>500</v>
      </c>
      <c r="G148" s="363">
        <v>562.5</v>
      </c>
      <c r="H148" s="363">
        <v>625</v>
      </c>
      <c r="I148" s="363">
        <v>687.5</v>
      </c>
      <c r="J148" s="363">
        <v>750</v>
      </c>
      <c r="K148" s="352">
        <v>750</v>
      </c>
      <c r="L148" s="352">
        <v>812.5</v>
      </c>
      <c r="M148" s="352">
        <v>875</v>
      </c>
      <c r="N148" s="352">
        <v>937.5</v>
      </c>
      <c r="O148" s="352">
        <v>1000</v>
      </c>
      <c r="P148" s="351"/>
      <c r="Q148" s="351"/>
      <c r="R148" s="351"/>
      <c r="S148" s="351"/>
      <c r="T148" s="351"/>
      <c r="U148" s="351"/>
    </row>
    <row r="149" spans="1:21" x14ac:dyDescent="0.25">
      <c r="A149" s="331" t="s">
        <v>1940</v>
      </c>
      <c r="C149" s="363">
        <v>200</v>
      </c>
      <c r="D149" s="363">
        <v>300</v>
      </c>
      <c r="E149" s="363">
        <v>400</v>
      </c>
      <c r="F149" s="363">
        <v>800</v>
      </c>
      <c r="G149" s="363">
        <v>900</v>
      </c>
      <c r="H149" s="363">
        <v>1000</v>
      </c>
      <c r="I149" s="363">
        <v>1100</v>
      </c>
      <c r="J149" s="363">
        <v>1200</v>
      </c>
      <c r="K149" s="352">
        <v>1200</v>
      </c>
      <c r="L149" s="352">
        <v>1300</v>
      </c>
      <c r="M149" s="352">
        <v>1400</v>
      </c>
      <c r="N149" s="352">
        <v>1500</v>
      </c>
      <c r="O149" s="352">
        <v>1600</v>
      </c>
      <c r="P149" s="351"/>
      <c r="Q149" s="351"/>
      <c r="R149" s="351"/>
      <c r="S149" s="351"/>
      <c r="T149" s="351"/>
      <c r="U149" s="351"/>
    </row>
    <row r="150" spans="1:21" x14ac:dyDescent="0.25">
      <c r="A150" s="331" t="s">
        <v>1941</v>
      </c>
      <c r="C150" s="363">
        <v>287.5</v>
      </c>
      <c r="D150" s="363">
        <v>431.25</v>
      </c>
      <c r="E150" s="363">
        <v>575</v>
      </c>
      <c r="F150" s="363">
        <v>1150</v>
      </c>
      <c r="G150" s="363">
        <v>1293.75</v>
      </c>
      <c r="H150" s="363">
        <v>1437.5</v>
      </c>
      <c r="I150" s="363">
        <v>1581.25</v>
      </c>
      <c r="J150" s="363">
        <v>1725</v>
      </c>
      <c r="K150" s="352">
        <v>1725</v>
      </c>
      <c r="L150" s="352">
        <v>1868.75</v>
      </c>
      <c r="M150" s="352">
        <v>2012.5</v>
      </c>
      <c r="N150" s="352">
        <v>2156.25</v>
      </c>
      <c r="O150" s="352">
        <v>2300</v>
      </c>
      <c r="P150" s="351"/>
      <c r="Q150" s="351"/>
      <c r="R150" s="351"/>
      <c r="S150" s="351"/>
      <c r="T150" s="351"/>
      <c r="U150" s="351"/>
    </row>
    <row r="151" spans="1:21" x14ac:dyDescent="0.25">
      <c r="A151" s="331" t="s">
        <v>1942</v>
      </c>
      <c r="C151" s="363">
        <v>537.5</v>
      </c>
      <c r="D151" s="363">
        <v>806.25</v>
      </c>
      <c r="E151" s="363">
        <v>1075</v>
      </c>
      <c r="F151" s="363">
        <v>2150</v>
      </c>
      <c r="G151" s="363">
        <v>2418.75</v>
      </c>
      <c r="H151" s="363">
        <v>2687.5</v>
      </c>
      <c r="I151" s="363">
        <v>2956.25</v>
      </c>
      <c r="J151" s="363">
        <v>3225</v>
      </c>
      <c r="K151" s="352">
        <v>3225</v>
      </c>
      <c r="L151" s="352">
        <v>3493.75</v>
      </c>
      <c r="M151" s="352">
        <v>3762.5</v>
      </c>
      <c r="N151" s="352">
        <v>4031.25</v>
      </c>
      <c r="O151" s="352">
        <v>4300</v>
      </c>
      <c r="P151" s="351"/>
      <c r="Q151" s="351"/>
      <c r="R151" s="351"/>
      <c r="S151" s="351"/>
      <c r="T151" s="351"/>
      <c r="U151" s="351"/>
    </row>
    <row r="152" spans="1:21" x14ac:dyDescent="0.25">
      <c r="A152" s="331"/>
      <c r="C152" s="363"/>
      <c r="D152" s="363"/>
      <c r="E152" s="363"/>
      <c r="F152" s="363"/>
      <c r="G152" s="363"/>
      <c r="H152" s="363"/>
      <c r="I152" s="363"/>
      <c r="J152" s="363"/>
      <c r="K152" s="352"/>
      <c r="L152" s="352"/>
      <c r="M152" s="352"/>
      <c r="N152" s="352"/>
      <c r="O152" s="352"/>
      <c r="P152" s="351"/>
      <c r="Q152" s="351"/>
      <c r="R152" s="351"/>
      <c r="S152" s="351"/>
      <c r="T152" s="351"/>
      <c r="U152" s="351"/>
    </row>
    <row r="153" spans="1:21" x14ac:dyDescent="0.25">
      <c r="A153" s="224" t="s">
        <v>1943</v>
      </c>
      <c r="C153" s="363"/>
      <c r="D153" s="363"/>
      <c r="E153" s="363"/>
      <c r="F153" s="363"/>
      <c r="G153" s="363"/>
      <c r="H153" s="363"/>
      <c r="I153" s="363"/>
      <c r="J153" s="363"/>
      <c r="K153" s="352"/>
      <c r="L153" s="352"/>
      <c r="M153" s="352"/>
      <c r="N153" s="352"/>
      <c r="O153" s="352"/>
      <c r="P153" s="351"/>
      <c r="Q153" s="351"/>
      <c r="R153" s="351"/>
      <c r="S153" s="351"/>
      <c r="T153" s="351"/>
      <c r="U153" s="351"/>
    </row>
    <row r="154" spans="1:21" x14ac:dyDescent="0.25">
      <c r="A154" s="224" t="s">
        <v>679</v>
      </c>
      <c r="C154" s="363"/>
      <c r="D154" s="363"/>
      <c r="E154" s="363"/>
      <c r="F154" s="363"/>
      <c r="G154" s="363"/>
      <c r="H154" s="363"/>
      <c r="I154" s="363"/>
      <c r="J154" s="363"/>
      <c r="K154" s="352"/>
      <c r="L154" s="352"/>
      <c r="M154" s="352"/>
      <c r="N154" s="352"/>
      <c r="O154" s="352"/>
      <c r="P154" s="351"/>
      <c r="Q154" s="351"/>
      <c r="R154" s="351"/>
      <c r="S154" s="351"/>
      <c r="T154" s="351"/>
      <c r="U154" s="351"/>
    </row>
    <row r="155" spans="1:21" x14ac:dyDescent="0.25">
      <c r="A155" s="331" t="s">
        <v>1924</v>
      </c>
      <c r="C155" s="363">
        <v>2.5</v>
      </c>
      <c r="D155" s="363">
        <v>3.75</v>
      </c>
      <c r="E155" s="363">
        <v>5</v>
      </c>
      <c r="F155" s="363">
        <v>10</v>
      </c>
      <c r="G155" s="363">
        <v>11.25</v>
      </c>
      <c r="H155" s="363">
        <v>12.5</v>
      </c>
      <c r="I155" s="363">
        <v>13.75</v>
      </c>
      <c r="J155" s="363">
        <v>15</v>
      </c>
      <c r="K155" s="352">
        <v>15</v>
      </c>
      <c r="L155" s="352">
        <v>16.25</v>
      </c>
      <c r="M155" s="352">
        <v>17.5</v>
      </c>
      <c r="N155" s="352">
        <v>18.75</v>
      </c>
      <c r="O155" s="352">
        <v>20</v>
      </c>
      <c r="P155" s="351"/>
      <c r="Q155" s="351"/>
      <c r="R155" s="351"/>
      <c r="S155" s="351"/>
      <c r="T155" s="351"/>
      <c r="U155" s="351"/>
    </row>
    <row r="156" spans="1:21" x14ac:dyDescent="0.25">
      <c r="A156" s="224" t="s">
        <v>1931</v>
      </c>
      <c r="C156" s="363"/>
      <c r="D156" s="363"/>
      <c r="E156" s="363"/>
      <c r="F156" s="363"/>
      <c r="G156" s="363"/>
      <c r="H156" s="363"/>
      <c r="I156" s="363"/>
      <c r="J156" s="363"/>
      <c r="K156" s="352"/>
      <c r="L156" s="352"/>
      <c r="M156" s="352"/>
      <c r="N156" s="352"/>
      <c r="O156" s="352"/>
      <c r="P156" s="351"/>
      <c r="Q156" s="351"/>
      <c r="R156" s="351"/>
      <c r="S156" s="351"/>
      <c r="T156" s="351"/>
      <c r="U156" s="351"/>
    </row>
    <row r="157" spans="1:21" x14ac:dyDescent="0.25">
      <c r="A157" s="27" t="s">
        <v>1932</v>
      </c>
      <c r="C157" s="363"/>
      <c r="D157" s="363"/>
      <c r="E157" s="363"/>
      <c r="F157" s="363"/>
      <c r="G157" s="363"/>
      <c r="H157" s="363"/>
      <c r="I157" s="363"/>
      <c r="J157" s="363"/>
      <c r="K157" s="352"/>
      <c r="L157" s="352"/>
      <c r="M157" s="352"/>
      <c r="N157" s="352"/>
      <c r="O157" s="352"/>
      <c r="P157" s="351"/>
      <c r="Q157" s="351"/>
      <c r="R157" s="351"/>
      <c r="S157" s="351"/>
      <c r="T157" s="351"/>
      <c r="U157" s="351"/>
    </row>
    <row r="158" spans="1:21" x14ac:dyDescent="0.25">
      <c r="A158" s="331" t="s">
        <v>1933</v>
      </c>
      <c r="C158" s="363">
        <v>2.5</v>
      </c>
      <c r="D158" s="363">
        <v>3.75</v>
      </c>
      <c r="E158" s="363">
        <v>5</v>
      </c>
      <c r="F158" s="363">
        <v>10</v>
      </c>
      <c r="G158" s="363">
        <v>11.25</v>
      </c>
      <c r="H158" s="363">
        <v>12.5</v>
      </c>
      <c r="I158" s="363">
        <v>13.75</v>
      </c>
      <c r="J158" s="363">
        <v>15</v>
      </c>
      <c r="K158" s="352">
        <v>15</v>
      </c>
      <c r="L158" s="352">
        <v>16.25</v>
      </c>
      <c r="M158" s="352">
        <v>17.5</v>
      </c>
      <c r="N158" s="352">
        <v>18.75</v>
      </c>
      <c r="O158" s="352">
        <v>20</v>
      </c>
      <c r="P158" s="351"/>
      <c r="Q158" s="351"/>
      <c r="R158" s="351"/>
      <c r="S158" s="351"/>
      <c r="T158" s="351"/>
      <c r="U158" s="351"/>
    </row>
    <row r="159" spans="1:21" x14ac:dyDescent="0.25">
      <c r="A159" s="331" t="s">
        <v>1934</v>
      </c>
      <c r="C159" s="363">
        <v>6.25</v>
      </c>
      <c r="D159" s="363">
        <v>9.3699999999999992</v>
      </c>
      <c r="E159" s="363">
        <v>12.5</v>
      </c>
      <c r="F159" s="363">
        <v>25</v>
      </c>
      <c r="G159" s="363">
        <v>28.12</v>
      </c>
      <c r="H159" s="363">
        <v>31.25</v>
      </c>
      <c r="I159" s="363">
        <v>34.369999999999997</v>
      </c>
      <c r="J159" s="363">
        <v>37.5</v>
      </c>
      <c r="K159" s="352">
        <v>37.5</v>
      </c>
      <c r="L159" s="352">
        <v>40.619999999999997</v>
      </c>
      <c r="M159" s="352">
        <v>43.75</v>
      </c>
      <c r="N159" s="352">
        <v>46.87</v>
      </c>
      <c r="O159" s="352">
        <v>50</v>
      </c>
      <c r="P159" s="351"/>
      <c r="Q159" s="351"/>
      <c r="R159" s="351"/>
      <c r="S159" s="351"/>
      <c r="T159" s="351"/>
      <c r="U159" s="351"/>
    </row>
    <row r="160" spans="1:21" x14ac:dyDescent="0.25">
      <c r="A160" s="331" t="s">
        <v>1935</v>
      </c>
      <c r="C160" s="363">
        <v>12.5</v>
      </c>
      <c r="D160" s="363">
        <v>18.75</v>
      </c>
      <c r="E160" s="363">
        <v>25</v>
      </c>
      <c r="F160" s="363">
        <v>50</v>
      </c>
      <c r="G160" s="363">
        <v>56.25</v>
      </c>
      <c r="H160" s="363">
        <v>62.5</v>
      </c>
      <c r="I160" s="363">
        <v>68.75</v>
      </c>
      <c r="J160" s="363">
        <v>75</v>
      </c>
      <c r="K160" s="352">
        <v>75</v>
      </c>
      <c r="L160" s="352">
        <v>81.25</v>
      </c>
      <c r="M160" s="352">
        <v>87.5</v>
      </c>
      <c r="N160" s="352">
        <v>93.75</v>
      </c>
      <c r="O160" s="352">
        <v>100</v>
      </c>
      <c r="P160" s="351"/>
      <c r="Q160" s="351"/>
      <c r="R160" s="351"/>
      <c r="S160" s="351"/>
      <c r="T160" s="351"/>
      <c r="U160" s="351"/>
    </row>
    <row r="161" spans="1:23" x14ac:dyDescent="0.25">
      <c r="A161" s="331" t="s">
        <v>1936</v>
      </c>
      <c r="C161" s="363">
        <v>20</v>
      </c>
      <c r="D161" s="363">
        <v>30</v>
      </c>
      <c r="E161" s="363">
        <v>40</v>
      </c>
      <c r="F161" s="363">
        <v>80</v>
      </c>
      <c r="G161" s="363">
        <v>90</v>
      </c>
      <c r="H161" s="363">
        <v>100</v>
      </c>
      <c r="I161" s="363">
        <v>110</v>
      </c>
      <c r="J161" s="363">
        <v>120</v>
      </c>
      <c r="K161" s="352">
        <v>120</v>
      </c>
      <c r="L161" s="352">
        <v>130</v>
      </c>
      <c r="M161" s="352">
        <v>140</v>
      </c>
      <c r="N161" s="352">
        <v>150</v>
      </c>
      <c r="O161" s="352">
        <v>160</v>
      </c>
      <c r="P161" s="351"/>
      <c r="Q161" s="351"/>
      <c r="R161" s="351"/>
      <c r="S161" s="351"/>
      <c r="T161" s="351"/>
      <c r="U161" s="351"/>
    </row>
    <row r="162" spans="1:23" x14ac:dyDescent="0.25">
      <c r="A162" s="331" t="s">
        <v>1937</v>
      </c>
      <c r="C162" s="363">
        <v>37.5</v>
      </c>
      <c r="D162" s="363">
        <v>56.25</v>
      </c>
      <c r="E162" s="363">
        <v>75</v>
      </c>
      <c r="F162" s="363">
        <v>150</v>
      </c>
      <c r="G162" s="363">
        <v>168.75</v>
      </c>
      <c r="H162" s="363">
        <v>187.5</v>
      </c>
      <c r="I162" s="363">
        <v>206.25</v>
      </c>
      <c r="J162" s="363">
        <v>225</v>
      </c>
      <c r="K162" s="352">
        <v>225</v>
      </c>
      <c r="L162" s="352">
        <v>243.75</v>
      </c>
      <c r="M162" s="352">
        <v>262.5</v>
      </c>
      <c r="N162" s="352">
        <v>281.25</v>
      </c>
      <c r="O162" s="352">
        <v>300</v>
      </c>
      <c r="P162" s="351"/>
      <c r="Q162" s="351"/>
      <c r="R162" s="351"/>
      <c r="S162" s="351"/>
      <c r="T162" s="351"/>
      <c r="U162" s="351"/>
    </row>
    <row r="163" spans="1:23" x14ac:dyDescent="0.25">
      <c r="A163" s="331" t="s">
        <v>1938</v>
      </c>
      <c r="C163" s="363">
        <v>62.5</v>
      </c>
      <c r="D163" s="363">
        <v>93.75</v>
      </c>
      <c r="E163" s="363">
        <v>125</v>
      </c>
      <c r="F163" s="363">
        <v>250</v>
      </c>
      <c r="G163" s="363">
        <v>281.25</v>
      </c>
      <c r="H163" s="363">
        <v>312.5</v>
      </c>
      <c r="I163" s="363">
        <v>343.75</v>
      </c>
      <c r="J163" s="363">
        <v>375</v>
      </c>
      <c r="K163" s="352">
        <v>375</v>
      </c>
      <c r="L163" s="352">
        <v>406.25</v>
      </c>
      <c r="M163" s="352">
        <v>437.5</v>
      </c>
      <c r="N163" s="352">
        <v>468.75</v>
      </c>
      <c r="O163" s="352">
        <v>500</v>
      </c>
      <c r="P163" s="351"/>
      <c r="Q163" s="351"/>
      <c r="R163" s="351"/>
      <c r="S163" s="351"/>
      <c r="T163" s="351"/>
      <c r="U163" s="351"/>
    </row>
    <row r="164" spans="1:23" x14ac:dyDescent="0.25">
      <c r="A164" s="331" t="s">
        <v>1939</v>
      </c>
      <c r="C164" s="363">
        <v>125</v>
      </c>
      <c r="D164" s="363">
        <v>187.5</v>
      </c>
      <c r="E164" s="363">
        <v>250</v>
      </c>
      <c r="F164" s="363">
        <v>500</v>
      </c>
      <c r="G164" s="363">
        <v>562.5</v>
      </c>
      <c r="H164" s="363">
        <v>625</v>
      </c>
      <c r="I164" s="363">
        <v>687.5</v>
      </c>
      <c r="J164" s="363">
        <v>750</v>
      </c>
      <c r="K164" s="352">
        <v>750</v>
      </c>
      <c r="L164" s="352">
        <v>812.5</v>
      </c>
      <c r="M164" s="352">
        <v>875</v>
      </c>
      <c r="N164" s="352">
        <v>937.5</v>
      </c>
      <c r="O164" s="352">
        <v>1000</v>
      </c>
      <c r="P164" s="351"/>
      <c r="Q164" s="351"/>
      <c r="R164" s="351"/>
      <c r="S164" s="351"/>
      <c r="T164" s="351"/>
      <c r="U164" s="351"/>
    </row>
    <row r="165" spans="1:23" x14ac:dyDescent="0.25">
      <c r="A165" s="331" t="s">
        <v>1940</v>
      </c>
      <c r="C165" s="363">
        <v>200</v>
      </c>
      <c r="D165" s="363">
        <v>300</v>
      </c>
      <c r="E165" s="363">
        <v>400</v>
      </c>
      <c r="F165" s="363">
        <v>800</v>
      </c>
      <c r="G165" s="363">
        <v>900</v>
      </c>
      <c r="H165" s="363">
        <v>1000</v>
      </c>
      <c r="I165" s="363">
        <v>1100</v>
      </c>
      <c r="J165" s="363">
        <v>1200</v>
      </c>
      <c r="K165" s="352">
        <v>1200</v>
      </c>
      <c r="L165" s="352">
        <v>1300</v>
      </c>
      <c r="M165" s="352">
        <v>1400</v>
      </c>
      <c r="N165" s="352">
        <v>1500</v>
      </c>
      <c r="O165" s="352">
        <v>1600</v>
      </c>
      <c r="P165" s="351"/>
      <c r="Q165" s="351"/>
      <c r="R165" s="351"/>
      <c r="S165" s="351"/>
      <c r="T165" s="351"/>
      <c r="U165" s="351"/>
    </row>
    <row r="166" spans="1:23" x14ac:dyDescent="0.25">
      <c r="A166" s="331" t="s">
        <v>1941</v>
      </c>
      <c r="C166" s="363">
        <v>287.5</v>
      </c>
      <c r="D166" s="363">
        <v>431.25</v>
      </c>
      <c r="E166" s="363">
        <v>575</v>
      </c>
      <c r="F166" s="363">
        <v>1150</v>
      </c>
      <c r="G166" s="363">
        <v>1293.75</v>
      </c>
      <c r="H166" s="363">
        <v>1437.5</v>
      </c>
      <c r="I166" s="363">
        <v>1581.25</v>
      </c>
      <c r="J166" s="363">
        <v>1725</v>
      </c>
      <c r="K166" s="352">
        <v>1725</v>
      </c>
      <c r="L166" s="352">
        <v>1868.75</v>
      </c>
      <c r="M166" s="352">
        <v>2012.5</v>
      </c>
      <c r="N166" s="352">
        <v>2156.25</v>
      </c>
      <c r="O166" s="352">
        <v>2300</v>
      </c>
      <c r="P166" s="351"/>
      <c r="Q166" s="351"/>
      <c r="R166" s="351"/>
      <c r="S166" s="351"/>
      <c r="T166" s="351"/>
      <c r="U166" s="351"/>
    </row>
    <row r="167" spans="1:23" x14ac:dyDescent="0.25">
      <c r="A167" s="331" t="s">
        <v>1942</v>
      </c>
      <c r="C167" s="363">
        <v>537.5</v>
      </c>
      <c r="D167" s="363">
        <v>806.25</v>
      </c>
      <c r="E167" s="363">
        <v>1075</v>
      </c>
      <c r="F167" s="363">
        <v>2150</v>
      </c>
      <c r="G167" s="363">
        <v>2418.75</v>
      </c>
      <c r="H167" s="363">
        <v>2687.5</v>
      </c>
      <c r="I167" s="363">
        <v>2956.25</v>
      </c>
      <c r="J167" s="363">
        <v>3225</v>
      </c>
      <c r="K167" s="352">
        <v>3225</v>
      </c>
      <c r="L167" s="352">
        <v>3493.75</v>
      </c>
      <c r="M167" s="352">
        <v>3762.5</v>
      </c>
      <c r="N167" s="352">
        <v>4031.25</v>
      </c>
      <c r="O167" s="352">
        <v>4300</v>
      </c>
      <c r="P167" s="351"/>
      <c r="Q167" s="351"/>
      <c r="R167" s="351"/>
      <c r="S167" s="351"/>
      <c r="T167" s="351"/>
      <c r="U167" s="351"/>
    </row>
    <row r="168" spans="1:23" x14ac:dyDescent="0.25">
      <c r="C168" s="263"/>
      <c r="D168" s="263"/>
      <c r="H168" s="351"/>
      <c r="K168" s="351"/>
      <c r="L168" s="351"/>
      <c r="M168" s="351"/>
      <c r="N168" s="351"/>
      <c r="O168" s="351"/>
      <c r="P168" s="351"/>
      <c r="Q168" s="351"/>
      <c r="R168" s="351"/>
      <c r="S168" s="351"/>
      <c r="T168" s="351"/>
      <c r="U168" s="351"/>
      <c r="V168" s="351"/>
      <c r="W168" s="351"/>
    </row>
    <row r="169" spans="1:23" ht="15" customHeight="1" x14ac:dyDescent="0.25">
      <c r="H169" s="998" t="s">
        <v>1921</v>
      </c>
      <c r="I169" s="999"/>
      <c r="J169" s="999"/>
      <c r="K169" s="999"/>
      <c r="L169" s="999"/>
      <c r="M169" s="999"/>
      <c r="N169" s="999"/>
      <c r="O169" s="999"/>
      <c r="P169" s="999"/>
      <c r="Q169" s="1000"/>
      <c r="R169" s="354"/>
      <c r="S169" s="354"/>
      <c r="T169" s="351"/>
      <c r="U169" s="351"/>
      <c r="V169" s="351"/>
      <c r="W169" s="351"/>
    </row>
    <row r="170" spans="1:23" ht="30" x14ac:dyDescent="0.25">
      <c r="H170" s="351"/>
      <c r="I170" s="223"/>
      <c r="J170" s="472" t="s">
        <v>1954</v>
      </c>
      <c r="K170" s="355" t="s">
        <v>1955</v>
      </c>
      <c r="L170" s="356" t="s">
        <v>1956</v>
      </c>
      <c r="M170" s="356" t="s">
        <v>1957</v>
      </c>
      <c r="N170" s="352"/>
      <c r="O170" s="351"/>
      <c r="P170" s="351"/>
      <c r="Q170" s="351"/>
      <c r="R170" s="351"/>
      <c r="S170" s="351"/>
      <c r="T170" s="351"/>
      <c r="U170" s="351"/>
      <c r="V170" s="351"/>
      <c r="W170" s="351"/>
    </row>
    <row r="171" spans="1:23" x14ac:dyDescent="0.25">
      <c r="H171" s="351"/>
      <c r="I171" s="223"/>
      <c r="J171" s="473">
        <v>1902</v>
      </c>
      <c r="K171" s="353">
        <v>0.17</v>
      </c>
      <c r="L171" s="352"/>
      <c r="M171" s="352"/>
      <c r="N171" s="352"/>
      <c r="O171" s="351"/>
      <c r="P171" s="351"/>
      <c r="Q171" s="351"/>
      <c r="R171" s="351"/>
      <c r="S171" s="351"/>
      <c r="T171" s="351"/>
      <c r="U171" s="351"/>
      <c r="V171" s="351"/>
      <c r="W171" s="351"/>
    </row>
    <row r="172" spans="1:23" x14ac:dyDescent="0.25">
      <c r="H172" s="351"/>
      <c r="I172" s="223"/>
      <c r="J172" s="473">
        <v>1948</v>
      </c>
      <c r="K172" s="353">
        <v>0.22</v>
      </c>
      <c r="L172" s="352">
        <f>K172-K171</f>
        <v>4.9999999999999989E-2</v>
      </c>
      <c r="M172" s="352"/>
      <c r="N172" s="352"/>
      <c r="O172" s="351"/>
      <c r="P172" s="351"/>
      <c r="Q172" s="351"/>
      <c r="R172" s="351"/>
      <c r="S172" s="351"/>
      <c r="T172" s="351"/>
      <c r="U172" s="351"/>
      <c r="V172" s="351"/>
      <c r="W172" s="351"/>
    </row>
    <row r="173" spans="1:23" x14ac:dyDescent="0.25">
      <c r="H173" s="351"/>
      <c r="I173" s="223"/>
      <c r="J173" s="473">
        <v>1975</v>
      </c>
      <c r="K173" s="353">
        <v>0.27</v>
      </c>
      <c r="L173" s="352">
        <f t="shared" ref="L173:L208" si="0">K173-K172</f>
        <v>5.0000000000000017E-2</v>
      </c>
      <c r="M173" s="352"/>
      <c r="N173" s="352"/>
      <c r="O173" s="351"/>
      <c r="P173" s="351"/>
      <c r="Q173" s="351"/>
      <c r="R173" s="351"/>
      <c r="S173" s="351"/>
      <c r="T173" s="351"/>
      <c r="U173" s="351"/>
      <c r="V173" s="351"/>
      <c r="W173" s="351"/>
    </row>
    <row r="174" spans="1:23" x14ac:dyDescent="0.25">
      <c r="H174" s="351"/>
      <c r="I174" s="223"/>
      <c r="J174" s="473">
        <v>1976</v>
      </c>
      <c r="K174" s="353">
        <v>0.3</v>
      </c>
      <c r="L174" s="352">
        <f t="shared" si="0"/>
        <v>2.9999999999999971E-2</v>
      </c>
      <c r="M174" s="352"/>
      <c r="N174" s="352"/>
      <c r="O174" s="351"/>
      <c r="P174" s="351"/>
      <c r="Q174" s="351"/>
      <c r="R174" s="351"/>
      <c r="S174" s="351"/>
      <c r="T174" s="351"/>
      <c r="U174" s="351"/>
      <c r="V174" s="351"/>
      <c r="W174" s="351"/>
    </row>
    <row r="175" spans="1:23" x14ac:dyDescent="0.25">
      <c r="H175" s="351"/>
      <c r="I175" s="223"/>
      <c r="J175" s="473">
        <v>1978</v>
      </c>
      <c r="K175" s="353">
        <v>0.38</v>
      </c>
      <c r="L175" s="352">
        <f t="shared" si="0"/>
        <v>8.0000000000000016E-2</v>
      </c>
      <c r="M175" s="352"/>
      <c r="N175" s="352"/>
      <c r="O175" s="351"/>
      <c r="P175" s="351"/>
      <c r="Q175" s="351"/>
      <c r="R175" s="351"/>
      <c r="S175" s="351"/>
      <c r="T175" s="351"/>
      <c r="U175" s="351"/>
      <c r="V175" s="351"/>
      <c r="W175" s="351"/>
    </row>
    <row r="176" spans="1:23" x14ac:dyDescent="0.25">
      <c r="H176" s="351"/>
      <c r="I176" s="223"/>
      <c r="J176" s="473">
        <v>1981</v>
      </c>
      <c r="K176" s="353">
        <v>0.51</v>
      </c>
      <c r="L176" s="352">
        <f t="shared" si="0"/>
        <v>0.13</v>
      </c>
      <c r="M176" s="352"/>
      <c r="N176" s="352"/>
      <c r="O176" s="351"/>
      <c r="P176" s="351"/>
      <c r="Q176" s="351"/>
      <c r="R176" s="351"/>
      <c r="S176" s="351"/>
      <c r="T176" s="351"/>
      <c r="U176" s="351"/>
      <c r="V176" s="351"/>
      <c r="W176" s="351"/>
    </row>
    <row r="177" spans="8:23" x14ac:dyDescent="0.25">
      <c r="H177" s="351"/>
      <c r="I177" s="223"/>
      <c r="J177" s="473">
        <v>1983</v>
      </c>
      <c r="K177" s="353">
        <v>0.61</v>
      </c>
      <c r="L177" s="352">
        <f t="shared" si="0"/>
        <v>9.9999999999999978E-2</v>
      </c>
      <c r="M177" s="352"/>
      <c r="N177" s="352"/>
      <c r="O177" s="351"/>
      <c r="P177" s="351"/>
      <c r="Q177" s="351"/>
      <c r="R177" s="351"/>
      <c r="S177" s="351"/>
      <c r="T177" s="351"/>
      <c r="U177" s="351"/>
      <c r="V177" s="351"/>
      <c r="W177" s="351"/>
    </row>
    <row r="178" spans="8:23" x14ac:dyDescent="0.25">
      <c r="H178" s="351"/>
      <c r="I178" s="223"/>
      <c r="J178" s="473">
        <v>1990</v>
      </c>
      <c r="K178" s="353">
        <v>0.77</v>
      </c>
      <c r="L178" s="352">
        <f t="shared" si="0"/>
        <v>0.16000000000000003</v>
      </c>
      <c r="M178" s="352"/>
      <c r="N178" s="352"/>
      <c r="O178" s="351"/>
      <c r="P178" s="351"/>
      <c r="Q178" s="351"/>
      <c r="R178" s="351"/>
      <c r="S178" s="351"/>
      <c r="T178" s="351"/>
      <c r="U178" s="351"/>
      <c r="V178" s="351"/>
      <c r="W178" s="351"/>
    </row>
    <row r="179" spans="8:23" x14ac:dyDescent="0.25">
      <c r="H179" s="351"/>
      <c r="I179" s="223"/>
      <c r="J179" s="473">
        <v>1993</v>
      </c>
      <c r="K179" s="353">
        <v>0.9</v>
      </c>
      <c r="L179" s="352">
        <f t="shared" si="0"/>
        <v>0.13</v>
      </c>
      <c r="M179" s="352"/>
      <c r="N179" s="352"/>
      <c r="O179" s="351"/>
      <c r="P179" s="351"/>
      <c r="Q179" s="351"/>
      <c r="R179" s="351"/>
      <c r="S179" s="351"/>
      <c r="T179" s="351"/>
      <c r="U179" s="351"/>
      <c r="V179" s="351"/>
      <c r="W179" s="351"/>
    </row>
    <row r="180" spans="8:23" x14ac:dyDescent="0.25">
      <c r="H180" s="351"/>
      <c r="I180" s="223"/>
      <c r="J180" s="473">
        <v>1997</v>
      </c>
      <c r="K180" s="353">
        <v>1.04</v>
      </c>
      <c r="L180" s="352">
        <f t="shared" si="0"/>
        <v>0.14000000000000001</v>
      </c>
      <c r="M180" s="352"/>
      <c r="N180" s="352"/>
      <c r="O180" s="351"/>
      <c r="P180" s="351"/>
      <c r="Q180" s="351"/>
      <c r="R180" s="351"/>
      <c r="S180" s="351"/>
      <c r="T180" s="351"/>
      <c r="U180" s="351"/>
      <c r="V180" s="351"/>
      <c r="W180" s="351"/>
    </row>
    <row r="181" spans="8:23" x14ac:dyDescent="0.25">
      <c r="H181" s="351"/>
      <c r="I181" s="223"/>
      <c r="J181" s="474" t="s">
        <v>1958</v>
      </c>
      <c r="K181" s="353">
        <v>1.04</v>
      </c>
      <c r="L181" s="352">
        <f t="shared" si="0"/>
        <v>0</v>
      </c>
      <c r="M181" s="352"/>
      <c r="N181" s="352"/>
      <c r="O181" s="351"/>
      <c r="P181" s="351"/>
      <c r="Q181" s="351"/>
      <c r="R181" s="351"/>
      <c r="S181" s="351"/>
      <c r="T181" s="351"/>
      <c r="U181" s="351"/>
      <c r="V181" s="351"/>
      <c r="W181" s="351"/>
    </row>
    <row r="182" spans="8:23" x14ac:dyDescent="0.25">
      <c r="H182" s="351"/>
      <c r="I182" s="223"/>
      <c r="J182" s="473">
        <v>2006</v>
      </c>
      <c r="K182" s="353">
        <v>1.07</v>
      </c>
      <c r="L182" s="352">
        <f t="shared" si="0"/>
        <v>3.0000000000000027E-2</v>
      </c>
      <c r="M182" s="352"/>
      <c r="N182" s="352"/>
      <c r="O182" s="351"/>
      <c r="P182" s="351"/>
      <c r="Q182" s="351"/>
      <c r="R182" s="351"/>
      <c r="S182" s="351"/>
      <c r="T182" s="351"/>
      <c r="U182" s="351"/>
      <c r="V182" s="351"/>
      <c r="W182" s="351"/>
    </row>
    <row r="183" spans="8:23" x14ac:dyDescent="0.25">
      <c r="H183" s="351"/>
      <c r="I183" s="223"/>
      <c r="J183" s="473">
        <v>2008</v>
      </c>
      <c r="K183" s="353">
        <v>1.19</v>
      </c>
      <c r="L183" s="352">
        <f t="shared" si="0"/>
        <v>0.11999999999999988</v>
      </c>
      <c r="M183" s="352"/>
      <c r="N183" s="352"/>
      <c r="O183" s="351"/>
      <c r="P183" s="351"/>
      <c r="Q183" s="351"/>
      <c r="R183" s="351"/>
      <c r="S183" s="351"/>
      <c r="T183" s="351"/>
      <c r="U183" s="351"/>
      <c r="V183" s="351"/>
      <c r="W183" s="351"/>
    </row>
    <row r="184" spans="8:23" x14ac:dyDescent="0.25">
      <c r="H184" s="351"/>
      <c r="I184" s="223"/>
      <c r="J184" s="473">
        <v>2009</v>
      </c>
      <c r="K184" s="353">
        <v>1.35</v>
      </c>
      <c r="L184" s="352">
        <f t="shared" si="0"/>
        <v>0.16000000000000014</v>
      </c>
      <c r="M184" s="352"/>
      <c r="N184" s="352"/>
      <c r="O184" s="351"/>
      <c r="P184" s="351"/>
      <c r="Q184" s="351"/>
      <c r="R184" s="351"/>
      <c r="S184" s="351"/>
      <c r="T184" s="351"/>
      <c r="U184" s="351"/>
      <c r="V184" s="351"/>
      <c r="W184" s="351"/>
    </row>
    <row r="185" spans="8:23" x14ac:dyDescent="0.25">
      <c r="H185" s="351"/>
      <c r="I185" s="223"/>
      <c r="J185" s="473">
        <v>1010</v>
      </c>
      <c r="K185" s="353">
        <v>1.59</v>
      </c>
      <c r="L185" s="352">
        <f t="shared" si="0"/>
        <v>0.24</v>
      </c>
      <c r="M185" s="352"/>
      <c r="N185" s="352"/>
      <c r="O185" s="351"/>
      <c r="P185" s="351"/>
      <c r="Q185" s="351"/>
      <c r="R185" s="351"/>
      <c r="S185" s="351"/>
      <c r="T185" s="351"/>
      <c r="U185" s="351"/>
      <c r="V185" s="351"/>
      <c r="W185" s="351"/>
    </row>
    <row r="186" spans="8:23" x14ac:dyDescent="0.25">
      <c r="H186" s="351"/>
      <c r="I186" s="223"/>
      <c r="J186" s="473">
        <v>2011</v>
      </c>
      <c r="K186" s="353">
        <v>1.81</v>
      </c>
      <c r="L186" s="352">
        <f t="shared" si="0"/>
        <v>0.21999999999999997</v>
      </c>
      <c r="M186" s="352"/>
      <c r="N186" s="352"/>
      <c r="O186" s="351"/>
      <c r="P186" s="351"/>
      <c r="Q186" s="351"/>
      <c r="R186" s="351"/>
      <c r="S186" s="351"/>
      <c r="T186" s="351"/>
      <c r="U186" s="351"/>
      <c r="V186" s="351"/>
      <c r="W186" s="351"/>
    </row>
    <row r="187" spans="8:23" x14ac:dyDescent="0.25">
      <c r="H187" s="351"/>
      <c r="I187" s="223"/>
      <c r="J187" s="473">
        <v>2012</v>
      </c>
      <c r="K187" s="353">
        <v>2.08</v>
      </c>
      <c r="L187" s="352">
        <f t="shared" si="0"/>
        <v>0.27</v>
      </c>
      <c r="M187" s="352"/>
      <c r="N187" s="352"/>
      <c r="O187" s="351"/>
      <c r="P187" s="351"/>
      <c r="Q187" s="351"/>
      <c r="R187" s="351"/>
      <c r="S187" s="351"/>
      <c r="T187" s="351"/>
      <c r="U187" s="351"/>
      <c r="V187" s="351"/>
      <c r="W187" s="351"/>
    </row>
    <row r="188" spans="8:23" x14ac:dyDescent="0.25">
      <c r="H188" s="351"/>
      <c r="I188" s="223"/>
      <c r="J188" s="473">
        <v>2020</v>
      </c>
      <c r="K188" s="353">
        <v>2.15</v>
      </c>
      <c r="L188" s="352">
        <f t="shared" si="0"/>
        <v>6.999999999999984E-2</v>
      </c>
      <c r="M188" s="357">
        <f>(K188-K187)/K187</f>
        <v>3.3653846153846076E-2</v>
      </c>
      <c r="N188" s="352"/>
      <c r="O188" s="351"/>
      <c r="P188" s="351"/>
      <c r="Q188" s="351"/>
      <c r="R188" s="351"/>
      <c r="S188" s="351"/>
      <c r="T188" s="351"/>
      <c r="U188" s="351"/>
      <c r="V188" s="351"/>
      <c r="W188" s="351"/>
    </row>
    <row r="189" spans="8:23" x14ac:dyDescent="0.25">
      <c r="H189" s="351"/>
      <c r="I189" s="223"/>
      <c r="J189" s="473">
        <v>2021</v>
      </c>
      <c r="K189" s="353">
        <v>2.21</v>
      </c>
      <c r="L189" s="352">
        <f t="shared" si="0"/>
        <v>6.0000000000000053E-2</v>
      </c>
      <c r="M189" s="357">
        <f t="shared" ref="M189:M208" si="1">(K189-K188)/K188</f>
        <v>2.7906976744186074E-2</v>
      </c>
      <c r="N189" s="352"/>
      <c r="O189" s="351"/>
      <c r="P189" s="351"/>
      <c r="Q189" s="351"/>
      <c r="R189" s="351"/>
      <c r="S189" s="351"/>
      <c r="T189" s="351"/>
      <c r="U189" s="351"/>
      <c r="V189" s="351"/>
      <c r="W189" s="351"/>
    </row>
    <row r="190" spans="8:23" x14ac:dyDescent="0.25">
      <c r="H190" s="351"/>
      <c r="I190" s="223"/>
      <c r="J190" s="473">
        <v>2022</v>
      </c>
      <c r="K190" s="353">
        <v>2.4500000000000002</v>
      </c>
      <c r="L190" s="352">
        <f t="shared" si="0"/>
        <v>0.24000000000000021</v>
      </c>
      <c r="M190" s="357">
        <f t="shared" si="1"/>
        <v>0.1085972850678734</v>
      </c>
      <c r="N190" s="352"/>
      <c r="O190" s="351"/>
      <c r="P190" s="351"/>
      <c r="Q190" s="351"/>
      <c r="R190" s="351"/>
      <c r="S190" s="351"/>
      <c r="T190" s="351"/>
      <c r="U190" s="351"/>
      <c r="V190" s="351"/>
      <c r="W190" s="351"/>
    </row>
    <row r="191" spans="8:23" x14ac:dyDescent="0.25">
      <c r="H191" s="351"/>
      <c r="I191" s="223"/>
      <c r="J191" s="473">
        <v>2023</v>
      </c>
      <c r="K191" s="353">
        <v>2.72</v>
      </c>
      <c r="L191" s="352">
        <f t="shared" si="0"/>
        <v>0.27</v>
      </c>
      <c r="M191" s="357">
        <f t="shared" si="1"/>
        <v>0.11020408163265306</v>
      </c>
      <c r="N191" s="352"/>
      <c r="O191" s="351"/>
      <c r="P191" s="351"/>
      <c r="Q191" s="351"/>
      <c r="R191" s="351"/>
      <c r="S191" s="351"/>
      <c r="T191" s="351"/>
      <c r="U191" s="351"/>
      <c r="V191" s="351"/>
      <c r="W191" s="351"/>
    </row>
    <row r="192" spans="8:23" x14ac:dyDescent="0.25">
      <c r="H192" s="351"/>
      <c r="I192" s="223"/>
      <c r="J192" s="473">
        <v>2024</v>
      </c>
      <c r="K192" s="353">
        <v>3.02</v>
      </c>
      <c r="L192" s="352">
        <f t="shared" si="0"/>
        <v>0.29999999999999982</v>
      </c>
      <c r="M192" s="357">
        <f t="shared" si="1"/>
        <v>0.11029411764705875</v>
      </c>
      <c r="N192" s="352"/>
      <c r="O192" s="351"/>
      <c r="P192" s="351"/>
      <c r="Q192" s="351"/>
      <c r="R192" s="351"/>
      <c r="S192" s="351"/>
      <c r="T192" s="351"/>
      <c r="U192" s="351"/>
      <c r="V192" s="351"/>
      <c r="W192" s="351"/>
    </row>
    <row r="193" spans="8:23" x14ac:dyDescent="0.25">
      <c r="H193" s="351"/>
      <c r="I193" s="223"/>
      <c r="J193" s="473">
        <v>2025</v>
      </c>
      <c r="K193" s="353">
        <v>3.35</v>
      </c>
      <c r="L193" s="352">
        <f t="shared" si="0"/>
        <v>0.33000000000000007</v>
      </c>
      <c r="M193" s="357">
        <f t="shared" si="1"/>
        <v>0.10927152317880796</v>
      </c>
      <c r="N193" s="352"/>
      <c r="O193" s="351"/>
      <c r="P193" s="351"/>
      <c r="Q193" s="351"/>
      <c r="R193" s="351"/>
      <c r="S193" s="351"/>
      <c r="T193" s="351"/>
      <c r="U193" s="351"/>
      <c r="V193" s="351"/>
      <c r="W193" s="351"/>
    </row>
    <row r="194" spans="8:23" x14ac:dyDescent="0.25">
      <c r="H194" s="351"/>
      <c r="I194" s="223"/>
      <c r="J194" s="473">
        <v>2026</v>
      </c>
      <c r="K194" s="353">
        <v>3.55</v>
      </c>
      <c r="L194" s="352">
        <f t="shared" si="0"/>
        <v>0.19999999999999973</v>
      </c>
      <c r="M194" s="357">
        <f t="shared" si="1"/>
        <v>5.9701492537313348E-2</v>
      </c>
      <c r="N194" s="352"/>
      <c r="O194" s="351"/>
      <c r="P194" s="351"/>
      <c r="Q194" s="351"/>
      <c r="R194" s="351"/>
      <c r="S194" s="351"/>
      <c r="T194" s="351"/>
      <c r="U194" s="351"/>
      <c r="V194" s="351"/>
      <c r="W194" s="351"/>
    </row>
    <row r="195" spans="8:23" x14ac:dyDescent="0.25">
      <c r="H195" s="351"/>
      <c r="I195" s="223"/>
      <c r="J195" s="473">
        <v>2027</v>
      </c>
      <c r="K195" s="353">
        <v>3.59</v>
      </c>
      <c r="L195" s="352">
        <f t="shared" si="0"/>
        <v>4.0000000000000036E-2</v>
      </c>
      <c r="M195" s="357">
        <f t="shared" si="1"/>
        <v>1.1267605633802828E-2</v>
      </c>
      <c r="N195" s="352"/>
      <c r="O195" s="351"/>
      <c r="P195" s="351"/>
      <c r="Q195" s="351"/>
      <c r="R195" s="351"/>
      <c r="S195" s="351"/>
      <c r="T195" s="351"/>
      <c r="U195" s="351"/>
      <c r="V195" s="351"/>
      <c r="W195" s="351"/>
    </row>
    <row r="196" spans="8:23" x14ac:dyDescent="0.25">
      <c r="H196" s="351"/>
      <c r="I196" s="223"/>
      <c r="J196" s="473">
        <v>2028</v>
      </c>
      <c r="K196" s="353">
        <v>3.63</v>
      </c>
      <c r="L196" s="352">
        <f t="shared" si="0"/>
        <v>4.0000000000000036E-2</v>
      </c>
      <c r="M196" s="357">
        <f t="shared" si="1"/>
        <v>1.1142061281337058E-2</v>
      </c>
      <c r="N196" s="352"/>
      <c r="O196" s="351"/>
      <c r="P196" s="351"/>
      <c r="Q196" s="351"/>
      <c r="R196" s="351"/>
      <c r="S196" s="351"/>
      <c r="T196" s="351"/>
      <c r="U196" s="351"/>
      <c r="V196" s="351"/>
      <c r="W196" s="351"/>
    </row>
    <row r="197" spans="8:23" x14ac:dyDescent="0.25">
      <c r="H197" s="351"/>
      <c r="I197" s="223"/>
      <c r="J197" s="473">
        <v>2029</v>
      </c>
      <c r="K197" s="353">
        <v>3.67</v>
      </c>
      <c r="L197" s="352">
        <f t="shared" si="0"/>
        <v>4.0000000000000036E-2</v>
      </c>
      <c r="M197" s="357">
        <f t="shared" si="1"/>
        <v>1.1019283746556485E-2</v>
      </c>
      <c r="N197" s="352"/>
      <c r="O197" s="351"/>
      <c r="P197" s="351"/>
      <c r="Q197" s="351"/>
      <c r="R197" s="351"/>
      <c r="S197" s="351"/>
      <c r="T197" s="351"/>
      <c r="U197" s="351"/>
      <c r="V197" s="351"/>
      <c r="W197" s="351"/>
    </row>
    <row r="198" spans="8:23" x14ac:dyDescent="0.25">
      <c r="H198" s="351"/>
      <c r="I198" s="223"/>
      <c r="J198" s="473">
        <v>2030</v>
      </c>
      <c r="K198" s="353">
        <v>3.71</v>
      </c>
      <c r="L198" s="352">
        <f t="shared" si="0"/>
        <v>4.0000000000000036E-2</v>
      </c>
      <c r="M198" s="357">
        <f t="shared" si="1"/>
        <v>1.0899182561307912E-2</v>
      </c>
      <c r="N198" s="352"/>
      <c r="O198" s="351"/>
      <c r="P198" s="351"/>
      <c r="Q198" s="351"/>
      <c r="R198" s="351"/>
      <c r="S198" s="351"/>
      <c r="T198" s="351"/>
      <c r="U198" s="351"/>
      <c r="V198" s="351"/>
      <c r="W198" s="351"/>
    </row>
    <row r="199" spans="8:23" x14ac:dyDescent="0.25">
      <c r="H199" s="351"/>
      <c r="I199" s="223"/>
      <c r="J199" s="473">
        <v>2031</v>
      </c>
      <c r="K199" s="353">
        <v>3.75</v>
      </c>
      <c r="L199" s="352">
        <f t="shared" si="0"/>
        <v>4.0000000000000036E-2</v>
      </c>
      <c r="M199" s="357">
        <f t="shared" si="1"/>
        <v>1.0781671159029659E-2</v>
      </c>
      <c r="N199" s="352"/>
      <c r="O199" s="351"/>
      <c r="P199" s="351"/>
      <c r="Q199" s="351"/>
      <c r="R199" s="351"/>
      <c r="S199" s="351"/>
      <c r="T199" s="351"/>
      <c r="U199" s="351"/>
      <c r="V199" s="351"/>
      <c r="W199" s="351"/>
    </row>
    <row r="200" spans="8:23" x14ac:dyDescent="0.25">
      <c r="H200" s="351"/>
      <c r="I200" s="223"/>
      <c r="J200" s="473">
        <v>2032</v>
      </c>
      <c r="K200" s="353">
        <v>3.79</v>
      </c>
      <c r="L200" s="352">
        <f t="shared" si="0"/>
        <v>4.0000000000000036E-2</v>
      </c>
      <c r="M200" s="357">
        <f t="shared" si="1"/>
        <v>1.0666666666666677E-2</v>
      </c>
      <c r="N200" s="352"/>
      <c r="O200" s="351"/>
      <c r="P200" s="351"/>
      <c r="Q200" s="351"/>
      <c r="R200" s="351"/>
      <c r="S200" s="351"/>
      <c r="T200" s="351"/>
      <c r="U200" s="351"/>
      <c r="V200" s="351"/>
      <c r="W200" s="351"/>
    </row>
    <row r="201" spans="8:23" x14ac:dyDescent="0.25">
      <c r="H201" s="351"/>
      <c r="I201" s="223"/>
      <c r="J201" s="473">
        <v>2033</v>
      </c>
      <c r="K201" s="353">
        <v>3.83</v>
      </c>
      <c r="L201" s="352">
        <f t="shared" si="0"/>
        <v>4.0000000000000036E-2</v>
      </c>
      <c r="M201" s="357">
        <f t="shared" si="1"/>
        <v>1.0554089709762543E-2</v>
      </c>
      <c r="N201" s="352"/>
      <c r="O201" s="351"/>
      <c r="P201" s="351"/>
      <c r="Q201" s="351"/>
      <c r="R201" s="351"/>
      <c r="S201" s="351"/>
      <c r="T201" s="351"/>
      <c r="U201" s="351"/>
      <c r="V201" s="351"/>
      <c r="W201" s="351"/>
    </row>
    <row r="202" spans="8:23" x14ac:dyDescent="0.25">
      <c r="H202" s="351"/>
      <c r="I202" s="223"/>
      <c r="J202" s="473">
        <v>2034</v>
      </c>
      <c r="K202" s="353">
        <v>3.87</v>
      </c>
      <c r="L202" s="352">
        <f t="shared" si="0"/>
        <v>4.0000000000000036E-2</v>
      </c>
      <c r="M202" s="357">
        <f t="shared" si="1"/>
        <v>1.0443864229765022E-2</v>
      </c>
      <c r="N202" s="352"/>
      <c r="O202" s="351"/>
      <c r="P202" s="351"/>
      <c r="Q202" s="351"/>
      <c r="R202" s="351"/>
      <c r="S202" s="351"/>
      <c r="T202" s="351"/>
      <c r="U202" s="351"/>
      <c r="V202" s="351"/>
      <c r="W202" s="351"/>
    </row>
    <row r="203" spans="8:23" x14ac:dyDescent="0.25">
      <c r="H203" s="351"/>
      <c r="I203" s="223"/>
      <c r="J203" s="473">
        <v>2035</v>
      </c>
      <c r="K203" s="353">
        <v>3.91</v>
      </c>
      <c r="L203" s="352">
        <f t="shared" si="0"/>
        <v>4.0000000000000036E-2</v>
      </c>
      <c r="M203" s="357">
        <f t="shared" si="1"/>
        <v>1.0335917312661508E-2</v>
      </c>
      <c r="N203" s="352"/>
      <c r="O203" s="351"/>
      <c r="P203" s="351"/>
      <c r="Q203" s="351"/>
      <c r="R203" s="351"/>
      <c r="S203" s="351"/>
      <c r="T203" s="351"/>
      <c r="U203" s="351"/>
      <c r="V203" s="351"/>
      <c r="W203" s="351"/>
    </row>
    <row r="204" spans="8:23" x14ac:dyDescent="0.25">
      <c r="H204" s="351"/>
      <c r="I204" s="223"/>
      <c r="J204" s="473">
        <v>2036</v>
      </c>
      <c r="K204" s="353">
        <v>3.95</v>
      </c>
      <c r="L204" s="352">
        <f t="shared" si="0"/>
        <v>4.0000000000000036E-2</v>
      </c>
      <c r="M204" s="357">
        <f t="shared" si="1"/>
        <v>1.0230179028133002E-2</v>
      </c>
      <c r="N204" s="352"/>
      <c r="O204" s="351"/>
      <c r="P204" s="351"/>
      <c r="Q204" s="351"/>
      <c r="R204" s="351"/>
      <c r="S204" s="351"/>
      <c r="T204" s="351"/>
      <c r="U204" s="351"/>
      <c r="V204" s="351"/>
      <c r="W204" s="351"/>
    </row>
    <row r="205" spans="8:23" x14ac:dyDescent="0.25">
      <c r="H205" s="351"/>
      <c r="I205" s="223"/>
      <c r="J205" s="473">
        <v>2037</v>
      </c>
      <c r="K205" s="353">
        <v>3.99</v>
      </c>
      <c r="L205" s="352">
        <f t="shared" si="0"/>
        <v>4.0000000000000036E-2</v>
      </c>
      <c r="M205" s="357">
        <f t="shared" si="1"/>
        <v>1.0126582278481022E-2</v>
      </c>
      <c r="N205" s="352"/>
      <c r="O205" s="351"/>
      <c r="P205" s="351"/>
      <c r="Q205" s="351"/>
      <c r="R205" s="351"/>
      <c r="S205" s="351"/>
      <c r="T205" s="351"/>
      <c r="U205" s="351"/>
      <c r="V205" s="351"/>
      <c r="W205" s="351"/>
    </row>
    <row r="206" spans="8:23" x14ac:dyDescent="0.25">
      <c r="H206" s="351"/>
      <c r="I206" s="223"/>
      <c r="J206" s="473">
        <v>2038</v>
      </c>
      <c r="K206" s="353">
        <v>4.03</v>
      </c>
      <c r="L206" s="352">
        <f t="shared" si="0"/>
        <v>4.0000000000000036E-2</v>
      </c>
      <c r="M206" s="357">
        <f t="shared" si="1"/>
        <v>1.0025062656641612E-2</v>
      </c>
      <c r="N206" s="352"/>
      <c r="O206" s="351"/>
      <c r="P206" s="351"/>
      <c r="Q206" s="351"/>
      <c r="R206" s="351"/>
      <c r="S206" s="351"/>
      <c r="T206" s="351"/>
      <c r="U206" s="351"/>
      <c r="V206" s="351"/>
      <c r="W206" s="351"/>
    </row>
    <row r="207" spans="8:23" x14ac:dyDescent="0.25">
      <c r="H207" s="351"/>
      <c r="I207" s="223"/>
      <c r="J207" s="473">
        <v>2039</v>
      </c>
      <c r="K207" s="353">
        <v>4.07</v>
      </c>
      <c r="L207" s="352">
        <f t="shared" si="0"/>
        <v>4.0000000000000036E-2</v>
      </c>
      <c r="M207" s="357">
        <f t="shared" si="1"/>
        <v>9.9255583126550955E-3</v>
      </c>
      <c r="N207" s="352"/>
      <c r="O207" s="351"/>
      <c r="P207" s="351"/>
      <c r="Q207" s="351"/>
      <c r="R207" s="351"/>
      <c r="S207" s="351"/>
      <c r="T207" s="351"/>
      <c r="U207" s="351"/>
      <c r="V207" s="351"/>
      <c r="W207" s="351"/>
    </row>
    <row r="208" spans="8:23" x14ac:dyDescent="0.25">
      <c r="H208" s="351"/>
      <c r="I208" s="223"/>
      <c r="J208" s="473">
        <v>2040</v>
      </c>
      <c r="K208" s="353">
        <v>4.1100000000000003</v>
      </c>
      <c r="L208" s="352">
        <f t="shared" si="0"/>
        <v>4.0000000000000036E-2</v>
      </c>
      <c r="M208" s="357">
        <f t="shared" si="1"/>
        <v>9.8280098280098364E-3</v>
      </c>
      <c r="N208" s="352"/>
      <c r="O208" s="351"/>
      <c r="P208" s="351"/>
      <c r="Q208" s="351"/>
      <c r="R208" s="351"/>
      <c r="S208" s="351"/>
      <c r="T208" s="351"/>
      <c r="U208" s="351"/>
      <c r="V208" s="351"/>
      <c r="W208" s="351"/>
    </row>
    <row r="209" spans="8:23" x14ac:dyDescent="0.25">
      <c r="H209" s="351"/>
      <c r="I209" s="223"/>
      <c r="J209" s="864" t="s">
        <v>1959</v>
      </c>
      <c r="K209" s="864"/>
      <c r="L209" s="864"/>
      <c r="M209" s="864"/>
      <c r="N209" s="864"/>
      <c r="O209" s="864"/>
      <c r="P209" s="351"/>
      <c r="Q209" s="351"/>
      <c r="R209" s="351"/>
      <c r="S209" s="351"/>
      <c r="T209" s="351"/>
      <c r="U209" s="351"/>
      <c r="V209" s="351"/>
      <c r="W209" s="351"/>
    </row>
  </sheetData>
  <mergeCells count="5">
    <mergeCell ref="H169:Q169"/>
    <mergeCell ref="A1:J1"/>
    <mergeCell ref="A43:J43"/>
    <mergeCell ref="A86:J86"/>
    <mergeCell ref="A129:J129"/>
  </mergeCells>
  <pageMargins left="0.25" right="0.25" top="1.5" bottom="0.5" header="0.3" footer="0.3"/>
  <pageSetup scale="74" fitToHeight="0" orientation="landscape" r:id="rId1"/>
  <headerFooter scaleWithDoc="0">
    <oddHeader>&amp;C&amp;"-,Bold"&amp;12
City of Tampa
Budget Office
  Rate Manual - &amp;A</oddHeader>
    <oddFooter>&amp;C&amp;P of &amp;N</oddFooter>
  </headerFooter>
  <rowBreaks count="1" manualBreakCount="1">
    <brk id="42"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4">
    <pageSetUpPr fitToPage="1"/>
  </sheetPr>
  <dimension ref="A1:R245"/>
  <sheetViews>
    <sheetView zoomScale="60" zoomScaleNormal="60" zoomScalePageLayoutView="85" workbookViewId="0">
      <selection activeCell="A205" sqref="A205:L245"/>
    </sheetView>
  </sheetViews>
  <sheetFormatPr defaultColWidth="3.140625" defaultRowHeight="15" x14ac:dyDescent="0.25"/>
  <cols>
    <col min="1" max="1" width="112.7109375" style="27" bestFit="1" customWidth="1"/>
    <col min="2" max="2" width="4.5703125" style="223" bestFit="1" customWidth="1"/>
    <col min="3" max="3" width="10.7109375" style="68" bestFit="1" customWidth="1"/>
    <col min="4" max="4" width="9.140625" style="68" bestFit="1" customWidth="1"/>
    <col min="5" max="7" width="9.140625" style="263" bestFit="1" customWidth="1"/>
    <col min="8" max="12" width="9.140625" style="27" bestFit="1" customWidth="1"/>
    <col min="13" max="16" width="7.28515625" style="27" bestFit="1" customWidth="1"/>
    <col min="17" max="17" width="7.42578125" style="27" bestFit="1" customWidth="1"/>
    <col min="18" max="18" width="7.28515625" style="27" bestFit="1" customWidth="1"/>
    <col min="19" max="16384" width="3.140625" style="27"/>
  </cols>
  <sheetData>
    <row r="1" spans="1:18" x14ac:dyDescent="0.25">
      <c r="A1" s="1002" t="s">
        <v>1921</v>
      </c>
      <c r="B1" s="1003"/>
      <c r="C1" s="1003"/>
      <c r="D1" s="1003"/>
      <c r="E1" s="1003"/>
      <c r="F1" s="1003"/>
      <c r="G1" s="1003"/>
      <c r="H1" s="1003"/>
      <c r="I1" s="1003"/>
      <c r="J1" s="1003"/>
      <c r="K1" s="1003"/>
      <c r="L1" s="1003"/>
      <c r="M1" s="1003"/>
      <c r="N1" s="1003"/>
      <c r="O1" s="1003"/>
      <c r="P1" s="1003"/>
      <c r="Q1" s="1003"/>
      <c r="R1" s="1004"/>
    </row>
    <row r="2" spans="1:18" x14ac:dyDescent="0.25">
      <c r="A2" s="260"/>
      <c r="B2" s="225" t="s">
        <v>1502</v>
      </c>
      <c r="C2" s="261" t="s">
        <v>1678</v>
      </c>
      <c r="D2" s="261" t="s">
        <v>1679</v>
      </c>
      <c r="E2" s="261" t="s">
        <v>1680</v>
      </c>
      <c r="F2" s="261" t="s">
        <v>1681</v>
      </c>
      <c r="G2" s="261" t="s">
        <v>1682</v>
      </c>
      <c r="H2" s="261" t="s">
        <v>1909</v>
      </c>
      <c r="I2" s="261" t="s">
        <v>1910</v>
      </c>
      <c r="J2" s="261" t="s">
        <v>1911</v>
      </c>
      <c r="K2" s="261" t="s">
        <v>1912</v>
      </c>
      <c r="L2" s="261" t="s">
        <v>1913</v>
      </c>
      <c r="M2" s="261" t="s">
        <v>1914</v>
      </c>
      <c r="N2" s="261" t="s">
        <v>1915</v>
      </c>
      <c r="O2" s="261" t="s">
        <v>1916</v>
      </c>
      <c r="P2" s="261" t="s">
        <v>1917</v>
      </c>
      <c r="Q2" s="261" t="s">
        <v>1918</v>
      </c>
      <c r="R2" s="261" t="s">
        <v>1919</v>
      </c>
    </row>
    <row r="3" spans="1:18" x14ac:dyDescent="0.25">
      <c r="A3" s="328" t="s">
        <v>1867</v>
      </c>
      <c r="B3" s="225"/>
      <c r="C3" s="261"/>
      <c r="D3" s="261"/>
      <c r="E3" s="261"/>
      <c r="F3" s="261"/>
      <c r="G3" s="261"/>
    </row>
    <row r="4" spans="1:18" ht="17.25" x14ac:dyDescent="0.25">
      <c r="A4" s="260" t="s">
        <v>1888</v>
      </c>
      <c r="B4" s="223">
        <v>0</v>
      </c>
      <c r="C4" s="263">
        <v>3.35</v>
      </c>
      <c r="D4" s="263">
        <v>3.55</v>
      </c>
      <c r="E4" s="263">
        <v>3.59</v>
      </c>
      <c r="F4" s="263">
        <v>3.63</v>
      </c>
      <c r="G4" s="263">
        <v>3.67</v>
      </c>
      <c r="H4" s="263">
        <v>3.71</v>
      </c>
      <c r="I4" s="263">
        <v>3.75</v>
      </c>
      <c r="J4" s="263">
        <v>3.79</v>
      </c>
      <c r="K4" s="263">
        <v>3.83</v>
      </c>
      <c r="L4" s="263">
        <v>3.87</v>
      </c>
      <c r="M4" s="263">
        <v>3.91</v>
      </c>
      <c r="N4" s="263">
        <v>3.95</v>
      </c>
      <c r="O4" s="263">
        <v>3.99</v>
      </c>
      <c r="P4" s="263">
        <v>4.03</v>
      </c>
      <c r="Q4" s="263">
        <v>4.07</v>
      </c>
      <c r="R4" s="263">
        <v>4.1100000000000003</v>
      </c>
    </row>
    <row r="5" spans="1:18" x14ac:dyDescent="0.25">
      <c r="A5" s="260" t="s">
        <v>1503</v>
      </c>
      <c r="B5" s="223">
        <v>1</v>
      </c>
      <c r="C5" s="263">
        <v>3.91</v>
      </c>
      <c r="D5" s="263">
        <v>4.1399999999999997</v>
      </c>
      <c r="E5" s="263">
        <v>4.18</v>
      </c>
      <c r="F5" s="263">
        <v>4.22</v>
      </c>
      <c r="G5" s="263">
        <v>4.26</v>
      </c>
      <c r="H5" s="263">
        <v>4.3</v>
      </c>
      <c r="I5" s="263">
        <v>4.34</v>
      </c>
      <c r="J5" s="263">
        <v>4.38</v>
      </c>
      <c r="K5" s="263">
        <v>4.42</v>
      </c>
      <c r="L5" s="263">
        <v>4.46</v>
      </c>
      <c r="M5" s="263">
        <v>4.5</v>
      </c>
      <c r="N5" s="263">
        <v>4.55</v>
      </c>
      <c r="O5" s="263">
        <v>4.5999999999999996</v>
      </c>
      <c r="P5" s="263">
        <v>4.6500000000000004</v>
      </c>
      <c r="Q5" s="263">
        <v>4.7</v>
      </c>
      <c r="R5" s="263">
        <v>4.75</v>
      </c>
    </row>
    <row r="6" spans="1:18" x14ac:dyDescent="0.25">
      <c r="A6" s="260" t="s">
        <v>1504</v>
      </c>
      <c r="B6" s="223">
        <v>2</v>
      </c>
      <c r="C6" s="263">
        <v>6.57</v>
      </c>
      <c r="D6" s="263">
        <v>6.96</v>
      </c>
      <c r="E6" s="263">
        <v>7.03</v>
      </c>
      <c r="F6" s="263">
        <v>7.1</v>
      </c>
      <c r="G6" s="263">
        <v>7.17</v>
      </c>
      <c r="H6" s="263">
        <v>7.24</v>
      </c>
      <c r="I6" s="263">
        <v>7.31</v>
      </c>
      <c r="J6" s="263">
        <v>7.38</v>
      </c>
      <c r="K6" s="263">
        <v>7.45</v>
      </c>
      <c r="L6" s="263">
        <v>7.52</v>
      </c>
      <c r="M6" s="263">
        <v>7.6</v>
      </c>
      <c r="N6" s="263">
        <v>7.68</v>
      </c>
      <c r="O6" s="263">
        <v>7.76</v>
      </c>
      <c r="P6" s="263">
        <v>7.84</v>
      </c>
      <c r="Q6" s="263">
        <v>7.92</v>
      </c>
      <c r="R6" s="263">
        <v>8</v>
      </c>
    </row>
    <row r="7" spans="1:18" x14ac:dyDescent="0.25">
      <c r="A7" s="260" t="s">
        <v>1505</v>
      </c>
      <c r="B7" s="223">
        <v>3</v>
      </c>
      <c r="C7" s="263">
        <v>8.75</v>
      </c>
      <c r="D7" s="263">
        <v>9.2799999999999994</v>
      </c>
      <c r="E7" s="263">
        <v>9.3699999999999992</v>
      </c>
      <c r="F7" s="263">
        <v>9.4600000000000009</v>
      </c>
      <c r="G7" s="263">
        <v>9.5500000000000007</v>
      </c>
      <c r="H7" s="263">
        <v>9.65</v>
      </c>
      <c r="I7" s="263">
        <v>9.75</v>
      </c>
      <c r="J7" s="263">
        <v>9.85</v>
      </c>
      <c r="K7" s="263">
        <v>9.9499999999999993</v>
      </c>
      <c r="L7" s="263">
        <v>10.050000000000001</v>
      </c>
      <c r="M7" s="263">
        <v>10.15</v>
      </c>
      <c r="N7" s="263">
        <v>10.25</v>
      </c>
      <c r="O7" s="263">
        <v>10.35</v>
      </c>
      <c r="P7" s="263">
        <v>10.45</v>
      </c>
      <c r="Q7" s="263">
        <v>10.55</v>
      </c>
      <c r="R7" s="263">
        <v>10.66</v>
      </c>
    </row>
    <row r="8" spans="1:18" x14ac:dyDescent="0.25">
      <c r="A8" s="260" t="s">
        <v>1506</v>
      </c>
      <c r="B8" s="223">
        <v>4</v>
      </c>
      <c r="C8" s="263">
        <v>10.1</v>
      </c>
      <c r="D8" s="263">
        <v>10.71</v>
      </c>
      <c r="E8" s="263">
        <v>10.82</v>
      </c>
      <c r="F8" s="263">
        <v>10.93</v>
      </c>
      <c r="G8" s="263">
        <v>11.04</v>
      </c>
      <c r="H8" s="263">
        <v>11.15</v>
      </c>
      <c r="I8" s="263">
        <v>11.26</v>
      </c>
      <c r="J8" s="263">
        <v>11.37</v>
      </c>
      <c r="K8" s="263">
        <v>11.48</v>
      </c>
      <c r="L8" s="263">
        <v>11.59</v>
      </c>
      <c r="M8" s="263">
        <v>11.71</v>
      </c>
      <c r="N8" s="263">
        <v>11.83</v>
      </c>
      <c r="O8" s="263">
        <v>11.95</v>
      </c>
      <c r="P8" s="263">
        <v>12.07</v>
      </c>
      <c r="Q8" s="263">
        <v>12.19</v>
      </c>
      <c r="R8" s="263">
        <v>12.31</v>
      </c>
    </row>
    <row r="9" spans="1:18" x14ac:dyDescent="0.25">
      <c r="A9" s="260"/>
      <c r="C9" s="263"/>
      <c r="D9" s="263"/>
      <c r="I9" s="263"/>
      <c r="J9" s="263"/>
      <c r="K9" s="263"/>
      <c r="L9" s="263"/>
      <c r="M9" s="263"/>
      <c r="N9" s="263"/>
      <c r="O9" s="263"/>
      <c r="P9" s="263"/>
      <c r="Q9" s="263"/>
      <c r="R9" s="263"/>
    </row>
    <row r="10" spans="1:18" x14ac:dyDescent="0.25">
      <c r="A10" s="328" t="s">
        <v>1868</v>
      </c>
      <c r="C10" s="263"/>
      <c r="D10" s="263"/>
      <c r="I10" s="263"/>
      <c r="J10" s="263"/>
      <c r="K10" s="263"/>
      <c r="L10" s="263"/>
      <c r="M10" s="263"/>
      <c r="N10" s="263"/>
      <c r="O10" s="263"/>
      <c r="P10" s="263"/>
      <c r="Q10" s="263"/>
      <c r="R10" s="263"/>
    </row>
    <row r="11" spans="1:18" ht="17.25" x14ac:dyDescent="0.25">
      <c r="A11" s="260" t="s">
        <v>1879</v>
      </c>
      <c r="B11" s="223">
        <v>0</v>
      </c>
      <c r="C11" s="263">
        <v>3.35</v>
      </c>
      <c r="D11" s="263">
        <v>3.55</v>
      </c>
      <c r="E11" s="263">
        <v>3.59</v>
      </c>
      <c r="F11" s="263">
        <v>3.63</v>
      </c>
      <c r="G11" s="263">
        <v>3.67</v>
      </c>
      <c r="H11" s="263">
        <v>3.71</v>
      </c>
      <c r="I11" s="263">
        <v>3.75</v>
      </c>
      <c r="J11" s="263">
        <v>3.79</v>
      </c>
      <c r="K11" s="263">
        <v>3.83</v>
      </c>
      <c r="L11" s="263">
        <v>3.87</v>
      </c>
      <c r="M11" s="263">
        <v>3.91</v>
      </c>
      <c r="N11" s="263">
        <v>3.95</v>
      </c>
      <c r="O11" s="263">
        <v>3.99</v>
      </c>
      <c r="P11" s="263">
        <v>4.03</v>
      </c>
      <c r="Q11" s="263">
        <v>4.07</v>
      </c>
      <c r="R11" s="263">
        <v>4.1100000000000003</v>
      </c>
    </row>
    <row r="12" spans="1:18" x14ac:dyDescent="0.25">
      <c r="A12" s="260" t="s">
        <v>1880</v>
      </c>
      <c r="B12" s="223">
        <v>1</v>
      </c>
      <c r="C12" s="263">
        <v>3.91</v>
      </c>
      <c r="D12" s="263">
        <v>4.1399999999999997</v>
      </c>
      <c r="E12" s="263">
        <v>4.18</v>
      </c>
      <c r="F12" s="263">
        <v>4.22</v>
      </c>
      <c r="G12" s="263">
        <v>4.26</v>
      </c>
      <c r="H12" s="263">
        <v>4.3</v>
      </c>
      <c r="I12" s="263">
        <v>4.34</v>
      </c>
      <c r="J12" s="263">
        <v>4.38</v>
      </c>
      <c r="K12" s="263">
        <v>4.42</v>
      </c>
      <c r="L12" s="263">
        <v>4.46</v>
      </c>
      <c r="M12" s="263">
        <v>4.5</v>
      </c>
      <c r="N12" s="263">
        <v>4.55</v>
      </c>
      <c r="O12" s="263">
        <v>4.5999999999999996</v>
      </c>
      <c r="P12" s="263">
        <v>4.6500000000000004</v>
      </c>
      <c r="Q12" s="263">
        <v>4.7</v>
      </c>
      <c r="R12" s="263">
        <v>4.75</v>
      </c>
    </row>
    <row r="13" spans="1:18" x14ac:dyDescent="0.25">
      <c r="A13" s="260" t="s">
        <v>1881</v>
      </c>
      <c r="B13" s="223">
        <v>2</v>
      </c>
      <c r="C13" s="263">
        <v>6.57</v>
      </c>
      <c r="D13" s="263">
        <v>6.96</v>
      </c>
      <c r="E13" s="263">
        <v>7.03</v>
      </c>
      <c r="F13" s="263">
        <v>7.1</v>
      </c>
      <c r="G13" s="263">
        <v>7.17</v>
      </c>
      <c r="H13" s="263">
        <v>7.24</v>
      </c>
      <c r="I13" s="263">
        <v>7.31</v>
      </c>
      <c r="J13" s="263">
        <v>7.38</v>
      </c>
      <c r="K13" s="263">
        <v>7.45</v>
      </c>
      <c r="L13" s="263">
        <v>7.52</v>
      </c>
      <c r="M13" s="263">
        <v>7.6</v>
      </c>
      <c r="N13" s="263">
        <v>7.68</v>
      </c>
      <c r="O13" s="263">
        <v>7.76</v>
      </c>
      <c r="P13" s="263">
        <v>7.84</v>
      </c>
      <c r="Q13" s="263">
        <v>7.92</v>
      </c>
      <c r="R13" s="263">
        <v>8</v>
      </c>
    </row>
    <row r="14" spans="1:18" x14ac:dyDescent="0.25">
      <c r="A14" s="260" t="s">
        <v>1870</v>
      </c>
      <c r="B14" s="223">
        <v>3</v>
      </c>
      <c r="C14" s="263">
        <v>8.75</v>
      </c>
      <c r="D14" s="263">
        <v>9.2799999999999994</v>
      </c>
      <c r="E14" s="263">
        <v>9.3699999999999992</v>
      </c>
      <c r="F14" s="263">
        <v>9.4600000000000009</v>
      </c>
      <c r="G14" s="263">
        <v>9.5500000000000007</v>
      </c>
      <c r="H14" s="263">
        <v>9.65</v>
      </c>
      <c r="I14" s="263">
        <v>9.75</v>
      </c>
      <c r="J14" s="263">
        <v>9.85</v>
      </c>
      <c r="K14" s="263">
        <v>9.9499999999999993</v>
      </c>
      <c r="L14" s="263">
        <v>10.050000000000001</v>
      </c>
      <c r="M14" s="263">
        <v>10.15</v>
      </c>
      <c r="N14" s="263">
        <v>10.25</v>
      </c>
      <c r="O14" s="263">
        <v>10.35</v>
      </c>
      <c r="P14" s="263">
        <v>10.45</v>
      </c>
      <c r="Q14" s="263">
        <v>10.55</v>
      </c>
      <c r="R14" s="263">
        <v>10.66</v>
      </c>
    </row>
    <row r="15" spans="1:18" x14ac:dyDescent="0.25">
      <c r="A15" s="260" t="s">
        <v>1882</v>
      </c>
      <c r="B15" s="223">
        <v>4</v>
      </c>
      <c r="C15" s="263">
        <v>10.1</v>
      </c>
      <c r="D15" s="263">
        <v>10.71</v>
      </c>
      <c r="E15" s="263">
        <v>10.82</v>
      </c>
      <c r="F15" s="263">
        <v>10.93</v>
      </c>
      <c r="G15" s="263">
        <v>11.04</v>
      </c>
      <c r="H15" s="263">
        <v>11.15</v>
      </c>
      <c r="I15" s="263">
        <v>11.26</v>
      </c>
      <c r="J15" s="263">
        <v>11.37</v>
      </c>
      <c r="K15" s="263">
        <v>11.48</v>
      </c>
      <c r="L15" s="263">
        <v>11.59</v>
      </c>
      <c r="M15" s="263">
        <v>11.71</v>
      </c>
      <c r="N15" s="263">
        <v>11.83</v>
      </c>
      <c r="O15" s="263">
        <v>11.95</v>
      </c>
      <c r="P15" s="263">
        <v>12.07</v>
      </c>
      <c r="Q15" s="263">
        <v>12.19</v>
      </c>
      <c r="R15" s="263">
        <v>12.31</v>
      </c>
    </row>
    <row r="16" spans="1:18" x14ac:dyDescent="0.25">
      <c r="A16" s="260"/>
      <c r="C16" s="263"/>
      <c r="D16" s="263"/>
      <c r="I16" s="263"/>
      <c r="J16" s="263"/>
      <c r="K16" s="263"/>
      <c r="L16" s="263"/>
      <c r="M16" s="263"/>
      <c r="N16" s="263"/>
      <c r="O16" s="263"/>
      <c r="P16" s="263"/>
      <c r="Q16" s="263"/>
      <c r="R16" s="263"/>
    </row>
    <row r="17" spans="1:18" x14ac:dyDescent="0.25">
      <c r="A17" s="328" t="s">
        <v>1869</v>
      </c>
      <c r="C17" s="263"/>
      <c r="D17" s="263"/>
      <c r="I17" s="263"/>
      <c r="J17" s="263"/>
      <c r="K17" s="263"/>
      <c r="L17" s="263"/>
      <c r="M17" s="263"/>
      <c r="N17" s="263"/>
      <c r="O17" s="263"/>
      <c r="P17" s="263"/>
      <c r="Q17" s="263"/>
      <c r="R17" s="263"/>
    </row>
    <row r="18" spans="1:18" ht="17.25" x14ac:dyDescent="0.25">
      <c r="A18" s="260" t="s">
        <v>1883</v>
      </c>
      <c r="B18" s="223">
        <v>0</v>
      </c>
      <c r="C18" s="263">
        <v>3.35</v>
      </c>
      <c r="D18" s="263">
        <v>3.55</v>
      </c>
      <c r="E18" s="263">
        <v>3.59</v>
      </c>
      <c r="F18" s="263">
        <v>3.63</v>
      </c>
      <c r="G18" s="263">
        <v>3.67</v>
      </c>
      <c r="H18" s="263">
        <v>3.71</v>
      </c>
      <c r="I18" s="263">
        <v>3.75</v>
      </c>
      <c r="J18" s="263">
        <v>3.79</v>
      </c>
      <c r="K18" s="263">
        <v>3.83</v>
      </c>
      <c r="L18" s="263">
        <v>3.87</v>
      </c>
      <c r="M18" s="263">
        <v>3.91</v>
      </c>
      <c r="N18" s="263">
        <v>3.95</v>
      </c>
      <c r="O18" s="263">
        <v>3.99</v>
      </c>
      <c r="P18" s="263">
        <v>4.03</v>
      </c>
      <c r="Q18" s="263">
        <v>4.07</v>
      </c>
      <c r="R18" s="263">
        <v>4.1100000000000003</v>
      </c>
    </row>
    <row r="19" spans="1:18" x14ac:dyDescent="0.25">
      <c r="A19" s="260" t="s">
        <v>1884</v>
      </c>
      <c r="B19" s="223">
        <v>1</v>
      </c>
      <c r="C19" s="263">
        <v>3.91</v>
      </c>
      <c r="D19" s="263">
        <v>4.1399999999999997</v>
      </c>
      <c r="E19" s="263">
        <v>4.18</v>
      </c>
      <c r="F19" s="263">
        <v>4.22</v>
      </c>
      <c r="G19" s="263">
        <v>4.26</v>
      </c>
      <c r="H19" s="263">
        <v>4.3</v>
      </c>
      <c r="I19" s="263">
        <v>4.34</v>
      </c>
      <c r="J19" s="263">
        <v>4.38</v>
      </c>
      <c r="K19" s="263">
        <v>4.42</v>
      </c>
      <c r="L19" s="263">
        <v>4.46</v>
      </c>
      <c r="M19" s="263">
        <v>4.5</v>
      </c>
      <c r="N19" s="263">
        <v>4.55</v>
      </c>
      <c r="O19" s="263">
        <v>4.5999999999999996</v>
      </c>
      <c r="P19" s="263">
        <v>4.6500000000000004</v>
      </c>
      <c r="Q19" s="263">
        <v>4.7</v>
      </c>
      <c r="R19" s="263">
        <v>4.75</v>
      </c>
    </row>
    <row r="20" spans="1:18" x14ac:dyDescent="0.25">
      <c r="A20" s="260" t="s">
        <v>1885</v>
      </c>
      <c r="B20" s="223">
        <v>2</v>
      </c>
      <c r="C20" s="263">
        <v>6.57</v>
      </c>
      <c r="D20" s="263">
        <v>6.96</v>
      </c>
      <c r="E20" s="263">
        <v>7.03</v>
      </c>
      <c r="F20" s="263">
        <v>7.1</v>
      </c>
      <c r="G20" s="263">
        <v>7.17</v>
      </c>
      <c r="H20" s="263">
        <v>7.24</v>
      </c>
      <c r="I20" s="263">
        <v>7.31</v>
      </c>
      <c r="J20" s="263">
        <v>7.38</v>
      </c>
      <c r="K20" s="263">
        <v>7.45</v>
      </c>
      <c r="L20" s="263">
        <v>7.52</v>
      </c>
      <c r="M20" s="263">
        <v>7.6</v>
      </c>
      <c r="N20" s="263">
        <v>7.68</v>
      </c>
      <c r="O20" s="263">
        <v>7.76</v>
      </c>
      <c r="P20" s="263">
        <v>7.84</v>
      </c>
      <c r="Q20" s="263">
        <v>7.92</v>
      </c>
      <c r="R20" s="263">
        <v>8</v>
      </c>
    </row>
    <row r="21" spans="1:18" x14ac:dyDescent="0.25">
      <c r="A21" s="260" t="s">
        <v>1886</v>
      </c>
      <c r="B21" s="223">
        <v>3</v>
      </c>
      <c r="C21" s="263">
        <v>8.75</v>
      </c>
      <c r="D21" s="263">
        <v>9.2799999999999994</v>
      </c>
      <c r="E21" s="263">
        <v>9.3699999999999992</v>
      </c>
      <c r="F21" s="263">
        <v>9.4600000000000009</v>
      </c>
      <c r="G21" s="263">
        <v>9.5500000000000007</v>
      </c>
      <c r="H21" s="263">
        <v>9.65</v>
      </c>
      <c r="I21" s="263">
        <v>9.75</v>
      </c>
      <c r="J21" s="263">
        <v>9.85</v>
      </c>
      <c r="K21" s="263">
        <v>9.9499999999999993</v>
      </c>
      <c r="L21" s="263">
        <v>10.050000000000001</v>
      </c>
      <c r="M21" s="263">
        <v>10.15</v>
      </c>
      <c r="N21" s="263">
        <v>10.25</v>
      </c>
      <c r="O21" s="263">
        <v>10.35</v>
      </c>
      <c r="P21" s="263">
        <v>10.45</v>
      </c>
      <c r="Q21" s="263">
        <v>10.55</v>
      </c>
      <c r="R21" s="263">
        <v>10.66</v>
      </c>
    </row>
    <row r="22" spans="1:18" x14ac:dyDescent="0.25">
      <c r="A22" s="260" t="s">
        <v>1887</v>
      </c>
      <c r="B22" s="223">
        <v>4</v>
      </c>
      <c r="C22" s="263">
        <v>10.1</v>
      </c>
      <c r="D22" s="263">
        <v>10.71</v>
      </c>
      <c r="E22" s="263">
        <v>10.82</v>
      </c>
      <c r="F22" s="263">
        <v>10.93</v>
      </c>
      <c r="G22" s="263">
        <v>11.04</v>
      </c>
      <c r="H22" s="263">
        <v>11.15</v>
      </c>
      <c r="I22" s="263">
        <v>11.26</v>
      </c>
      <c r="J22" s="263">
        <v>11.37</v>
      </c>
      <c r="K22" s="263">
        <v>11.48</v>
      </c>
      <c r="L22" s="263">
        <v>11.59</v>
      </c>
      <c r="M22" s="263">
        <v>11.71</v>
      </c>
      <c r="N22" s="263">
        <v>11.83</v>
      </c>
      <c r="O22" s="263">
        <v>11.95</v>
      </c>
      <c r="P22" s="263">
        <v>12.07</v>
      </c>
      <c r="Q22" s="263">
        <v>12.19</v>
      </c>
      <c r="R22" s="263">
        <v>12.31</v>
      </c>
    </row>
    <row r="23" spans="1:18" x14ac:dyDescent="0.25">
      <c r="A23" s="260"/>
      <c r="C23" s="263"/>
      <c r="D23" s="263"/>
      <c r="I23" s="263"/>
      <c r="J23" s="263"/>
      <c r="K23" s="263"/>
      <c r="L23" s="263"/>
      <c r="M23" s="263"/>
      <c r="N23" s="263"/>
      <c r="O23" s="263"/>
      <c r="P23" s="263"/>
      <c r="Q23" s="263"/>
      <c r="R23" s="263"/>
    </row>
    <row r="24" spans="1:18" x14ac:dyDescent="0.25">
      <c r="A24" s="328" t="s">
        <v>1871</v>
      </c>
      <c r="C24" s="263"/>
      <c r="D24" s="263"/>
      <c r="I24" s="263"/>
      <c r="J24" s="263"/>
      <c r="K24" s="263"/>
      <c r="L24" s="263"/>
      <c r="M24" s="263"/>
      <c r="N24" s="263"/>
      <c r="O24" s="263"/>
      <c r="P24" s="263"/>
      <c r="Q24" s="263"/>
      <c r="R24" s="263"/>
    </row>
    <row r="25" spans="1:18" x14ac:dyDescent="0.25">
      <c r="A25" s="260" t="s">
        <v>1872</v>
      </c>
      <c r="B25" s="223">
        <v>0</v>
      </c>
      <c r="C25" s="263">
        <v>3.35</v>
      </c>
      <c r="D25" s="263">
        <v>3.55</v>
      </c>
      <c r="E25" s="263">
        <v>3.59</v>
      </c>
      <c r="F25" s="263">
        <v>3.63</v>
      </c>
      <c r="G25" s="263">
        <v>3.67</v>
      </c>
      <c r="H25" s="263">
        <v>3.71</v>
      </c>
      <c r="I25" s="263">
        <v>3.75</v>
      </c>
      <c r="J25" s="263">
        <v>3.79</v>
      </c>
      <c r="K25" s="263">
        <v>3.83</v>
      </c>
      <c r="L25" s="263">
        <v>3.87</v>
      </c>
      <c r="M25" s="263">
        <v>3.91</v>
      </c>
      <c r="N25" s="263">
        <v>3.95</v>
      </c>
      <c r="O25" s="263">
        <v>3.99</v>
      </c>
      <c r="P25" s="263">
        <v>4.03</v>
      </c>
      <c r="Q25" s="263">
        <v>4.07</v>
      </c>
      <c r="R25" s="263">
        <v>4.1100000000000003</v>
      </c>
    </row>
    <row r="26" spans="1:18" x14ac:dyDescent="0.25">
      <c r="A26" s="260" t="s">
        <v>1872</v>
      </c>
      <c r="B26" s="223">
        <v>1</v>
      </c>
      <c r="C26" s="263">
        <v>3.91</v>
      </c>
      <c r="D26" s="263">
        <v>4.1399999999999997</v>
      </c>
      <c r="E26" s="263">
        <v>4.18</v>
      </c>
      <c r="F26" s="263">
        <v>4.22</v>
      </c>
      <c r="G26" s="263">
        <v>4.26</v>
      </c>
      <c r="H26" s="263">
        <v>4.3</v>
      </c>
      <c r="I26" s="263">
        <v>4.34</v>
      </c>
      <c r="J26" s="263">
        <v>4.38</v>
      </c>
      <c r="K26" s="263">
        <v>4.42</v>
      </c>
      <c r="L26" s="263">
        <v>4.46</v>
      </c>
      <c r="M26" s="263">
        <v>4.5</v>
      </c>
      <c r="N26" s="263">
        <v>4.55</v>
      </c>
      <c r="O26" s="263">
        <v>4.5999999999999996</v>
      </c>
      <c r="P26" s="263">
        <v>4.6500000000000004</v>
      </c>
      <c r="Q26" s="263">
        <v>4.7</v>
      </c>
      <c r="R26" s="263">
        <v>4.75</v>
      </c>
    </row>
    <row r="27" spans="1:18" x14ac:dyDescent="0.25">
      <c r="A27" s="260" t="s">
        <v>1872</v>
      </c>
      <c r="B27" s="223">
        <v>2</v>
      </c>
      <c r="C27" s="263">
        <v>6.57</v>
      </c>
      <c r="D27" s="263">
        <v>6.96</v>
      </c>
      <c r="E27" s="263">
        <v>7.03</v>
      </c>
      <c r="F27" s="263">
        <v>7.1</v>
      </c>
      <c r="G27" s="263">
        <v>7.17</v>
      </c>
      <c r="H27" s="263">
        <v>7.24</v>
      </c>
      <c r="I27" s="263">
        <v>7.31</v>
      </c>
      <c r="J27" s="263">
        <v>7.38</v>
      </c>
      <c r="K27" s="263">
        <v>7.45</v>
      </c>
      <c r="L27" s="263">
        <v>7.52</v>
      </c>
      <c r="M27" s="263">
        <v>7.6</v>
      </c>
      <c r="N27" s="263">
        <v>7.68</v>
      </c>
      <c r="O27" s="263">
        <v>7.76</v>
      </c>
      <c r="P27" s="263">
        <v>7.84</v>
      </c>
      <c r="Q27" s="263">
        <v>7.92</v>
      </c>
      <c r="R27" s="263">
        <v>8</v>
      </c>
    </row>
    <row r="28" spans="1:18" x14ac:dyDescent="0.25">
      <c r="A28" s="260" t="s">
        <v>1872</v>
      </c>
      <c r="B28" s="223">
        <v>3</v>
      </c>
      <c r="C28" s="263">
        <v>8.75</v>
      </c>
      <c r="D28" s="263">
        <v>9.2799999999999994</v>
      </c>
      <c r="E28" s="263">
        <v>9.3699999999999992</v>
      </c>
      <c r="F28" s="263">
        <v>9.4600000000000009</v>
      </c>
      <c r="G28" s="263">
        <v>9.5500000000000007</v>
      </c>
      <c r="H28" s="263">
        <v>9.65</v>
      </c>
      <c r="I28" s="263">
        <v>9.75</v>
      </c>
      <c r="J28" s="263">
        <v>9.85</v>
      </c>
      <c r="K28" s="263">
        <v>9.9499999999999993</v>
      </c>
      <c r="L28" s="263">
        <v>10.050000000000001</v>
      </c>
      <c r="M28" s="263">
        <v>10.15</v>
      </c>
      <c r="N28" s="263">
        <v>10.25</v>
      </c>
      <c r="O28" s="263">
        <v>10.35</v>
      </c>
      <c r="P28" s="263">
        <v>10.45</v>
      </c>
      <c r="Q28" s="263">
        <v>10.55</v>
      </c>
      <c r="R28" s="263">
        <v>10.66</v>
      </c>
    </row>
    <row r="29" spans="1:18" x14ac:dyDescent="0.25">
      <c r="A29" s="260" t="s">
        <v>1872</v>
      </c>
      <c r="B29" s="223">
        <v>4</v>
      </c>
      <c r="C29" s="263">
        <v>10.1</v>
      </c>
      <c r="D29" s="263">
        <v>10.71</v>
      </c>
      <c r="E29" s="263">
        <v>10.82</v>
      </c>
      <c r="F29" s="263">
        <v>10.93</v>
      </c>
      <c r="G29" s="263">
        <v>11.04</v>
      </c>
      <c r="H29" s="263">
        <v>11.15</v>
      </c>
      <c r="I29" s="263">
        <v>11.26</v>
      </c>
      <c r="J29" s="263">
        <v>11.37</v>
      </c>
      <c r="K29" s="263">
        <v>11.48</v>
      </c>
      <c r="L29" s="263">
        <v>11.59</v>
      </c>
      <c r="M29" s="263">
        <v>11.71</v>
      </c>
      <c r="N29" s="263">
        <v>11.83</v>
      </c>
      <c r="O29" s="263">
        <v>11.95</v>
      </c>
      <c r="P29" s="263">
        <v>12.07</v>
      </c>
      <c r="Q29" s="263">
        <v>12.19</v>
      </c>
      <c r="R29" s="263">
        <v>12.31</v>
      </c>
    </row>
    <row r="30" spans="1:18" x14ac:dyDescent="0.25">
      <c r="A30" s="260"/>
      <c r="C30" s="263"/>
      <c r="D30" s="263"/>
      <c r="I30" s="263"/>
      <c r="J30" s="263"/>
      <c r="K30" s="263"/>
      <c r="L30" s="263"/>
      <c r="M30" s="263"/>
      <c r="N30" s="263"/>
      <c r="O30" s="263"/>
      <c r="P30" s="263"/>
      <c r="Q30" s="263"/>
      <c r="R30" s="263"/>
    </row>
    <row r="31" spans="1:18" x14ac:dyDescent="0.25">
      <c r="A31" s="328" t="s">
        <v>1873</v>
      </c>
      <c r="C31" s="263"/>
      <c r="D31" s="263"/>
      <c r="I31" s="263"/>
      <c r="J31" s="263"/>
      <c r="K31" s="263"/>
      <c r="L31" s="263"/>
      <c r="M31" s="263"/>
      <c r="N31" s="263"/>
      <c r="O31" s="263"/>
      <c r="P31" s="263"/>
      <c r="Q31" s="263"/>
      <c r="R31" s="263"/>
    </row>
    <row r="32" spans="1:18" ht="17.25" x14ac:dyDescent="0.25">
      <c r="A32" s="260" t="s">
        <v>1878</v>
      </c>
      <c r="B32" s="223">
        <v>1</v>
      </c>
      <c r="C32" s="263">
        <v>3.91</v>
      </c>
      <c r="D32" s="263">
        <v>4.1399999999999997</v>
      </c>
      <c r="E32" s="263">
        <v>4.18</v>
      </c>
      <c r="F32" s="263">
        <v>4.22</v>
      </c>
      <c r="G32" s="263">
        <v>4.26</v>
      </c>
      <c r="H32" s="263">
        <v>4.3</v>
      </c>
      <c r="I32" s="263">
        <v>4.34</v>
      </c>
      <c r="J32" s="263">
        <v>4.38</v>
      </c>
      <c r="K32" s="263">
        <v>4.42</v>
      </c>
      <c r="L32" s="263">
        <v>4.46</v>
      </c>
      <c r="M32" s="263">
        <v>4.5</v>
      </c>
      <c r="N32" s="263">
        <v>4.55</v>
      </c>
      <c r="O32" s="263">
        <v>4.5999999999999996</v>
      </c>
      <c r="P32" s="263">
        <v>4.6500000000000004</v>
      </c>
      <c r="Q32" s="263">
        <v>4.7</v>
      </c>
      <c r="R32" s="263">
        <v>4.75</v>
      </c>
    </row>
    <row r="33" spans="1:18" x14ac:dyDescent="0.25">
      <c r="A33" s="260" t="s">
        <v>1874</v>
      </c>
      <c r="B33" s="223">
        <v>2</v>
      </c>
      <c r="C33" s="263">
        <v>6.57</v>
      </c>
      <c r="D33" s="263">
        <v>6.96</v>
      </c>
      <c r="E33" s="263">
        <v>7.03</v>
      </c>
      <c r="F33" s="263">
        <v>7.1</v>
      </c>
      <c r="G33" s="263">
        <v>7.17</v>
      </c>
      <c r="H33" s="263">
        <v>7.24</v>
      </c>
      <c r="I33" s="263">
        <v>7.31</v>
      </c>
      <c r="J33" s="263">
        <v>7.38</v>
      </c>
      <c r="K33" s="263">
        <v>7.45</v>
      </c>
      <c r="L33" s="263">
        <v>7.52</v>
      </c>
      <c r="M33" s="263">
        <v>7.6</v>
      </c>
      <c r="N33" s="263">
        <v>7.68</v>
      </c>
      <c r="O33" s="263">
        <v>7.76</v>
      </c>
      <c r="P33" s="263">
        <v>7.84</v>
      </c>
      <c r="Q33" s="263">
        <v>7.92</v>
      </c>
      <c r="R33" s="263">
        <v>8</v>
      </c>
    </row>
    <row r="34" spans="1:18" x14ac:dyDescent="0.25">
      <c r="A34" s="260" t="s">
        <v>1875</v>
      </c>
      <c r="B34" s="223">
        <v>3</v>
      </c>
      <c r="C34" s="263">
        <v>8.75</v>
      </c>
      <c r="D34" s="263">
        <v>9.2799999999999994</v>
      </c>
      <c r="E34" s="263">
        <v>9.3699999999999992</v>
      </c>
      <c r="F34" s="263">
        <v>9.4600000000000009</v>
      </c>
      <c r="G34" s="263">
        <v>9.5500000000000007</v>
      </c>
      <c r="H34" s="263">
        <v>9.65</v>
      </c>
      <c r="I34" s="263">
        <v>9.75</v>
      </c>
      <c r="J34" s="263">
        <v>9.85</v>
      </c>
      <c r="K34" s="263">
        <v>9.9499999999999993</v>
      </c>
      <c r="L34" s="263">
        <v>10.050000000000001</v>
      </c>
      <c r="M34" s="263">
        <v>10.15</v>
      </c>
      <c r="N34" s="263">
        <v>10.25</v>
      </c>
      <c r="O34" s="263">
        <v>10.35</v>
      </c>
      <c r="P34" s="263">
        <v>10.45</v>
      </c>
      <c r="Q34" s="263">
        <v>10.55</v>
      </c>
      <c r="R34" s="263">
        <v>10.66</v>
      </c>
    </row>
    <row r="35" spans="1:18" x14ac:dyDescent="0.25">
      <c r="A35" s="260" t="s">
        <v>1876</v>
      </c>
      <c r="B35" s="223">
        <v>4</v>
      </c>
      <c r="C35" s="263">
        <v>10.1</v>
      </c>
      <c r="D35" s="263">
        <v>10.71</v>
      </c>
      <c r="E35" s="263">
        <v>10.82</v>
      </c>
      <c r="F35" s="263">
        <v>10.93</v>
      </c>
      <c r="G35" s="263">
        <v>11.04</v>
      </c>
      <c r="H35" s="263">
        <v>11.15</v>
      </c>
      <c r="I35" s="263">
        <v>11.26</v>
      </c>
      <c r="J35" s="263">
        <v>11.37</v>
      </c>
      <c r="K35" s="263">
        <v>11.48</v>
      </c>
      <c r="L35" s="263">
        <v>11.59</v>
      </c>
      <c r="M35" s="263">
        <v>11.71</v>
      </c>
      <c r="N35" s="263">
        <v>11.83</v>
      </c>
      <c r="O35" s="263">
        <v>11.95</v>
      </c>
      <c r="P35" s="263">
        <v>12.07</v>
      </c>
      <c r="Q35" s="263">
        <v>12.19</v>
      </c>
      <c r="R35" s="263">
        <v>12.31</v>
      </c>
    </row>
    <row r="36" spans="1:18" x14ac:dyDescent="0.25">
      <c r="A36" s="260"/>
      <c r="C36" s="263"/>
      <c r="D36" s="263"/>
    </row>
    <row r="37" spans="1:18" x14ac:dyDescent="0.25">
      <c r="A37" s="260" t="s">
        <v>1877</v>
      </c>
      <c r="C37" s="263"/>
      <c r="D37" s="263"/>
    </row>
    <row r="38" spans="1:18" x14ac:dyDescent="0.25">
      <c r="A38" s="1001"/>
      <c r="B38" s="1001"/>
      <c r="C38" s="1001"/>
      <c r="D38" s="1001"/>
      <c r="E38" s="1001"/>
      <c r="F38" s="1001"/>
      <c r="G38" s="1001"/>
      <c r="H38" s="1001"/>
      <c r="I38" s="1001"/>
      <c r="J38" s="1001"/>
      <c r="K38" s="1001"/>
      <c r="L38" s="1001"/>
      <c r="M38" s="1001"/>
      <c r="N38" s="1001"/>
      <c r="O38" s="1001"/>
      <c r="P38" s="1001"/>
      <c r="Q38" s="1001"/>
      <c r="R38" s="1001"/>
    </row>
    <row r="39" spans="1:18" x14ac:dyDescent="0.25">
      <c r="A39" s="1001"/>
      <c r="B39" s="1001"/>
      <c r="C39" s="1001"/>
      <c r="D39" s="1001"/>
      <c r="E39" s="1001"/>
      <c r="F39" s="1001"/>
      <c r="G39" s="1001"/>
      <c r="H39" s="1001"/>
      <c r="I39" s="1001"/>
      <c r="J39" s="1001"/>
      <c r="K39" s="1001"/>
      <c r="L39" s="1001"/>
      <c r="M39" s="1001"/>
      <c r="N39" s="1001"/>
      <c r="O39" s="1001"/>
      <c r="P39" s="1001"/>
      <c r="Q39" s="1001"/>
      <c r="R39" s="1001"/>
    </row>
    <row r="40" spans="1:18" x14ac:dyDescent="0.25">
      <c r="A40" s="1001"/>
      <c r="B40" s="1001"/>
      <c r="C40" s="1001"/>
      <c r="D40" s="1001"/>
      <c r="E40" s="1001"/>
      <c r="F40" s="1001"/>
      <c r="G40" s="1001"/>
      <c r="H40" s="1001"/>
      <c r="I40" s="1001"/>
      <c r="J40" s="1001"/>
      <c r="K40" s="1001"/>
      <c r="L40" s="1001"/>
      <c r="M40" s="1001"/>
      <c r="N40" s="1001"/>
      <c r="O40" s="1001"/>
      <c r="P40" s="1001"/>
      <c r="Q40" s="1001"/>
      <c r="R40" s="1001"/>
    </row>
    <row r="41" spans="1:18" x14ac:dyDescent="0.25">
      <c r="A41" s="1001"/>
      <c r="B41" s="1001"/>
      <c r="C41" s="1001"/>
      <c r="D41" s="1001"/>
      <c r="E41" s="1001"/>
      <c r="F41" s="1001"/>
      <c r="G41" s="1001"/>
      <c r="H41" s="1001"/>
      <c r="I41" s="1001"/>
      <c r="J41" s="1001"/>
      <c r="K41" s="1001"/>
      <c r="L41" s="1001"/>
      <c r="M41" s="1001"/>
      <c r="N41" s="1001"/>
      <c r="O41" s="1001"/>
      <c r="P41" s="1001"/>
      <c r="Q41" s="1001"/>
      <c r="R41" s="1001"/>
    </row>
    <row r="42" spans="1:18" x14ac:dyDescent="0.25">
      <c r="A42" s="1001"/>
      <c r="B42" s="1001"/>
      <c r="C42" s="1001"/>
      <c r="D42" s="1001"/>
      <c r="E42" s="1001"/>
      <c r="F42" s="1001"/>
      <c r="G42" s="1001"/>
      <c r="H42" s="1001"/>
      <c r="I42" s="1001"/>
      <c r="J42" s="1001"/>
      <c r="K42" s="1001"/>
      <c r="L42" s="1001"/>
      <c r="M42" s="1001"/>
      <c r="N42" s="1001"/>
      <c r="O42" s="1001"/>
      <c r="P42" s="1001"/>
      <c r="Q42" s="1001"/>
      <c r="R42" s="1001"/>
    </row>
    <row r="43" spans="1:18" x14ac:dyDescent="0.25">
      <c r="A43" s="950" t="s">
        <v>1920</v>
      </c>
      <c r="B43" s="951"/>
      <c r="C43" s="951"/>
      <c r="D43" s="951"/>
      <c r="E43" s="951"/>
      <c r="F43" s="951"/>
      <c r="G43" s="951"/>
      <c r="H43" s="951"/>
      <c r="I43" s="951"/>
      <c r="J43" s="951"/>
      <c r="K43" s="951"/>
      <c r="L43" s="951"/>
      <c r="M43" s="951"/>
      <c r="N43" s="951"/>
      <c r="O43" s="951"/>
      <c r="P43" s="951"/>
      <c r="Q43" s="951"/>
      <c r="R43" s="952"/>
    </row>
    <row r="44" spans="1:18" x14ac:dyDescent="0.25">
      <c r="A44" s="260"/>
      <c r="B44" s="225" t="s">
        <v>1502</v>
      </c>
      <c r="C44" s="261" t="s">
        <v>1678</v>
      </c>
      <c r="D44" s="261" t="s">
        <v>1679</v>
      </c>
      <c r="E44" s="261" t="s">
        <v>1680</v>
      </c>
      <c r="F44" s="261" t="s">
        <v>1681</v>
      </c>
      <c r="G44" s="261" t="s">
        <v>1682</v>
      </c>
      <c r="H44" s="261" t="s">
        <v>1909</v>
      </c>
      <c r="I44" s="261" t="s">
        <v>1910</v>
      </c>
      <c r="J44" s="261" t="s">
        <v>1911</v>
      </c>
      <c r="K44" s="261" t="s">
        <v>1912</v>
      </c>
      <c r="L44" s="261" t="s">
        <v>1913</v>
      </c>
      <c r="M44" s="261" t="s">
        <v>1914</v>
      </c>
      <c r="N44" s="261" t="s">
        <v>1915</v>
      </c>
      <c r="O44" s="261" t="s">
        <v>1916</v>
      </c>
      <c r="P44" s="261" t="s">
        <v>1917</v>
      </c>
      <c r="Q44" s="261" t="s">
        <v>1918</v>
      </c>
      <c r="R44" s="261" t="s">
        <v>1919</v>
      </c>
    </row>
    <row r="45" spans="1:18" x14ac:dyDescent="0.25">
      <c r="A45" s="328" t="s">
        <v>1867</v>
      </c>
      <c r="B45" s="225"/>
      <c r="C45" s="261"/>
      <c r="D45" s="261"/>
      <c r="E45" s="261"/>
      <c r="F45" s="261"/>
      <c r="G45" s="261"/>
    </row>
    <row r="46" spans="1:18" ht="17.25" x14ac:dyDescent="0.25">
      <c r="A46" s="260" t="s">
        <v>1888</v>
      </c>
      <c r="B46" s="223">
        <v>0</v>
      </c>
      <c r="C46" s="263">
        <v>4.18</v>
      </c>
      <c r="D46" s="263">
        <v>4.43</v>
      </c>
      <c r="E46" s="263">
        <v>4.4800000000000004</v>
      </c>
      <c r="F46" s="263">
        <v>4.53</v>
      </c>
      <c r="G46" s="263">
        <v>4.58</v>
      </c>
      <c r="H46" s="263">
        <v>4.63</v>
      </c>
      <c r="I46" s="263">
        <v>4.68</v>
      </c>
      <c r="J46" s="263">
        <v>4.7300000000000004</v>
      </c>
      <c r="K46" s="263">
        <v>4.78</v>
      </c>
      <c r="L46" s="263">
        <v>4.83</v>
      </c>
      <c r="M46" s="263">
        <v>4.88</v>
      </c>
      <c r="N46" s="263">
        <v>4.93</v>
      </c>
      <c r="O46" s="263">
        <v>4.9800000000000004</v>
      </c>
      <c r="P46" s="263">
        <v>5.03</v>
      </c>
      <c r="Q46" s="263">
        <v>5.08</v>
      </c>
      <c r="R46" s="263">
        <v>5.13</v>
      </c>
    </row>
    <row r="47" spans="1:18" x14ac:dyDescent="0.25">
      <c r="A47" s="260" t="s">
        <v>1503</v>
      </c>
      <c r="B47" s="223">
        <v>1</v>
      </c>
      <c r="C47" s="263">
        <v>4.88</v>
      </c>
      <c r="D47" s="263">
        <v>5.17</v>
      </c>
      <c r="E47" s="263">
        <v>5.22</v>
      </c>
      <c r="F47" s="263">
        <v>5.27</v>
      </c>
      <c r="G47" s="263">
        <v>5.32</v>
      </c>
      <c r="H47" s="263">
        <v>5.37</v>
      </c>
      <c r="I47" s="263">
        <v>5.42</v>
      </c>
      <c r="J47" s="263">
        <v>5.47</v>
      </c>
      <c r="K47" s="263">
        <v>5.52</v>
      </c>
      <c r="L47" s="263">
        <v>5.57</v>
      </c>
      <c r="M47" s="263">
        <v>5.62</v>
      </c>
      <c r="N47" s="263">
        <v>5.68</v>
      </c>
      <c r="O47" s="263">
        <v>5.7</v>
      </c>
      <c r="P47" s="263">
        <v>5.81</v>
      </c>
      <c r="Q47" s="263">
        <v>5.87</v>
      </c>
      <c r="R47" s="263">
        <v>5.93</v>
      </c>
    </row>
    <row r="48" spans="1:18" x14ac:dyDescent="0.25">
      <c r="A48" s="260" t="s">
        <v>1504</v>
      </c>
      <c r="B48" s="223">
        <v>2</v>
      </c>
      <c r="C48" s="263">
        <v>8.2100000000000009</v>
      </c>
      <c r="D48" s="263">
        <v>8.6999999999999993</v>
      </c>
      <c r="E48" s="263">
        <v>8.7799999999999994</v>
      </c>
      <c r="F48" s="263">
        <v>8.8699999999999992</v>
      </c>
      <c r="G48" s="263">
        <v>8.9600000000000009</v>
      </c>
      <c r="H48" s="263">
        <v>9.0500000000000007</v>
      </c>
      <c r="I48" s="263">
        <v>9.1300000000000008</v>
      </c>
      <c r="J48" s="263">
        <v>9.2200000000000006</v>
      </c>
      <c r="K48" s="263">
        <v>9.31</v>
      </c>
      <c r="L48" s="263">
        <v>9.4</v>
      </c>
      <c r="M48" s="263">
        <v>9.5</v>
      </c>
      <c r="N48" s="263">
        <v>9.6</v>
      </c>
      <c r="O48" s="263">
        <v>9.6999999999999993</v>
      </c>
      <c r="P48" s="263">
        <v>9.8000000000000007</v>
      </c>
      <c r="Q48" s="263">
        <v>9.9</v>
      </c>
      <c r="R48" s="263">
        <v>10</v>
      </c>
    </row>
    <row r="49" spans="1:18" x14ac:dyDescent="0.25">
      <c r="A49" s="260" t="s">
        <v>1505</v>
      </c>
      <c r="B49" s="223">
        <v>3</v>
      </c>
      <c r="C49" s="263">
        <v>10.93</v>
      </c>
      <c r="D49" s="263">
        <v>11.6</v>
      </c>
      <c r="E49" s="263">
        <v>11.71</v>
      </c>
      <c r="F49" s="263">
        <v>11.82</v>
      </c>
      <c r="G49" s="263">
        <v>11.93</v>
      </c>
      <c r="H49" s="263">
        <v>12.06</v>
      </c>
      <c r="I49" s="263">
        <v>12.18</v>
      </c>
      <c r="J49" s="263">
        <v>12.31</v>
      </c>
      <c r="K49" s="263">
        <v>12.43</v>
      </c>
      <c r="L49" s="263">
        <v>12.56</v>
      </c>
      <c r="M49" s="263">
        <v>12.68</v>
      </c>
      <c r="N49" s="263">
        <v>12.81</v>
      </c>
      <c r="O49" s="263">
        <v>12.93</v>
      </c>
      <c r="P49" s="263">
        <v>13.06</v>
      </c>
      <c r="Q49" s="263">
        <v>13.18</v>
      </c>
      <c r="R49" s="263">
        <v>13.32</v>
      </c>
    </row>
    <row r="50" spans="1:18" x14ac:dyDescent="0.25">
      <c r="A50" s="260" t="s">
        <v>1506</v>
      </c>
      <c r="B50" s="223">
        <v>4</v>
      </c>
      <c r="C50" s="263">
        <v>12.62</v>
      </c>
      <c r="D50" s="263">
        <v>13.38</v>
      </c>
      <c r="E50" s="263">
        <v>13.52</v>
      </c>
      <c r="F50" s="263">
        <v>13.66</v>
      </c>
      <c r="G50" s="263">
        <v>13.8</v>
      </c>
      <c r="H50" s="263">
        <v>13.93</v>
      </c>
      <c r="I50" s="263">
        <v>14.07</v>
      </c>
      <c r="J50" s="263">
        <v>14.21</v>
      </c>
      <c r="K50" s="263">
        <v>14.35</v>
      </c>
      <c r="L50" s="263">
        <v>14.48</v>
      </c>
      <c r="M50" s="263">
        <v>14.63</v>
      </c>
      <c r="N50" s="263">
        <v>14.78</v>
      </c>
      <c r="O50" s="263">
        <v>14.93</v>
      </c>
      <c r="P50" s="263">
        <v>15.08</v>
      </c>
      <c r="Q50" s="263">
        <v>15.23</v>
      </c>
      <c r="R50" s="263">
        <v>15.38</v>
      </c>
    </row>
    <row r="51" spans="1:18" x14ac:dyDescent="0.25">
      <c r="A51" s="260"/>
      <c r="C51" s="263"/>
      <c r="D51" s="263"/>
      <c r="H51" s="263"/>
      <c r="I51" s="263"/>
      <c r="J51" s="263"/>
      <c r="K51" s="263"/>
      <c r="L51" s="263"/>
      <c r="M51" s="263"/>
      <c r="N51" s="263"/>
      <c r="O51" s="263"/>
      <c r="P51" s="263"/>
      <c r="Q51" s="263"/>
      <c r="R51" s="263"/>
    </row>
    <row r="52" spans="1:18" x14ac:dyDescent="0.25">
      <c r="A52" s="328" t="s">
        <v>1868</v>
      </c>
      <c r="C52" s="263"/>
      <c r="D52" s="263"/>
      <c r="H52" s="263"/>
      <c r="I52" s="263"/>
      <c r="J52" s="263"/>
      <c r="K52" s="263"/>
      <c r="L52" s="263"/>
      <c r="M52" s="263"/>
      <c r="N52" s="263"/>
      <c r="O52" s="263"/>
      <c r="P52" s="263"/>
      <c r="Q52" s="263"/>
      <c r="R52" s="263"/>
    </row>
    <row r="53" spans="1:18" ht="17.25" x14ac:dyDescent="0.25">
      <c r="A53" s="260" t="s">
        <v>1879</v>
      </c>
      <c r="B53" s="223">
        <v>0</v>
      </c>
      <c r="C53" s="263">
        <v>4.18</v>
      </c>
      <c r="D53" s="263">
        <v>4.43</v>
      </c>
      <c r="E53" s="263">
        <v>4.4800000000000004</v>
      </c>
      <c r="F53" s="263">
        <v>4.53</v>
      </c>
      <c r="G53" s="263">
        <v>4.58</v>
      </c>
      <c r="H53" s="263">
        <v>4.63</v>
      </c>
      <c r="I53" s="263">
        <v>4.68</v>
      </c>
      <c r="J53" s="263">
        <v>4.7300000000000004</v>
      </c>
      <c r="K53" s="263">
        <v>4.78</v>
      </c>
      <c r="L53" s="263">
        <v>4.83</v>
      </c>
      <c r="M53" s="263">
        <v>4.88</v>
      </c>
      <c r="N53" s="263">
        <v>4.93</v>
      </c>
      <c r="O53" s="263">
        <v>4.9800000000000004</v>
      </c>
      <c r="P53" s="263">
        <v>5.03</v>
      </c>
      <c r="Q53" s="263">
        <v>5.08</v>
      </c>
      <c r="R53" s="263">
        <v>5.13</v>
      </c>
    </row>
    <row r="54" spans="1:18" x14ac:dyDescent="0.25">
      <c r="A54" s="260" t="s">
        <v>1880</v>
      </c>
      <c r="B54" s="223">
        <v>1</v>
      </c>
      <c r="C54" s="263">
        <v>4.88</v>
      </c>
      <c r="D54" s="263">
        <v>5.17</v>
      </c>
      <c r="E54" s="263">
        <v>5.22</v>
      </c>
      <c r="F54" s="263">
        <v>5.27</v>
      </c>
      <c r="G54" s="263">
        <v>5.32</v>
      </c>
      <c r="H54" s="263">
        <v>5.37</v>
      </c>
      <c r="I54" s="263">
        <v>5.42</v>
      </c>
      <c r="J54" s="263">
        <v>5.47</v>
      </c>
      <c r="K54" s="263">
        <v>5.52</v>
      </c>
      <c r="L54" s="263">
        <v>5.57</v>
      </c>
      <c r="M54" s="263">
        <v>5.62</v>
      </c>
      <c r="N54" s="263">
        <v>5.68</v>
      </c>
      <c r="O54" s="263">
        <v>5.7</v>
      </c>
      <c r="P54" s="263">
        <v>5.81</v>
      </c>
      <c r="Q54" s="263">
        <v>5.87</v>
      </c>
      <c r="R54" s="263">
        <v>5.93</v>
      </c>
    </row>
    <row r="55" spans="1:18" x14ac:dyDescent="0.25">
      <c r="A55" s="260" t="s">
        <v>1881</v>
      </c>
      <c r="B55" s="223">
        <v>2</v>
      </c>
      <c r="C55" s="263">
        <v>8.2100000000000009</v>
      </c>
      <c r="D55" s="263">
        <v>8.6999999999999993</v>
      </c>
      <c r="E55" s="263">
        <v>8.7799999999999994</v>
      </c>
      <c r="F55" s="263">
        <v>8.8699999999999992</v>
      </c>
      <c r="G55" s="263">
        <v>8.9600000000000009</v>
      </c>
      <c r="H55" s="263">
        <v>9.0500000000000007</v>
      </c>
      <c r="I55" s="263">
        <v>9.1300000000000008</v>
      </c>
      <c r="J55" s="263">
        <v>9.2200000000000006</v>
      </c>
      <c r="K55" s="263">
        <v>9.31</v>
      </c>
      <c r="L55" s="263">
        <v>9.4</v>
      </c>
      <c r="M55" s="263">
        <v>9.5</v>
      </c>
      <c r="N55" s="263">
        <v>9.6</v>
      </c>
      <c r="O55" s="263">
        <v>9.6999999999999993</v>
      </c>
      <c r="P55" s="263">
        <v>9.8000000000000007</v>
      </c>
      <c r="Q55" s="263">
        <v>9.9</v>
      </c>
      <c r="R55" s="263">
        <v>10</v>
      </c>
    </row>
    <row r="56" spans="1:18" x14ac:dyDescent="0.25">
      <c r="A56" s="260" t="s">
        <v>1870</v>
      </c>
      <c r="B56" s="223">
        <v>3</v>
      </c>
      <c r="C56" s="263">
        <v>10.93</v>
      </c>
      <c r="D56" s="263">
        <v>11.6</v>
      </c>
      <c r="E56" s="263">
        <v>11.71</v>
      </c>
      <c r="F56" s="263">
        <v>11.82</v>
      </c>
      <c r="G56" s="263">
        <v>11.93</v>
      </c>
      <c r="H56" s="263">
        <v>12.06</v>
      </c>
      <c r="I56" s="263">
        <v>12.18</v>
      </c>
      <c r="J56" s="263">
        <v>12.31</v>
      </c>
      <c r="K56" s="263">
        <v>12.43</v>
      </c>
      <c r="L56" s="263">
        <v>12.56</v>
      </c>
      <c r="M56" s="263">
        <v>12.68</v>
      </c>
      <c r="N56" s="263">
        <v>12.81</v>
      </c>
      <c r="O56" s="263">
        <v>12.93</v>
      </c>
      <c r="P56" s="263">
        <v>13.06</v>
      </c>
      <c r="Q56" s="263">
        <v>13.18</v>
      </c>
      <c r="R56" s="263">
        <v>13.32</v>
      </c>
    </row>
    <row r="57" spans="1:18" x14ac:dyDescent="0.25">
      <c r="A57" s="260" t="s">
        <v>1882</v>
      </c>
      <c r="B57" s="223">
        <v>4</v>
      </c>
      <c r="C57" s="263">
        <v>12.62</v>
      </c>
      <c r="D57" s="263">
        <v>13.38</v>
      </c>
      <c r="E57" s="263">
        <v>13.52</v>
      </c>
      <c r="F57" s="263">
        <v>13.66</v>
      </c>
      <c r="G57" s="263">
        <v>13.8</v>
      </c>
      <c r="H57" s="263">
        <v>13.93</v>
      </c>
      <c r="I57" s="263">
        <v>14.07</v>
      </c>
      <c r="J57" s="263">
        <v>14.21</v>
      </c>
      <c r="K57" s="263">
        <v>14.35</v>
      </c>
      <c r="L57" s="263">
        <v>14.48</v>
      </c>
      <c r="M57" s="263">
        <v>14.63</v>
      </c>
      <c r="N57" s="263">
        <v>14.78</v>
      </c>
      <c r="O57" s="263">
        <v>14.93</v>
      </c>
      <c r="P57" s="263">
        <v>15.08</v>
      </c>
      <c r="Q57" s="263">
        <v>15.23</v>
      </c>
      <c r="R57" s="263">
        <v>15.38</v>
      </c>
    </row>
    <row r="58" spans="1:18" x14ac:dyDescent="0.25">
      <c r="A58" s="260"/>
      <c r="C58" s="263"/>
      <c r="D58" s="263"/>
      <c r="H58" s="263"/>
      <c r="I58" s="263"/>
      <c r="J58" s="263"/>
      <c r="K58" s="263"/>
      <c r="L58" s="263"/>
      <c r="M58" s="263"/>
      <c r="N58" s="263"/>
      <c r="O58" s="263"/>
      <c r="P58" s="263"/>
      <c r="Q58" s="263"/>
      <c r="R58" s="263"/>
    </row>
    <row r="59" spans="1:18" x14ac:dyDescent="0.25">
      <c r="A59" s="328" t="s">
        <v>1869</v>
      </c>
      <c r="C59" s="263"/>
      <c r="D59" s="263"/>
      <c r="H59" s="263"/>
      <c r="I59" s="263"/>
      <c r="J59" s="263"/>
      <c r="K59" s="263"/>
      <c r="L59" s="263"/>
      <c r="M59" s="263"/>
      <c r="N59" s="263"/>
      <c r="O59" s="263"/>
      <c r="P59" s="263"/>
      <c r="Q59" s="263"/>
      <c r="R59" s="263"/>
    </row>
    <row r="60" spans="1:18" ht="17.25" x14ac:dyDescent="0.25">
      <c r="A60" s="260" t="s">
        <v>1883</v>
      </c>
      <c r="B60" s="223">
        <v>0</v>
      </c>
      <c r="C60" s="263">
        <v>4.18</v>
      </c>
      <c r="D60" s="263">
        <v>4.43</v>
      </c>
      <c r="E60" s="263">
        <v>4.4800000000000004</v>
      </c>
      <c r="F60" s="263">
        <v>4.53</v>
      </c>
      <c r="G60" s="263">
        <v>4.58</v>
      </c>
      <c r="H60" s="263">
        <v>4.63</v>
      </c>
      <c r="I60" s="263">
        <v>4.68</v>
      </c>
      <c r="J60" s="263">
        <v>4.7300000000000004</v>
      </c>
      <c r="K60" s="263">
        <v>4.78</v>
      </c>
      <c r="L60" s="263">
        <v>4.83</v>
      </c>
      <c r="M60" s="263">
        <v>4.88</v>
      </c>
      <c r="N60" s="263">
        <v>4.93</v>
      </c>
      <c r="O60" s="263">
        <v>4.9800000000000004</v>
      </c>
      <c r="P60" s="263">
        <v>5.03</v>
      </c>
      <c r="Q60" s="263">
        <v>5.08</v>
      </c>
      <c r="R60" s="263">
        <v>5.13</v>
      </c>
    </row>
    <row r="61" spans="1:18" x14ac:dyDescent="0.25">
      <c r="A61" s="260" t="s">
        <v>1884</v>
      </c>
      <c r="B61" s="223">
        <v>1</v>
      </c>
      <c r="C61" s="263">
        <v>4.88</v>
      </c>
      <c r="D61" s="263">
        <v>5.17</v>
      </c>
      <c r="E61" s="263">
        <v>5.22</v>
      </c>
      <c r="F61" s="263">
        <v>5.27</v>
      </c>
      <c r="G61" s="263">
        <v>5.32</v>
      </c>
      <c r="H61" s="263">
        <v>5.37</v>
      </c>
      <c r="I61" s="263">
        <v>5.42</v>
      </c>
      <c r="J61" s="263">
        <v>5.47</v>
      </c>
      <c r="K61" s="263">
        <v>5.52</v>
      </c>
      <c r="L61" s="263">
        <v>5.57</v>
      </c>
      <c r="M61" s="263">
        <v>5.62</v>
      </c>
      <c r="N61" s="263">
        <v>5.68</v>
      </c>
      <c r="O61" s="263">
        <v>5.7</v>
      </c>
      <c r="P61" s="263">
        <v>5.81</v>
      </c>
      <c r="Q61" s="263">
        <v>5.87</v>
      </c>
      <c r="R61" s="263">
        <v>5.93</v>
      </c>
    </row>
    <row r="62" spans="1:18" x14ac:dyDescent="0.25">
      <c r="A62" s="260" t="s">
        <v>1885</v>
      </c>
      <c r="B62" s="223">
        <v>2</v>
      </c>
      <c r="C62" s="263">
        <v>8.2100000000000009</v>
      </c>
      <c r="D62" s="263">
        <v>8.6999999999999993</v>
      </c>
      <c r="E62" s="263">
        <v>8.7799999999999994</v>
      </c>
      <c r="F62" s="263">
        <v>8.8699999999999992</v>
      </c>
      <c r="G62" s="263">
        <v>8.9600000000000009</v>
      </c>
      <c r="H62" s="263">
        <v>9.0500000000000007</v>
      </c>
      <c r="I62" s="263">
        <v>9.1300000000000008</v>
      </c>
      <c r="J62" s="263">
        <v>9.2200000000000006</v>
      </c>
      <c r="K62" s="263">
        <v>9.31</v>
      </c>
      <c r="L62" s="263">
        <v>9.4</v>
      </c>
      <c r="M62" s="263">
        <v>9.5</v>
      </c>
      <c r="N62" s="263">
        <v>9.6</v>
      </c>
      <c r="O62" s="263">
        <v>9.6999999999999993</v>
      </c>
      <c r="P62" s="263">
        <v>9.8000000000000007</v>
      </c>
      <c r="Q62" s="263">
        <v>9.9</v>
      </c>
      <c r="R62" s="263">
        <v>10</v>
      </c>
    </row>
    <row r="63" spans="1:18" x14ac:dyDescent="0.25">
      <c r="A63" s="260" t="s">
        <v>1886</v>
      </c>
      <c r="B63" s="223">
        <v>3</v>
      </c>
      <c r="C63" s="263">
        <v>10.93</v>
      </c>
      <c r="D63" s="263">
        <v>11.6</v>
      </c>
      <c r="E63" s="263">
        <v>11.71</v>
      </c>
      <c r="F63" s="263">
        <v>11.82</v>
      </c>
      <c r="G63" s="263">
        <v>11.93</v>
      </c>
      <c r="H63" s="263">
        <v>12.06</v>
      </c>
      <c r="I63" s="263">
        <v>12.18</v>
      </c>
      <c r="J63" s="263">
        <v>12.31</v>
      </c>
      <c r="K63" s="263">
        <v>12.43</v>
      </c>
      <c r="L63" s="263">
        <v>12.56</v>
      </c>
      <c r="M63" s="263">
        <v>12.68</v>
      </c>
      <c r="N63" s="263">
        <v>12.81</v>
      </c>
      <c r="O63" s="263">
        <v>12.93</v>
      </c>
      <c r="P63" s="263">
        <v>13.06</v>
      </c>
      <c r="Q63" s="263">
        <v>13.18</v>
      </c>
      <c r="R63" s="263">
        <v>13.32</v>
      </c>
    </row>
    <row r="64" spans="1:18" x14ac:dyDescent="0.25">
      <c r="A64" s="260" t="s">
        <v>1887</v>
      </c>
      <c r="B64" s="223">
        <v>4</v>
      </c>
      <c r="C64" s="263">
        <v>12.62</v>
      </c>
      <c r="D64" s="263">
        <v>13.38</v>
      </c>
      <c r="E64" s="263">
        <v>13.52</v>
      </c>
      <c r="F64" s="263">
        <v>13.66</v>
      </c>
      <c r="G64" s="263">
        <v>13.8</v>
      </c>
      <c r="H64" s="263">
        <v>13.93</v>
      </c>
      <c r="I64" s="263">
        <v>14.07</v>
      </c>
      <c r="J64" s="263">
        <v>14.21</v>
      </c>
      <c r="K64" s="263">
        <v>14.35</v>
      </c>
      <c r="L64" s="263">
        <v>14.48</v>
      </c>
      <c r="M64" s="263">
        <v>14.63</v>
      </c>
      <c r="N64" s="263">
        <v>14.78</v>
      </c>
      <c r="O64" s="263">
        <v>14.93</v>
      </c>
      <c r="P64" s="263">
        <v>15.08</v>
      </c>
      <c r="Q64" s="263">
        <v>15.23</v>
      </c>
      <c r="R64" s="263">
        <v>15.38</v>
      </c>
    </row>
    <row r="65" spans="1:18" x14ac:dyDescent="0.25">
      <c r="A65" s="260"/>
      <c r="C65" s="263"/>
      <c r="D65" s="263"/>
      <c r="H65" s="263"/>
      <c r="I65" s="263"/>
      <c r="J65" s="263"/>
      <c r="K65" s="263"/>
      <c r="L65" s="263"/>
      <c r="M65" s="263"/>
      <c r="N65" s="263"/>
      <c r="O65" s="263"/>
      <c r="P65" s="263"/>
      <c r="Q65" s="263"/>
      <c r="R65" s="263"/>
    </row>
    <row r="66" spans="1:18" x14ac:dyDescent="0.25">
      <c r="A66" s="328" t="s">
        <v>1871</v>
      </c>
      <c r="C66" s="263"/>
      <c r="D66" s="263"/>
      <c r="H66" s="263"/>
      <c r="I66" s="263"/>
      <c r="J66" s="263"/>
      <c r="K66" s="263"/>
      <c r="L66" s="263"/>
      <c r="M66" s="263"/>
      <c r="N66" s="263"/>
      <c r="O66" s="263"/>
      <c r="P66" s="263"/>
      <c r="Q66" s="263"/>
      <c r="R66" s="263"/>
    </row>
    <row r="67" spans="1:18" x14ac:dyDescent="0.25">
      <c r="A67" s="260" t="s">
        <v>1872</v>
      </c>
      <c r="B67" s="223">
        <v>0</v>
      </c>
      <c r="C67" s="263">
        <v>4.18</v>
      </c>
      <c r="D67" s="263">
        <v>4.43</v>
      </c>
      <c r="E67" s="263">
        <v>4.4800000000000004</v>
      </c>
      <c r="F67" s="263">
        <v>4.53</v>
      </c>
      <c r="G67" s="263">
        <v>4.58</v>
      </c>
      <c r="H67" s="263">
        <v>4.63</v>
      </c>
      <c r="I67" s="263">
        <v>4.68</v>
      </c>
      <c r="J67" s="263">
        <v>4.7300000000000004</v>
      </c>
      <c r="K67" s="263">
        <v>4.78</v>
      </c>
      <c r="L67" s="263">
        <v>4.83</v>
      </c>
      <c r="M67" s="263">
        <v>4.88</v>
      </c>
      <c r="N67" s="263">
        <v>4.93</v>
      </c>
      <c r="O67" s="263">
        <v>4.9800000000000004</v>
      </c>
      <c r="P67" s="263">
        <v>5.03</v>
      </c>
      <c r="Q67" s="263">
        <v>5.08</v>
      </c>
      <c r="R67" s="263">
        <v>5.13</v>
      </c>
    </row>
    <row r="68" spans="1:18" x14ac:dyDescent="0.25">
      <c r="A68" s="260" t="s">
        <v>1872</v>
      </c>
      <c r="B68" s="223">
        <v>1</v>
      </c>
      <c r="C68" s="263">
        <v>4.88</v>
      </c>
      <c r="D68" s="263">
        <v>5.17</v>
      </c>
      <c r="E68" s="263">
        <v>5.22</v>
      </c>
      <c r="F68" s="263">
        <v>5.27</v>
      </c>
      <c r="G68" s="263">
        <v>5.32</v>
      </c>
      <c r="H68" s="263">
        <v>5.37</v>
      </c>
      <c r="I68" s="263">
        <v>5.42</v>
      </c>
      <c r="J68" s="263">
        <v>5.47</v>
      </c>
      <c r="K68" s="263">
        <v>5.52</v>
      </c>
      <c r="L68" s="263">
        <v>5.57</v>
      </c>
      <c r="M68" s="263">
        <v>5.62</v>
      </c>
      <c r="N68" s="263">
        <v>5.68</v>
      </c>
      <c r="O68" s="263">
        <v>5.7</v>
      </c>
      <c r="P68" s="263">
        <v>5.81</v>
      </c>
      <c r="Q68" s="263">
        <v>5.87</v>
      </c>
      <c r="R68" s="263">
        <v>5.93</v>
      </c>
    </row>
    <row r="69" spans="1:18" x14ac:dyDescent="0.25">
      <c r="A69" s="260" t="s">
        <v>1872</v>
      </c>
      <c r="B69" s="223">
        <v>2</v>
      </c>
      <c r="C69" s="263">
        <v>8.2100000000000009</v>
      </c>
      <c r="D69" s="263">
        <v>8.6999999999999993</v>
      </c>
      <c r="E69" s="263">
        <v>8.7799999999999994</v>
      </c>
      <c r="F69" s="263">
        <v>8.8699999999999992</v>
      </c>
      <c r="G69" s="263">
        <v>8.9600000000000009</v>
      </c>
      <c r="H69" s="263">
        <v>9.0500000000000007</v>
      </c>
      <c r="I69" s="263">
        <v>9.1300000000000008</v>
      </c>
      <c r="J69" s="263">
        <v>9.2200000000000006</v>
      </c>
      <c r="K69" s="263">
        <v>9.31</v>
      </c>
      <c r="L69" s="263">
        <v>9.4</v>
      </c>
      <c r="M69" s="263">
        <v>9.5</v>
      </c>
      <c r="N69" s="263">
        <v>9.6</v>
      </c>
      <c r="O69" s="263">
        <v>9.6999999999999993</v>
      </c>
      <c r="P69" s="263">
        <v>9.8000000000000007</v>
      </c>
      <c r="Q69" s="263">
        <v>9.9</v>
      </c>
      <c r="R69" s="263">
        <v>10</v>
      </c>
    </row>
    <row r="70" spans="1:18" x14ac:dyDescent="0.25">
      <c r="A70" s="260" t="s">
        <v>1872</v>
      </c>
      <c r="B70" s="223">
        <v>3</v>
      </c>
      <c r="C70" s="263">
        <v>10.93</v>
      </c>
      <c r="D70" s="263">
        <v>11.6</v>
      </c>
      <c r="E70" s="263">
        <v>11.71</v>
      </c>
      <c r="F70" s="263">
        <v>11.82</v>
      </c>
      <c r="G70" s="263">
        <v>11.93</v>
      </c>
      <c r="H70" s="263">
        <v>12.06</v>
      </c>
      <c r="I70" s="263">
        <v>12.18</v>
      </c>
      <c r="J70" s="263">
        <v>12.31</v>
      </c>
      <c r="K70" s="263">
        <v>12.43</v>
      </c>
      <c r="L70" s="263">
        <v>12.56</v>
      </c>
      <c r="M70" s="263">
        <v>12.68</v>
      </c>
      <c r="N70" s="263">
        <v>12.81</v>
      </c>
      <c r="O70" s="263">
        <v>12.93</v>
      </c>
      <c r="P70" s="263">
        <v>13.06</v>
      </c>
      <c r="Q70" s="263">
        <v>13.18</v>
      </c>
      <c r="R70" s="263">
        <v>13.32</v>
      </c>
    </row>
    <row r="71" spans="1:18" x14ac:dyDescent="0.25">
      <c r="A71" s="260" t="s">
        <v>1872</v>
      </c>
      <c r="B71" s="223">
        <v>4</v>
      </c>
      <c r="C71" s="263">
        <v>12.62</v>
      </c>
      <c r="D71" s="263">
        <v>13.38</v>
      </c>
      <c r="E71" s="263">
        <v>13.52</v>
      </c>
      <c r="F71" s="263">
        <v>13.66</v>
      </c>
      <c r="G71" s="263">
        <v>13.8</v>
      </c>
      <c r="H71" s="263">
        <v>13.93</v>
      </c>
      <c r="I71" s="263">
        <v>14.07</v>
      </c>
      <c r="J71" s="263">
        <v>14.21</v>
      </c>
      <c r="K71" s="263">
        <v>14.35</v>
      </c>
      <c r="L71" s="263">
        <v>14.48</v>
      </c>
      <c r="M71" s="263">
        <v>14.63</v>
      </c>
      <c r="N71" s="263">
        <v>14.78</v>
      </c>
      <c r="O71" s="263">
        <v>14.93</v>
      </c>
      <c r="P71" s="263">
        <v>15.08</v>
      </c>
      <c r="Q71" s="263">
        <v>15.23</v>
      </c>
      <c r="R71" s="263">
        <v>15.38</v>
      </c>
    </row>
    <row r="72" spans="1:18" x14ac:dyDescent="0.25">
      <c r="A72" s="260"/>
      <c r="C72" s="263"/>
      <c r="D72" s="263"/>
      <c r="H72" s="263"/>
      <c r="I72" s="263"/>
      <c r="J72" s="263"/>
      <c r="K72" s="263"/>
      <c r="L72" s="263"/>
      <c r="M72" s="263"/>
      <c r="N72" s="263"/>
      <c r="O72" s="263"/>
      <c r="P72" s="263"/>
      <c r="Q72" s="263"/>
      <c r="R72" s="263"/>
    </row>
    <row r="73" spans="1:18" x14ac:dyDescent="0.25">
      <c r="A73" s="328" t="s">
        <v>1873</v>
      </c>
      <c r="C73" s="263"/>
      <c r="D73" s="263"/>
      <c r="H73" s="263"/>
      <c r="I73" s="263"/>
      <c r="J73" s="263"/>
      <c r="K73" s="263"/>
      <c r="L73" s="263"/>
      <c r="M73" s="263"/>
      <c r="N73" s="263"/>
      <c r="O73" s="263"/>
      <c r="P73" s="263"/>
      <c r="Q73" s="263"/>
      <c r="R73" s="263"/>
    </row>
    <row r="74" spans="1:18" ht="17.25" x14ac:dyDescent="0.25">
      <c r="A74" s="260" t="s">
        <v>1878</v>
      </c>
      <c r="B74" s="223">
        <v>1</v>
      </c>
      <c r="C74" s="263">
        <v>4.88</v>
      </c>
      <c r="D74" s="263">
        <v>5.17</v>
      </c>
      <c r="E74" s="263">
        <v>5.22</v>
      </c>
      <c r="F74" s="263">
        <v>5.27</v>
      </c>
      <c r="G74" s="263">
        <v>5.32</v>
      </c>
      <c r="H74" s="263">
        <v>5.37</v>
      </c>
      <c r="I74" s="263">
        <v>5.42</v>
      </c>
      <c r="J74" s="263">
        <v>5.47</v>
      </c>
      <c r="K74" s="263">
        <v>5.52</v>
      </c>
      <c r="L74" s="263">
        <v>5.57</v>
      </c>
      <c r="M74" s="263">
        <v>5.62</v>
      </c>
      <c r="N74" s="263">
        <v>5.68</v>
      </c>
      <c r="O74" s="263">
        <v>5.7</v>
      </c>
      <c r="P74" s="263">
        <v>5.81</v>
      </c>
      <c r="Q74" s="263">
        <v>5.87</v>
      </c>
      <c r="R74" s="263">
        <v>5.93</v>
      </c>
    </row>
    <row r="75" spans="1:18" x14ac:dyDescent="0.25">
      <c r="A75" s="260" t="s">
        <v>1874</v>
      </c>
      <c r="B75" s="223">
        <v>2</v>
      </c>
      <c r="C75" s="263">
        <v>8.2100000000000009</v>
      </c>
      <c r="D75" s="263">
        <v>8.6999999999999993</v>
      </c>
      <c r="E75" s="263">
        <v>8.7799999999999994</v>
      </c>
      <c r="F75" s="263">
        <v>8.8699999999999992</v>
      </c>
      <c r="G75" s="263">
        <v>8.9600000000000009</v>
      </c>
      <c r="H75" s="263">
        <v>9.0500000000000007</v>
      </c>
      <c r="I75" s="263">
        <v>9.1300000000000008</v>
      </c>
      <c r="J75" s="263">
        <v>9.2200000000000006</v>
      </c>
      <c r="K75" s="263">
        <v>9.31</v>
      </c>
      <c r="L75" s="263">
        <v>9.4</v>
      </c>
      <c r="M75" s="263">
        <v>9.5</v>
      </c>
      <c r="N75" s="263">
        <v>9.6</v>
      </c>
      <c r="O75" s="263">
        <v>9.6999999999999993</v>
      </c>
      <c r="P75" s="263">
        <v>9.8000000000000007</v>
      </c>
      <c r="Q75" s="263">
        <v>9.9</v>
      </c>
      <c r="R75" s="263">
        <v>10</v>
      </c>
    </row>
    <row r="76" spans="1:18" x14ac:dyDescent="0.25">
      <c r="A76" s="260" t="s">
        <v>1875</v>
      </c>
      <c r="B76" s="223">
        <v>3</v>
      </c>
      <c r="C76" s="263">
        <v>10.93</v>
      </c>
      <c r="D76" s="263">
        <v>11.6</v>
      </c>
      <c r="E76" s="263">
        <v>11.71</v>
      </c>
      <c r="F76" s="263">
        <v>11.82</v>
      </c>
      <c r="G76" s="263">
        <v>11.93</v>
      </c>
      <c r="H76" s="263">
        <v>12.06</v>
      </c>
      <c r="I76" s="263">
        <v>12.18</v>
      </c>
      <c r="J76" s="263">
        <v>12.31</v>
      </c>
      <c r="K76" s="263">
        <v>12.43</v>
      </c>
      <c r="L76" s="263">
        <v>12.56</v>
      </c>
      <c r="M76" s="263">
        <v>12.68</v>
      </c>
      <c r="N76" s="263">
        <v>12.81</v>
      </c>
      <c r="O76" s="263">
        <v>12.93</v>
      </c>
      <c r="P76" s="263">
        <v>13.06</v>
      </c>
      <c r="Q76" s="263">
        <v>13.18</v>
      </c>
      <c r="R76" s="263">
        <v>13.32</v>
      </c>
    </row>
    <row r="77" spans="1:18" x14ac:dyDescent="0.25">
      <c r="A77" s="260" t="s">
        <v>1876</v>
      </c>
      <c r="B77" s="223">
        <v>4</v>
      </c>
      <c r="C77" s="263">
        <v>12.62</v>
      </c>
      <c r="D77" s="263">
        <v>13.38</v>
      </c>
      <c r="E77" s="263">
        <v>13.52</v>
      </c>
      <c r="F77" s="263">
        <v>13.66</v>
      </c>
      <c r="G77" s="263">
        <v>13.8</v>
      </c>
      <c r="H77" s="263">
        <v>13.93</v>
      </c>
      <c r="I77" s="263">
        <v>14.07</v>
      </c>
      <c r="J77" s="263">
        <v>14.21</v>
      </c>
      <c r="K77" s="263">
        <v>14.35</v>
      </c>
      <c r="L77" s="263">
        <v>14.48</v>
      </c>
      <c r="M77" s="263">
        <v>14.63</v>
      </c>
      <c r="N77" s="263">
        <v>14.78</v>
      </c>
      <c r="O77" s="263">
        <v>14.93</v>
      </c>
      <c r="P77" s="263">
        <v>15.08</v>
      </c>
      <c r="Q77" s="263">
        <v>15.23</v>
      </c>
      <c r="R77" s="263">
        <v>15.38</v>
      </c>
    </row>
    <row r="78" spans="1:18" x14ac:dyDescent="0.25">
      <c r="A78" s="260"/>
    </row>
    <row r="79" spans="1:18" x14ac:dyDescent="0.25">
      <c r="A79" s="260" t="s">
        <v>1877</v>
      </c>
      <c r="C79" s="263"/>
      <c r="D79" s="263"/>
    </row>
    <row r="80" spans="1:18" x14ac:dyDescent="0.25">
      <c r="A80" s="984"/>
      <c r="B80" s="984"/>
      <c r="C80" s="984"/>
      <c r="D80" s="984"/>
      <c r="E80" s="984"/>
      <c r="F80" s="984"/>
      <c r="G80" s="984"/>
      <c r="H80" s="984"/>
      <c r="I80" s="984"/>
      <c r="J80" s="984"/>
      <c r="K80" s="984"/>
      <c r="L80" s="984"/>
      <c r="M80" s="984"/>
      <c r="N80" s="984"/>
      <c r="O80" s="984"/>
      <c r="P80" s="984"/>
      <c r="Q80" s="984"/>
      <c r="R80" s="984"/>
    </row>
    <row r="81" spans="1:18" x14ac:dyDescent="0.25">
      <c r="A81" s="984"/>
      <c r="B81" s="984"/>
      <c r="C81" s="984"/>
      <c r="D81" s="984"/>
      <c r="E81" s="984"/>
      <c r="F81" s="984"/>
      <c r="G81" s="984"/>
      <c r="H81" s="984"/>
      <c r="I81" s="984"/>
      <c r="J81" s="984"/>
      <c r="K81" s="984"/>
      <c r="L81" s="984"/>
      <c r="M81" s="984"/>
      <c r="N81" s="984"/>
      <c r="O81" s="984"/>
      <c r="P81" s="984"/>
      <c r="Q81" s="984"/>
      <c r="R81" s="984"/>
    </row>
    <row r="82" spans="1:18" x14ac:dyDescent="0.25">
      <c r="A82" s="984"/>
      <c r="B82" s="984"/>
      <c r="C82" s="984"/>
      <c r="D82" s="984"/>
      <c r="E82" s="984"/>
      <c r="F82" s="984"/>
      <c r="G82" s="984"/>
      <c r="H82" s="984"/>
      <c r="I82" s="984"/>
      <c r="J82" s="984"/>
      <c r="K82" s="984"/>
      <c r="L82" s="984"/>
      <c r="M82" s="984"/>
      <c r="N82" s="984"/>
      <c r="O82" s="984"/>
      <c r="P82" s="984"/>
      <c r="Q82" s="984"/>
      <c r="R82" s="984"/>
    </row>
    <row r="83" spans="1:18" x14ac:dyDescent="0.25">
      <c r="A83" s="984"/>
      <c r="B83" s="984"/>
      <c r="C83" s="984"/>
      <c r="D83" s="984"/>
      <c r="E83" s="984"/>
      <c r="F83" s="984"/>
      <c r="G83" s="984"/>
      <c r="H83" s="984"/>
      <c r="I83" s="984"/>
      <c r="J83" s="984"/>
      <c r="K83" s="984"/>
      <c r="L83" s="984"/>
      <c r="M83" s="984"/>
      <c r="N83" s="984"/>
      <c r="O83" s="984"/>
      <c r="P83" s="984"/>
      <c r="Q83" s="984"/>
      <c r="R83" s="984"/>
    </row>
    <row r="84" spans="1:18" x14ac:dyDescent="0.25">
      <c r="A84" s="984"/>
      <c r="B84" s="984"/>
      <c r="C84" s="984"/>
      <c r="D84" s="984"/>
      <c r="E84" s="984"/>
      <c r="F84" s="984"/>
      <c r="G84" s="984"/>
      <c r="H84" s="984"/>
      <c r="I84" s="984"/>
      <c r="J84" s="984"/>
      <c r="K84" s="984"/>
      <c r="L84" s="984"/>
      <c r="M84" s="984"/>
      <c r="N84" s="984"/>
      <c r="O84" s="984"/>
      <c r="P84" s="984"/>
      <c r="Q84" s="984"/>
      <c r="R84" s="984"/>
    </row>
    <row r="85" spans="1:18" x14ac:dyDescent="0.25">
      <c r="A85" s="984"/>
      <c r="B85" s="984"/>
      <c r="C85" s="984"/>
      <c r="D85" s="984"/>
      <c r="E85" s="984"/>
      <c r="F85" s="984"/>
      <c r="G85" s="984"/>
      <c r="H85" s="984"/>
      <c r="I85" s="984"/>
      <c r="J85" s="984"/>
      <c r="K85" s="984"/>
      <c r="L85" s="984"/>
      <c r="M85" s="984"/>
      <c r="N85" s="984"/>
      <c r="O85" s="984"/>
      <c r="P85" s="984"/>
      <c r="Q85" s="984"/>
      <c r="R85" s="984"/>
    </row>
    <row r="86" spans="1:18" x14ac:dyDescent="0.25">
      <c r="A86" s="984"/>
      <c r="B86" s="984"/>
      <c r="C86" s="984"/>
      <c r="D86" s="984"/>
      <c r="E86" s="984"/>
      <c r="F86" s="984"/>
      <c r="G86" s="984"/>
      <c r="H86" s="984"/>
      <c r="I86" s="984"/>
      <c r="J86" s="984"/>
      <c r="K86" s="984"/>
      <c r="L86" s="984"/>
      <c r="M86" s="984"/>
      <c r="N86" s="984"/>
      <c r="O86" s="984"/>
      <c r="P86" s="984"/>
      <c r="Q86" s="984"/>
      <c r="R86" s="984"/>
    </row>
    <row r="87" spans="1:18" x14ac:dyDescent="0.25">
      <c r="A87" s="984"/>
      <c r="B87" s="984"/>
      <c r="C87" s="984"/>
      <c r="D87" s="984"/>
      <c r="E87" s="984"/>
      <c r="F87" s="984"/>
      <c r="G87" s="984"/>
      <c r="H87" s="984"/>
      <c r="I87" s="984"/>
      <c r="J87" s="984"/>
      <c r="K87" s="984"/>
      <c r="L87" s="984"/>
      <c r="M87" s="984"/>
      <c r="N87" s="984"/>
      <c r="O87" s="984"/>
      <c r="P87" s="984"/>
      <c r="Q87" s="984"/>
      <c r="R87" s="984"/>
    </row>
    <row r="88" spans="1:18" x14ac:dyDescent="0.25">
      <c r="A88" s="984"/>
      <c r="B88" s="984"/>
      <c r="C88" s="984"/>
      <c r="D88" s="984"/>
      <c r="E88" s="984"/>
      <c r="F88" s="984"/>
      <c r="G88" s="984"/>
      <c r="H88" s="984"/>
      <c r="I88" s="984"/>
      <c r="J88" s="984"/>
      <c r="K88" s="984"/>
      <c r="L88" s="984"/>
      <c r="M88" s="984"/>
      <c r="N88" s="984"/>
      <c r="O88" s="984"/>
      <c r="P88" s="984"/>
      <c r="Q88" s="984"/>
      <c r="R88" s="984"/>
    </row>
    <row r="89" spans="1:18" x14ac:dyDescent="0.25">
      <c r="A89" s="984"/>
      <c r="B89" s="984"/>
      <c r="C89" s="984"/>
      <c r="D89" s="984"/>
      <c r="E89" s="984"/>
      <c r="F89" s="984"/>
      <c r="G89" s="984"/>
      <c r="H89" s="984"/>
      <c r="I89" s="984"/>
      <c r="J89" s="984"/>
      <c r="K89" s="984"/>
      <c r="L89" s="984"/>
      <c r="M89" s="984"/>
      <c r="N89" s="984"/>
      <c r="O89" s="984"/>
      <c r="P89" s="984"/>
      <c r="Q89" s="984"/>
      <c r="R89" s="984"/>
    </row>
    <row r="90" spans="1:18" x14ac:dyDescent="0.25">
      <c r="A90" s="984"/>
      <c r="B90" s="984"/>
      <c r="C90" s="984"/>
      <c r="D90" s="984"/>
      <c r="E90" s="984"/>
      <c r="F90" s="984"/>
      <c r="G90" s="984"/>
      <c r="H90" s="984"/>
      <c r="I90" s="984"/>
      <c r="J90" s="984"/>
      <c r="K90" s="984"/>
      <c r="L90" s="984"/>
      <c r="M90" s="984"/>
      <c r="N90" s="984"/>
      <c r="O90" s="984"/>
      <c r="P90" s="984"/>
      <c r="Q90" s="984"/>
      <c r="R90" s="984"/>
    </row>
    <row r="91" spans="1:18" x14ac:dyDescent="0.25">
      <c r="A91" s="984"/>
      <c r="B91" s="984"/>
      <c r="C91" s="984"/>
      <c r="D91" s="984"/>
      <c r="E91" s="984"/>
      <c r="F91" s="984"/>
      <c r="G91" s="984"/>
      <c r="H91" s="984"/>
      <c r="I91" s="984"/>
      <c r="J91" s="984"/>
      <c r="K91" s="984"/>
      <c r="L91" s="984"/>
      <c r="M91" s="984"/>
      <c r="N91" s="984"/>
      <c r="O91" s="984"/>
      <c r="P91" s="984"/>
      <c r="Q91" s="984"/>
      <c r="R91" s="984"/>
    </row>
    <row r="92" spans="1:18" x14ac:dyDescent="0.25">
      <c r="A92" s="984"/>
      <c r="B92" s="984"/>
      <c r="C92" s="984"/>
      <c r="D92" s="984"/>
      <c r="E92" s="984"/>
      <c r="F92" s="984"/>
      <c r="G92" s="984"/>
      <c r="H92" s="984"/>
      <c r="I92" s="984"/>
      <c r="J92" s="984"/>
      <c r="K92" s="984"/>
      <c r="L92" s="984"/>
      <c r="M92" s="984"/>
      <c r="N92" s="984"/>
      <c r="O92" s="984"/>
      <c r="P92" s="984"/>
      <c r="Q92" s="984"/>
      <c r="R92" s="984"/>
    </row>
    <row r="93" spans="1:18" x14ac:dyDescent="0.25">
      <c r="A93" s="984"/>
      <c r="B93" s="984"/>
      <c r="C93" s="984"/>
      <c r="D93" s="984"/>
      <c r="E93" s="984"/>
      <c r="F93" s="984"/>
      <c r="G93" s="984"/>
      <c r="H93" s="984"/>
      <c r="I93" s="984"/>
      <c r="J93" s="984"/>
      <c r="K93" s="984"/>
      <c r="L93" s="984"/>
      <c r="M93" s="984"/>
      <c r="N93" s="984"/>
      <c r="O93" s="984"/>
      <c r="P93" s="984"/>
      <c r="Q93" s="984"/>
      <c r="R93" s="984"/>
    </row>
    <row r="94" spans="1:18" x14ac:dyDescent="0.25">
      <c r="A94" s="984"/>
      <c r="B94" s="984"/>
      <c r="C94" s="984"/>
      <c r="D94" s="984"/>
      <c r="E94" s="984"/>
      <c r="F94" s="984"/>
      <c r="G94" s="984"/>
      <c r="H94" s="984"/>
      <c r="I94" s="984"/>
      <c r="J94" s="984"/>
      <c r="K94" s="984"/>
      <c r="L94" s="984"/>
      <c r="M94" s="984"/>
      <c r="N94" s="984"/>
      <c r="O94" s="984"/>
      <c r="P94" s="984"/>
      <c r="Q94" s="984"/>
      <c r="R94" s="984"/>
    </row>
    <row r="95" spans="1:18" x14ac:dyDescent="0.25">
      <c r="A95" s="984"/>
      <c r="B95" s="984"/>
      <c r="C95" s="984"/>
      <c r="D95" s="984"/>
      <c r="E95" s="984"/>
      <c r="F95" s="984"/>
      <c r="G95" s="984"/>
      <c r="H95" s="984"/>
      <c r="I95" s="984"/>
      <c r="J95" s="984"/>
      <c r="K95" s="984"/>
      <c r="L95" s="984"/>
      <c r="M95" s="984"/>
      <c r="N95" s="984"/>
      <c r="O95" s="984"/>
      <c r="P95" s="984"/>
      <c r="Q95" s="984"/>
      <c r="R95" s="984"/>
    </row>
    <row r="96" spans="1:18" x14ac:dyDescent="0.25">
      <c r="A96" s="984"/>
      <c r="B96" s="984"/>
      <c r="C96" s="984"/>
      <c r="D96" s="984"/>
      <c r="E96" s="984"/>
      <c r="F96" s="984"/>
      <c r="G96" s="984"/>
      <c r="H96" s="984"/>
      <c r="I96" s="984"/>
      <c r="J96" s="984"/>
      <c r="K96" s="984"/>
      <c r="L96" s="984"/>
      <c r="M96" s="984"/>
      <c r="N96" s="984"/>
      <c r="O96" s="984"/>
      <c r="P96" s="984"/>
      <c r="Q96" s="984"/>
      <c r="R96" s="984"/>
    </row>
    <row r="97" spans="1:18" x14ac:dyDescent="0.25">
      <c r="A97" s="984"/>
      <c r="B97" s="984"/>
      <c r="C97" s="984"/>
      <c r="D97" s="984"/>
      <c r="E97" s="984"/>
      <c r="F97" s="984"/>
      <c r="G97" s="984"/>
      <c r="H97" s="984"/>
      <c r="I97" s="984"/>
      <c r="J97" s="984"/>
      <c r="K97" s="984"/>
      <c r="L97" s="984"/>
      <c r="M97" s="984"/>
      <c r="N97" s="984"/>
      <c r="O97" s="984"/>
      <c r="P97" s="984"/>
      <c r="Q97" s="984"/>
      <c r="R97" s="984"/>
    </row>
    <row r="98" spans="1:18" x14ac:dyDescent="0.25">
      <c r="A98" s="984"/>
      <c r="B98" s="984"/>
      <c r="C98" s="984"/>
      <c r="D98" s="984"/>
      <c r="E98" s="984"/>
      <c r="F98" s="984"/>
      <c r="G98" s="984"/>
      <c r="H98" s="984"/>
      <c r="I98" s="984"/>
      <c r="J98" s="984"/>
      <c r="K98" s="984"/>
      <c r="L98" s="984"/>
      <c r="M98" s="984"/>
      <c r="N98" s="984"/>
      <c r="O98" s="984"/>
      <c r="P98" s="984"/>
      <c r="Q98" s="984"/>
      <c r="R98" s="984"/>
    </row>
    <row r="99" spans="1:18" x14ac:dyDescent="0.25">
      <c r="A99" s="984"/>
      <c r="B99" s="984"/>
      <c r="C99" s="984"/>
      <c r="D99" s="984"/>
      <c r="E99" s="984"/>
      <c r="F99" s="984"/>
      <c r="G99" s="984"/>
      <c r="H99" s="984"/>
      <c r="I99" s="984"/>
      <c r="J99" s="984"/>
      <c r="K99" s="984"/>
      <c r="L99" s="984"/>
      <c r="M99" s="984"/>
      <c r="N99" s="984"/>
      <c r="O99" s="984"/>
      <c r="P99" s="984"/>
      <c r="Q99" s="984"/>
      <c r="R99" s="984"/>
    </row>
    <row r="100" spans="1:18" x14ac:dyDescent="0.25">
      <c r="A100" s="984"/>
      <c r="B100" s="984"/>
      <c r="C100" s="984"/>
      <c r="D100" s="984"/>
      <c r="E100" s="984"/>
      <c r="F100" s="984"/>
      <c r="G100" s="984"/>
      <c r="H100" s="984"/>
      <c r="I100" s="984"/>
      <c r="J100" s="984"/>
      <c r="K100" s="984"/>
      <c r="L100" s="984"/>
      <c r="M100" s="984"/>
      <c r="N100" s="984"/>
      <c r="O100" s="984"/>
      <c r="P100" s="984"/>
      <c r="Q100" s="984"/>
      <c r="R100" s="984"/>
    </row>
    <row r="101" spans="1:18" x14ac:dyDescent="0.25">
      <c r="A101" s="223"/>
      <c r="C101" s="223"/>
      <c r="D101" s="223"/>
      <c r="E101" s="223"/>
      <c r="F101" s="223"/>
      <c r="G101" s="223"/>
      <c r="H101" s="223"/>
      <c r="I101" s="223"/>
      <c r="J101" s="223"/>
      <c r="K101" s="223"/>
      <c r="L101" s="223"/>
      <c r="M101" s="223"/>
      <c r="N101" s="223"/>
      <c r="O101" s="223"/>
      <c r="P101" s="223"/>
      <c r="Q101" s="223"/>
      <c r="R101" s="223"/>
    </row>
    <row r="102" spans="1:18" x14ac:dyDescent="0.25">
      <c r="A102" s="223"/>
      <c r="C102" s="223"/>
      <c r="D102" s="223"/>
      <c r="E102" s="223"/>
      <c r="F102" s="223"/>
      <c r="G102" s="223"/>
      <c r="H102" s="223"/>
      <c r="I102" s="223"/>
      <c r="J102" s="223"/>
      <c r="K102" s="223"/>
      <c r="L102" s="223"/>
      <c r="M102" s="223"/>
      <c r="N102" s="223"/>
      <c r="O102" s="223"/>
      <c r="P102" s="223"/>
      <c r="Q102" s="223"/>
      <c r="R102" s="223"/>
    </row>
    <row r="103" spans="1:18" x14ac:dyDescent="0.25">
      <c r="A103" s="950" t="s">
        <v>1922</v>
      </c>
      <c r="B103" s="951"/>
      <c r="C103" s="951"/>
      <c r="D103" s="951"/>
      <c r="E103" s="951"/>
      <c r="F103" s="951"/>
      <c r="G103" s="951"/>
      <c r="H103" s="951"/>
      <c r="I103" s="951"/>
      <c r="J103" s="951"/>
      <c r="K103" s="951"/>
      <c r="L103" s="951"/>
      <c r="M103" s="951"/>
      <c r="N103" s="951"/>
      <c r="O103" s="951"/>
      <c r="P103" s="951"/>
      <c r="Q103" s="951"/>
      <c r="R103" s="952"/>
    </row>
    <row r="104" spans="1:18" x14ac:dyDescent="0.25">
      <c r="C104" s="261" t="s">
        <v>1678</v>
      </c>
      <c r="D104" s="261" t="s">
        <v>1679</v>
      </c>
      <c r="E104" s="261" t="s">
        <v>1680</v>
      </c>
      <c r="F104" s="261" t="s">
        <v>1681</v>
      </c>
      <c r="G104" s="261" t="s">
        <v>1682</v>
      </c>
      <c r="H104" s="261" t="s">
        <v>1909</v>
      </c>
      <c r="I104" s="261" t="s">
        <v>1910</v>
      </c>
      <c r="J104" s="261" t="s">
        <v>1911</v>
      </c>
      <c r="K104" s="261" t="s">
        <v>1912</v>
      </c>
      <c r="L104" s="261" t="s">
        <v>1913</v>
      </c>
      <c r="M104" s="261" t="s">
        <v>1914</v>
      </c>
      <c r="N104" s="261" t="s">
        <v>1915</v>
      </c>
      <c r="O104" s="261" t="s">
        <v>1916</v>
      </c>
      <c r="P104" s="261" t="s">
        <v>1917</v>
      </c>
      <c r="Q104" s="261" t="s">
        <v>1918</v>
      </c>
      <c r="R104" s="261" t="s">
        <v>1919</v>
      </c>
    </row>
    <row r="105" spans="1:18" x14ac:dyDescent="0.25">
      <c r="A105" s="224" t="s">
        <v>1923</v>
      </c>
    </row>
    <row r="106" spans="1:18" x14ac:dyDescent="0.25">
      <c r="A106" s="224" t="s">
        <v>679</v>
      </c>
      <c r="C106" s="263"/>
      <c r="D106" s="263"/>
      <c r="H106" s="263"/>
      <c r="I106" s="263"/>
      <c r="J106" s="263"/>
      <c r="K106" s="263"/>
      <c r="L106" s="263"/>
      <c r="M106" s="263"/>
      <c r="N106" s="263"/>
      <c r="O106" s="263"/>
      <c r="P106" s="263"/>
      <c r="Q106" s="263"/>
      <c r="R106" s="263"/>
    </row>
    <row r="107" spans="1:18" x14ac:dyDescent="0.25">
      <c r="A107" s="331" t="s">
        <v>1924</v>
      </c>
      <c r="C107" s="263">
        <v>7</v>
      </c>
      <c r="D107" s="263">
        <v>8</v>
      </c>
      <c r="E107" s="263">
        <v>9</v>
      </c>
      <c r="F107" s="263">
        <v>10</v>
      </c>
      <c r="G107" s="263">
        <v>11</v>
      </c>
      <c r="H107" s="263">
        <v>12</v>
      </c>
      <c r="I107" s="263">
        <v>13</v>
      </c>
      <c r="J107" s="263">
        <v>14</v>
      </c>
      <c r="K107" s="263">
        <v>15</v>
      </c>
      <c r="L107" s="263">
        <v>16</v>
      </c>
      <c r="M107" s="263"/>
      <c r="N107" s="263"/>
      <c r="O107" s="263"/>
      <c r="P107" s="263"/>
      <c r="Q107" s="263"/>
      <c r="R107" s="263"/>
    </row>
    <row r="108" spans="1:18" x14ac:dyDescent="0.25">
      <c r="A108" s="224" t="s">
        <v>1925</v>
      </c>
      <c r="C108" s="263"/>
      <c r="D108" s="263"/>
      <c r="H108" s="263"/>
      <c r="I108" s="263"/>
      <c r="J108" s="263"/>
      <c r="K108" s="263"/>
      <c r="L108" s="263"/>
      <c r="M108" s="263"/>
      <c r="N108" s="263"/>
      <c r="O108" s="263"/>
      <c r="P108" s="263"/>
      <c r="Q108" s="263"/>
      <c r="R108" s="263"/>
    </row>
    <row r="109" spans="1:18" x14ac:dyDescent="0.25">
      <c r="A109" s="331" t="s">
        <v>1926</v>
      </c>
      <c r="C109" s="263">
        <v>5.25</v>
      </c>
      <c r="D109" s="263">
        <v>6</v>
      </c>
      <c r="E109" s="263">
        <v>6.7560000000000002</v>
      </c>
      <c r="F109" s="263">
        <v>7.5</v>
      </c>
      <c r="G109" s="263">
        <v>8.25</v>
      </c>
      <c r="H109" s="263">
        <v>9</v>
      </c>
      <c r="I109" s="263">
        <v>9.75</v>
      </c>
      <c r="J109" s="263">
        <v>10.5</v>
      </c>
      <c r="K109" s="263">
        <v>11.25</v>
      </c>
      <c r="L109" s="263">
        <v>12</v>
      </c>
      <c r="M109" s="263"/>
      <c r="N109" s="263"/>
      <c r="O109" s="263"/>
      <c r="P109" s="263"/>
      <c r="Q109" s="263"/>
      <c r="R109" s="263"/>
    </row>
    <row r="110" spans="1:18" x14ac:dyDescent="0.25">
      <c r="A110" s="224" t="s">
        <v>1927</v>
      </c>
      <c r="C110" s="263"/>
      <c r="D110" s="263"/>
      <c r="H110" s="263"/>
      <c r="I110" s="263"/>
      <c r="J110" s="263"/>
      <c r="K110" s="263"/>
      <c r="L110" s="263"/>
      <c r="M110" s="263"/>
      <c r="N110" s="263"/>
      <c r="O110" s="263"/>
      <c r="P110" s="263"/>
      <c r="Q110" s="263"/>
      <c r="R110" s="263"/>
    </row>
    <row r="111" spans="1:18" x14ac:dyDescent="0.25">
      <c r="A111" s="331" t="s">
        <v>1928</v>
      </c>
      <c r="C111" s="263">
        <v>7</v>
      </c>
      <c r="D111" s="263">
        <v>8</v>
      </c>
      <c r="E111" s="263">
        <v>9</v>
      </c>
      <c r="F111" s="263">
        <v>10</v>
      </c>
      <c r="G111" s="263">
        <v>11</v>
      </c>
      <c r="H111" s="263">
        <v>12</v>
      </c>
      <c r="I111" s="263">
        <v>13</v>
      </c>
      <c r="J111" s="263">
        <v>14</v>
      </c>
      <c r="K111" s="263">
        <v>15</v>
      </c>
      <c r="L111" s="263">
        <v>16</v>
      </c>
      <c r="M111" s="263"/>
      <c r="N111" s="263"/>
      <c r="O111" s="263"/>
      <c r="P111" s="263"/>
      <c r="Q111" s="263"/>
      <c r="R111" s="263"/>
    </row>
    <row r="112" spans="1:18" x14ac:dyDescent="0.25">
      <c r="A112" s="224" t="s">
        <v>1929</v>
      </c>
      <c r="C112" s="263"/>
      <c r="D112" s="263"/>
      <c r="H112" s="263"/>
      <c r="I112" s="263"/>
      <c r="J112" s="263"/>
      <c r="K112" s="263"/>
      <c r="L112" s="263"/>
      <c r="M112" s="263"/>
      <c r="N112" s="263"/>
      <c r="O112" s="263"/>
      <c r="P112" s="263"/>
      <c r="Q112" s="263"/>
      <c r="R112" s="263"/>
    </row>
    <row r="113" spans="1:18" x14ac:dyDescent="0.25">
      <c r="A113" s="331" t="s">
        <v>1930</v>
      </c>
      <c r="C113" s="263">
        <v>7</v>
      </c>
      <c r="D113" s="263">
        <v>8</v>
      </c>
      <c r="E113" s="263">
        <v>9</v>
      </c>
      <c r="F113" s="263">
        <v>10</v>
      </c>
      <c r="G113" s="263">
        <v>11</v>
      </c>
      <c r="H113" s="263">
        <v>12</v>
      </c>
      <c r="I113" s="263">
        <v>13</v>
      </c>
      <c r="J113" s="263">
        <v>14</v>
      </c>
      <c r="K113" s="263">
        <v>15</v>
      </c>
      <c r="L113" s="263">
        <v>16</v>
      </c>
      <c r="M113" s="263"/>
      <c r="N113" s="263"/>
      <c r="O113" s="263"/>
      <c r="P113" s="263"/>
      <c r="Q113" s="263"/>
      <c r="R113" s="263"/>
    </row>
    <row r="114" spans="1:18" x14ac:dyDescent="0.25">
      <c r="A114" s="224" t="s">
        <v>1931</v>
      </c>
      <c r="C114" s="263"/>
      <c r="D114" s="263"/>
      <c r="H114" s="263"/>
      <c r="I114" s="263"/>
      <c r="J114" s="263"/>
      <c r="K114" s="263"/>
      <c r="L114" s="263"/>
      <c r="M114" s="263"/>
      <c r="N114" s="263"/>
      <c r="O114" s="263"/>
      <c r="P114" s="263"/>
      <c r="Q114" s="263"/>
      <c r="R114" s="263"/>
    </row>
    <row r="115" spans="1:18" x14ac:dyDescent="0.25">
      <c r="A115" s="27" t="s">
        <v>1932</v>
      </c>
      <c r="C115" s="263"/>
      <c r="D115" s="263"/>
      <c r="H115" s="263"/>
      <c r="I115" s="263"/>
      <c r="J115" s="263"/>
      <c r="K115" s="263"/>
      <c r="L115" s="263"/>
      <c r="M115" s="263"/>
      <c r="N115" s="263"/>
      <c r="O115" s="263"/>
      <c r="P115" s="263"/>
      <c r="Q115" s="263"/>
      <c r="R115" s="263"/>
    </row>
    <row r="116" spans="1:18" x14ac:dyDescent="0.25">
      <c r="A116" s="331" t="s">
        <v>1933</v>
      </c>
      <c r="C116" s="263">
        <v>7</v>
      </c>
      <c r="D116" s="263">
        <v>8</v>
      </c>
      <c r="E116" s="263">
        <v>9</v>
      </c>
      <c r="F116" s="263">
        <v>10</v>
      </c>
      <c r="G116" s="263">
        <v>11</v>
      </c>
      <c r="H116" s="263">
        <v>12</v>
      </c>
      <c r="I116" s="263">
        <v>13</v>
      </c>
      <c r="J116" s="263">
        <v>14</v>
      </c>
      <c r="K116" s="263">
        <v>15</v>
      </c>
      <c r="L116" s="263">
        <v>16</v>
      </c>
      <c r="M116" s="263"/>
      <c r="N116" s="263"/>
      <c r="O116" s="263"/>
      <c r="P116" s="263"/>
      <c r="Q116" s="263"/>
      <c r="R116" s="263"/>
    </row>
    <row r="117" spans="1:18" x14ac:dyDescent="0.25">
      <c r="A117" s="331" t="s">
        <v>1934</v>
      </c>
      <c r="C117" s="263">
        <v>17.5</v>
      </c>
      <c r="D117" s="263">
        <v>20</v>
      </c>
      <c r="E117" s="263">
        <v>22.5</v>
      </c>
      <c r="F117" s="263">
        <v>25</v>
      </c>
      <c r="G117" s="263">
        <v>27.5</v>
      </c>
      <c r="H117" s="263">
        <v>30</v>
      </c>
      <c r="I117" s="263">
        <v>32.5</v>
      </c>
      <c r="J117" s="263">
        <v>35</v>
      </c>
      <c r="K117" s="263">
        <v>37.5</v>
      </c>
      <c r="L117" s="263">
        <v>40</v>
      </c>
      <c r="M117" s="263"/>
      <c r="N117" s="263"/>
      <c r="O117" s="263"/>
      <c r="P117" s="263"/>
      <c r="Q117" s="263"/>
      <c r="R117" s="263"/>
    </row>
    <row r="118" spans="1:18" x14ac:dyDescent="0.25">
      <c r="A118" s="331" t="s">
        <v>1935</v>
      </c>
      <c r="C118" s="263">
        <v>35</v>
      </c>
      <c r="D118" s="263">
        <v>40</v>
      </c>
      <c r="E118" s="263">
        <v>45</v>
      </c>
      <c r="F118" s="263">
        <v>50</v>
      </c>
      <c r="G118" s="263">
        <v>55</v>
      </c>
      <c r="H118" s="263">
        <v>60</v>
      </c>
      <c r="I118" s="263">
        <v>65</v>
      </c>
      <c r="J118" s="263">
        <v>70</v>
      </c>
      <c r="K118" s="263">
        <v>75</v>
      </c>
      <c r="L118" s="263">
        <v>80</v>
      </c>
      <c r="M118" s="263"/>
      <c r="N118" s="263"/>
      <c r="O118" s="263"/>
      <c r="P118" s="263"/>
      <c r="Q118" s="263"/>
      <c r="R118" s="263"/>
    </row>
    <row r="119" spans="1:18" x14ac:dyDescent="0.25">
      <c r="A119" s="331" t="s">
        <v>1936</v>
      </c>
      <c r="C119" s="263">
        <v>56</v>
      </c>
      <c r="D119" s="263">
        <v>64</v>
      </c>
      <c r="E119" s="263">
        <v>72</v>
      </c>
      <c r="F119" s="263">
        <v>80</v>
      </c>
      <c r="G119" s="263">
        <v>88</v>
      </c>
      <c r="H119" s="263">
        <v>96</v>
      </c>
      <c r="I119" s="263">
        <v>104</v>
      </c>
      <c r="J119" s="263">
        <v>112</v>
      </c>
      <c r="K119" s="263">
        <v>120</v>
      </c>
      <c r="L119" s="263">
        <v>128</v>
      </c>
      <c r="M119" s="263"/>
      <c r="N119" s="263"/>
      <c r="O119" s="263"/>
      <c r="P119" s="263"/>
      <c r="Q119" s="263"/>
      <c r="R119" s="263"/>
    </row>
    <row r="120" spans="1:18" x14ac:dyDescent="0.25">
      <c r="A120" s="331" t="s">
        <v>1937</v>
      </c>
      <c r="C120" s="263">
        <v>105</v>
      </c>
      <c r="D120" s="263">
        <v>120</v>
      </c>
      <c r="E120" s="263">
        <v>135</v>
      </c>
      <c r="F120" s="263">
        <v>150</v>
      </c>
      <c r="G120" s="263">
        <v>165</v>
      </c>
      <c r="H120" s="263">
        <v>180</v>
      </c>
      <c r="I120" s="263">
        <v>195</v>
      </c>
      <c r="J120" s="263">
        <v>210</v>
      </c>
      <c r="K120" s="263">
        <v>225</v>
      </c>
      <c r="L120" s="263">
        <v>240</v>
      </c>
      <c r="M120" s="263"/>
      <c r="N120" s="263"/>
      <c r="O120" s="263"/>
      <c r="P120" s="263"/>
      <c r="Q120" s="263"/>
      <c r="R120" s="263"/>
    </row>
    <row r="121" spans="1:18" x14ac:dyDescent="0.25">
      <c r="A121" s="331" t="s">
        <v>1938</v>
      </c>
      <c r="C121" s="263">
        <v>175</v>
      </c>
      <c r="D121" s="263">
        <v>200</v>
      </c>
      <c r="E121" s="263">
        <v>225</v>
      </c>
      <c r="F121" s="263">
        <v>250</v>
      </c>
      <c r="G121" s="263">
        <v>275</v>
      </c>
      <c r="H121" s="263">
        <v>300</v>
      </c>
      <c r="I121" s="263">
        <v>325</v>
      </c>
      <c r="J121" s="263">
        <v>350</v>
      </c>
      <c r="K121" s="263">
        <v>375</v>
      </c>
      <c r="L121" s="263">
        <v>400</v>
      </c>
      <c r="M121" s="263"/>
      <c r="N121" s="263"/>
      <c r="O121" s="263"/>
      <c r="P121" s="263"/>
      <c r="Q121" s="263"/>
      <c r="R121" s="263"/>
    </row>
    <row r="122" spans="1:18" x14ac:dyDescent="0.25">
      <c r="A122" s="331" t="s">
        <v>1939</v>
      </c>
      <c r="C122" s="263">
        <v>350</v>
      </c>
      <c r="D122" s="263">
        <v>400</v>
      </c>
      <c r="E122" s="263">
        <v>450</v>
      </c>
      <c r="F122" s="263">
        <v>500</v>
      </c>
      <c r="G122" s="263">
        <v>550</v>
      </c>
      <c r="H122" s="263">
        <v>600</v>
      </c>
      <c r="I122" s="263">
        <v>650</v>
      </c>
      <c r="J122" s="263">
        <v>700</v>
      </c>
      <c r="K122" s="263">
        <v>750</v>
      </c>
      <c r="L122" s="263">
        <v>800</v>
      </c>
      <c r="M122" s="263"/>
      <c r="N122" s="263"/>
      <c r="O122" s="263"/>
      <c r="P122" s="263"/>
      <c r="Q122" s="263"/>
      <c r="R122" s="263"/>
    </row>
    <row r="123" spans="1:18" x14ac:dyDescent="0.25">
      <c r="A123" s="331" t="s">
        <v>1940</v>
      </c>
      <c r="C123" s="263">
        <v>560</v>
      </c>
      <c r="D123" s="263">
        <v>640</v>
      </c>
      <c r="E123" s="263">
        <v>720</v>
      </c>
      <c r="F123" s="263">
        <v>800</v>
      </c>
      <c r="G123" s="263">
        <v>880</v>
      </c>
      <c r="H123" s="263">
        <v>960</v>
      </c>
      <c r="I123" s="263">
        <v>1040</v>
      </c>
      <c r="J123" s="263">
        <v>1120</v>
      </c>
      <c r="K123" s="263">
        <v>1200</v>
      </c>
      <c r="L123" s="263">
        <v>1280</v>
      </c>
      <c r="M123" s="263"/>
      <c r="N123" s="263"/>
      <c r="O123" s="263"/>
      <c r="P123" s="263"/>
      <c r="Q123" s="263"/>
      <c r="R123" s="263"/>
    </row>
    <row r="124" spans="1:18" x14ac:dyDescent="0.25">
      <c r="A124" s="331" t="s">
        <v>1941</v>
      </c>
      <c r="C124" s="263">
        <v>805</v>
      </c>
      <c r="D124" s="263">
        <v>920</v>
      </c>
      <c r="E124" s="263">
        <v>1035</v>
      </c>
      <c r="F124" s="263">
        <v>1150</v>
      </c>
      <c r="G124" s="263">
        <v>1265</v>
      </c>
      <c r="H124" s="263">
        <v>1380</v>
      </c>
      <c r="I124" s="263">
        <v>1495</v>
      </c>
      <c r="J124" s="263">
        <v>1610</v>
      </c>
      <c r="K124" s="263">
        <v>1725</v>
      </c>
      <c r="L124" s="263">
        <v>1840</v>
      </c>
      <c r="M124" s="263"/>
      <c r="N124" s="263"/>
      <c r="O124" s="263"/>
      <c r="P124" s="263"/>
      <c r="Q124" s="263"/>
      <c r="R124" s="263"/>
    </row>
    <row r="125" spans="1:18" x14ac:dyDescent="0.25">
      <c r="A125" s="331" t="s">
        <v>1942</v>
      </c>
      <c r="C125" s="263">
        <v>1505</v>
      </c>
      <c r="D125" s="263">
        <v>1720</v>
      </c>
      <c r="E125" s="263">
        <v>1935</v>
      </c>
      <c r="F125" s="263">
        <v>2150</v>
      </c>
      <c r="G125" s="263">
        <v>2365</v>
      </c>
      <c r="H125" s="263">
        <v>2580</v>
      </c>
      <c r="I125" s="263">
        <v>2795</v>
      </c>
      <c r="J125" s="263">
        <v>3010</v>
      </c>
      <c r="K125" s="263">
        <v>3225</v>
      </c>
      <c r="L125" s="263">
        <v>3440</v>
      </c>
      <c r="M125" s="263"/>
      <c r="N125" s="263"/>
      <c r="O125" s="263"/>
      <c r="P125" s="263"/>
      <c r="Q125" s="263"/>
      <c r="R125" s="263"/>
    </row>
    <row r="126" spans="1:18" x14ac:dyDescent="0.25">
      <c r="A126" s="331"/>
      <c r="C126" s="263"/>
      <c r="D126" s="263"/>
      <c r="H126" s="263"/>
      <c r="I126" s="263"/>
      <c r="J126" s="263"/>
      <c r="K126" s="263"/>
      <c r="L126" s="263"/>
      <c r="M126" s="263"/>
      <c r="N126" s="263"/>
      <c r="O126" s="263"/>
      <c r="P126" s="263"/>
      <c r="Q126" s="263"/>
      <c r="R126" s="263"/>
    </row>
    <row r="127" spans="1:18" x14ac:dyDescent="0.25">
      <c r="A127" s="224" t="s">
        <v>1943</v>
      </c>
      <c r="C127" s="263"/>
      <c r="D127" s="263"/>
      <c r="H127" s="263"/>
      <c r="I127" s="263"/>
      <c r="J127" s="263"/>
      <c r="K127" s="263"/>
      <c r="L127" s="263"/>
      <c r="M127" s="263"/>
      <c r="N127" s="263"/>
      <c r="O127" s="263"/>
      <c r="P127" s="263"/>
      <c r="Q127" s="263"/>
      <c r="R127" s="263"/>
    </row>
    <row r="128" spans="1:18" x14ac:dyDescent="0.25">
      <c r="A128" s="224" t="s">
        <v>679</v>
      </c>
      <c r="C128" s="263"/>
      <c r="D128" s="263"/>
      <c r="H128" s="263"/>
      <c r="I128" s="263"/>
      <c r="J128" s="263"/>
      <c r="K128" s="263"/>
      <c r="L128" s="263"/>
      <c r="M128" s="263"/>
      <c r="N128" s="263"/>
      <c r="O128" s="263"/>
      <c r="P128" s="263"/>
      <c r="Q128" s="263"/>
      <c r="R128" s="263"/>
    </row>
    <row r="129" spans="1:18" x14ac:dyDescent="0.25">
      <c r="A129" s="331" t="s">
        <v>1924</v>
      </c>
      <c r="C129" s="263">
        <v>7</v>
      </c>
      <c r="D129" s="263">
        <v>8</v>
      </c>
      <c r="E129" s="263">
        <v>9</v>
      </c>
      <c r="F129" s="263">
        <v>10</v>
      </c>
      <c r="G129" s="263">
        <v>11</v>
      </c>
      <c r="H129" s="263">
        <v>12</v>
      </c>
      <c r="I129" s="263">
        <v>13</v>
      </c>
      <c r="J129" s="263">
        <v>14</v>
      </c>
      <c r="K129" s="263">
        <v>15</v>
      </c>
      <c r="L129" s="263">
        <v>16</v>
      </c>
      <c r="M129" s="263"/>
      <c r="N129" s="263"/>
      <c r="O129" s="263"/>
      <c r="P129" s="263"/>
      <c r="Q129" s="263"/>
      <c r="R129" s="263"/>
    </row>
    <row r="130" spans="1:18" x14ac:dyDescent="0.25">
      <c r="A130" s="224" t="s">
        <v>1931</v>
      </c>
      <c r="C130" s="263"/>
      <c r="D130" s="263"/>
      <c r="H130" s="263"/>
      <c r="I130" s="263"/>
      <c r="J130" s="263"/>
      <c r="K130" s="263"/>
      <c r="L130" s="263"/>
      <c r="M130" s="263"/>
      <c r="N130" s="263"/>
      <c r="O130" s="263"/>
      <c r="P130" s="263"/>
      <c r="Q130" s="263"/>
      <c r="R130" s="263"/>
    </row>
    <row r="131" spans="1:18" x14ac:dyDescent="0.25">
      <c r="A131" s="27" t="s">
        <v>1932</v>
      </c>
      <c r="C131" s="263"/>
      <c r="D131" s="263"/>
      <c r="H131" s="263"/>
      <c r="I131" s="263"/>
      <c r="J131" s="263"/>
      <c r="K131" s="263"/>
      <c r="L131" s="263"/>
      <c r="M131" s="263"/>
      <c r="N131" s="263"/>
      <c r="O131" s="263"/>
      <c r="P131" s="263"/>
      <c r="Q131" s="263"/>
      <c r="R131" s="263"/>
    </row>
    <row r="132" spans="1:18" x14ac:dyDescent="0.25">
      <c r="A132" s="331" t="s">
        <v>1933</v>
      </c>
      <c r="C132" s="263">
        <v>7</v>
      </c>
      <c r="D132" s="263">
        <v>8</v>
      </c>
      <c r="E132" s="263">
        <v>9</v>
      </c>
      <c r="F132" s="263">
        <v>10</v>
      </c>
      <c r="G132" s="263">
        <v>11</v>
      </c>
      <c r="H132" s="263">
        <v>12</v>
      </c>
      <c r="I132" s="263">
        <v>13</v>
      </c>
      <c r="J132" s="263">
        <v>14</v>
      </c>
      <c r="K132" s="263">
        <v>15</v>
      </c>
      <c r="L132" s="263">
        <v>16</v>
      </c>
      <c r="M132" s="263"/>
      <c r="N132" s="263"/>
      <c r="O132" s="263"/>
      <c r="P132" s="263"/>
      <c r="Q132" s="263"/>
      <c r="R132" s="263"/>
    </row>
    <row r="133" spans="1:18" x14ac:dyDescent="0.25">
      <c r="A133" s="331" t="s">
        <v>1934</v>
      </c>
      <c r="C133" s="263">
        <v>17.5</v>
      </c>
      <c r="D133" s="263">
        <v>20</v>
      </c>
      <c r="E133" s="263">
        <v>22.5</v>
      </c>
      <c r="F133" s="263">
        <v>25</v>
      </c>
      <c r="G133" s="263">
        <v>27.5</v>
      </c>
      <c r="H133" s="263">
        <v>30</v>
      </c>
      <c r="I133" s="263">
        <v>32.5</v>
      </c>
      <c r="J133" s="263">
        <v>35</v>
      </c>
      <c r="K133" s="263">
        <v>37.5</v>
      </c>
      <c r="L133" s="263">
        <v>40</v>
      </c>
      <c r="M133" s="263"/>
      <c r="N133" s="263"/>
      <c r="O133" s="263"/>
      <c r="P133" s="263"/>
      <c r="Q133" s="263"/>
      <c r="R133" s="263"/>
    </row>
    <row r="134" spans="1:18" x14ac:dyDescent="0.25">
      <c r="A134" s="331" t="s">
        <v>1935</v>
      </c>
      <c r="C134" s="263">
        <v>35</v>
      </c>
      <c r="D134" s="263">
        <v>40</v>
      </c>
      <c r="E134" s="263">
        <v>45</v>
      </c>
      <c r="F134" s="263">
        <v>50</v>
      </c>
      <c r="G134" s="263">
        <v>55</v>
      </c>
      <c r="H134" s="263">
        <v>60</v>
      </c>
      <c r="I134" s="263">
        <v>65</v>
      </c>
      <c r="J134" s="263">
        <v>70</v>
      </c>
      <c r="K134" s="263">
        <v>75</v>
      </c>
      <c r="L134" s="263">
        <v>80</v>
      </c>
      <c r="M134" s="263"/>
      <c r="N134" s="263"/>
      <c r="O134" s="263"/>
      <c r="P134" s="263"/>
      <c r="Q134" s="263"/>
      <c r="R134" s="263"/>
    </row>
    <row r="135" spans="1:18" x14ac:dyDescent="0.25">
      <c r="A135" s="331" t="s">
        <v>1936</v>
      </c>
      <c r="C135" s="263">
        <v>56</v>
      </c>
      <c r="D135" s="263">
        <v>64</v>
      </c>
      <c r="E135" s="263">
        <v>72</v>
      </c>
      <c r="F135" s="263">
        <v>80</v>
      </c>
      <c r="G135" s="263">
        <v>88</v>
      </c>
      <c r="H135" s="263">
        <v>96</v>
      </c>
      <c r="I135" s="263">
        <v>104</v>
      </c>
      <c r="J135" s="263">
        <v>112</v>
      </c>
      <c r="K135" s="263">
        <v>120</v>
      </c>
      <c r="L135" s="263">
        <v>128</v>
      </c>
      <c r="M135" s="263"/>
      <c r="N135" s="263"/>
      <c r="O135" s="263"/>
      <c r="P135" s="263"/>
      <c r="Q135" s="263"/>
      <c r="R135" s="263"/>
    </row>
    <row r="136" spans="1:18" x14ac:dyDescent="0.25">
      <c r="A136" s="331" t="s">
        <v>1937</v>
      </c>
      <c r="C136" s="263">
        <v>105</v>
      </c>
      <c r="D136" s="263">
        <v>120</v>
      </c>
      <c r="E136" s="263">
        <v>135</v>
      </c>
      <c r="F136" s="263">
        <v>150</v>
      </c>
      <c r="G136" s="263">
        <v>165</v>
      </c>
      <c r="H136" s="263">
        <v>180</v>
      </c>
      <c r="I136" s="263">
        <v>195</v>
      </c>
      <c r="J136" s="263">
        <v>210</v>
      </c>
      <c r="K136" s="263">
        <v>225</v>
      </c>
      <c r="L136" s="263">
        <v>240</v>
      </c>
      <c r="M136" s="263"/>
      <c r="N136" s="263"/>
      <c r="O136" s="263"/>
      <c r="P136" s="263"/>
      <c r="Q136" s="263"/>
      <c r="R136" s="263"/>
    </row>
    <row r="137" spans="1:18" x14ac:dyDescent="0.25">
      <c r="A137" s="331" t="s">
        <v>1938</v>
      </c>
      <c r="C137" s="263">
        <v>175</v>
      </c>
      <c r="D137" s="263">
        <v>200</v>
      </c>
      <c r="E137" s="263">
        <v>225</v>
      </c>
      <c r="F137" s="263">
        <v>250</v>
      </c>
      <c r="G137" s="263">
        <v>275</v>
      </c>
      <c r="H137" s="263">
        <v>300</v>
      </c>
      <c r="I137" s="263">
        <v>325</v>
      </c>
      <c r="J137" s="263">
        <v>350</v>
      </c>
      <c r="K137" s="263">
        <v>375</v>
      </c>
      <c r="L137" s="263">
        <v>400</v>
      </c>
      <c r="M137" s="263"/>
      <c r="N137" s="263"/>
      <c r="O137" s="263"/>
      <c r="P137" s="263"/>
      <c r="Q137" s="263"/>
      <c r="R137" s="263"/>
    </row>
    <row r="138" spans="1:18" x14ac:dyDescent="0.25">
      <c r="A138" s="331" t="s">
        <v>1939</v>
      </c>
      <c r="C138" s="263">
        <v>350</v>
      </c>
      <c r="D138" s="263">
        <v>400</v>
      </c>
      <c r="E138" s="263">
        <v>450</v>
      </c>
      <c r="F138" s="263">
        <v>500</v>
      </c>
      <c r="G138" s="263">
        <v>550</v>
      </c>
      <c r="H138" s="263">
        <v>600</v>
      </c>
      <c r="I138" s="263">
        <v>650</v>
      </c>
      <c r="J138" s="263">
        <v>700</v>
      </c>
      <c r="K138" s="263">
        <v>750</v>
      </c>
      <c r="L138" s="263">
        <v>800</v>
      </c>
      <c r="M138" s="263"/>
      <c r="N138" s="263"/>
      <c r="O138" s="263"/>
      <c r="P138" s="263"/>
      <c r="Q138" s="263"/>
      <c r="R138" s="263"/>
    </row>
    <row r="139" spans="1:18" x14ac:dyDescent="0.25">
      <c r="A139" s="331" t="s">
        <v>1940</v>
      </c>
      <c r="C139" s="263">
        <v>560</v>
      </c>
      <c r="D139" s="263">
        <v>640</v>
      </c>
      <c r="E139" s="263">
        <v>720</v>
      </c>
      <c r="F139" s="263">
        <v>800</v>
      </c>
      <c r="G139" s="263">
        <v>880</v>
      </c>
      <c r="H139" s="263">
        <v>960</v>
      </c>
      <c r="I139" s="263">
        <v>1040</v>
      </c>
      <c r="J139" s="263">
        <v>1120</v>
      </c>
      <c r="K139" s="263">
        <v>1200</v>
      </c>
      <c r="L139" s="263">
        <v>1280</v>
      </c>
      <c r="M139" s="263"/>
      <c r="N139" s="263"/>
      <c r="O139" s="263"/>
      <c r="P139" s="263"/>
      <c r="Q139" s="263"/>
      <c r="R139" s="263"/>
    </row>
    <row r="140" spans="1:18" x14ac:dyDescent="0.25">
      <c r="A140" s="331" t="s">
        <v>1941</v>
      </c>
      <c r="C140" s="263">
        <v>805</v>
      </c>
      <c r="D140" s="263">
        <v>920</v>
      </c>
      <c r="E140" s="263">
        <v>1035</v>
      </c>
      <c r="F140" s="263">
        <v>1150</v>
      </c>
      <c r="G140" s="263">
        <v>1265</v>
      </c>
      <c r="H140" s="263">
        <v>1380</v>
      </c>
      <c r="I140" s="263">
        <v>1495</v>
      </c>
      <c r="J140" s="263">
        <v>1610</v>
      </c>
      <c r="K140" s="263">
        <v>1725</v>
      </c>
      <c r="L140" s="263">
        <v>1840</v>
      </c>
      <c r="M140" s="263"/>
      <c r="N140" s="263"/>
      <c r="O140" s="263"/>
      <c r="P140" s="263"/>
      <c r="Q140" s="263"/>
      <c r="R140" s="263"/>
    </row>
    <row r="141" spans="1:18" x14ac:dyDescent="0.25">
      <c r="A141" s="331" t="s">
        <v>1942</v>
      </c>
      <c r="C141" s="263">
        <v>1505</v>
      </c>
      <c r="D141" s="263">
        <v>1720</v>
      </c>
      <c r="E141" s="263">
        <v>1935</v>
      </c>
      <c r="F141" s="263">
        <v>2150</v>
      </c>
      <c r="G141" s="263">
        <v>2365</v>
      </c>
      <c r="H141" s="263">
        <v>2580</v>
      </c>
      <c r="I141" s="263">
        <v>2795</v>
      </c>
      <c r="J141" s="263">
        <v>3010</v>
      </c>
      <c r="K141" s="263">
        <v>3225</v>
      </c>
      <c r="L141" s="263">
        <v>3440</v>
      </c>
      <c r="M141" s="263"/>
      <c r="N141" s="263"/>
      <c r="O141" s="263"/>
      <c r="P141" s="263"/>
      <c r="Q141" s="263"/>
      <c r="R141" s="263"/>
    </row>
    <row r="142" spans="1:18" x14ac:dyDescent="0.25">
      <c r="A142" s="984"/>
      <c r="B142" s="984"/>
      <c r="C142" s="984"/>
      <c r="D142" s="984"/>
      <c r="E142" s="984"/>
      <c r="F142" s="984"/>
      <c r="G142" s="984"/>
      <c r="H142" s="984"/>
      <c r="I142" s="984"/>
      <c r="J142" s="984"/>
      <c r="K142" s="984"/>
      <c r="L142" s="984"/>
      <c r="M142" s="984"/>
      <c r="N142" s="984"/>
      <c r="O142" s="984"/>
      <c r="P142" s="984"/>
      <c r="Q142" s="984"/>
      <c r="R142" s="984"/>
    </row>
    <row r="143" spans="1:18" x14ac:dyDescent="0.25">
      <c r="A143" s="984"/>
      <c r="B143" s="984"/>
      <c r="C143" s="984"/>
      <c r="D143" s="984"/>
      <c r="E143" s="984"/>
      <c r="F143" s="984"/>
      <c r="G143" s="984"/>
      <c r="H143" s="984"/>
      <c r="I143" s="984"/>
      <c r="J143" s="984"/>
      <c r="K143" s="984"/>
      <c r="L143" s="984"/>
      <c r="M143" s="984"/>
      <c r="N143" s="984"/>
      <c r="O143" s="984"/>
      <c r="P143" s="984"/>
      <c r="Q143" s="984"/>
      <c r="R143" s="984"/>
    </row>
    <row r="144" spans="1:18" x14ac:dyDescent="0.25">
      <c r="A144" s="984"/>
      <c r="B144" s="984"/>
      <c r="C144" s="984"/>
      <c r="D144" s="984"/>
      <c r="E144" s="984"/>
      <c r="F144" s="984"/>
      <c r="G144" s="984"/>
      <c r="H144" s="984"/>
      <c r="I144" s="984"/>
      <c r="J144" s="984"/>
      <c r="K144" s="984"/>
      <c r="L144" s="984"/>
      <c r="M144" s="984"/>
      <c r="N144" s="984"/>
      <c r="O144" s="984"/>
      <c r="P144" s="984"/>
      <c r="Q144" s="984"/>
      <c r="R144" s="984"/>
    </row>
    <row r="145" spans="1:18" x14ac:dyDescent="0.25">
      <c r="A145" s="984"/>
      <c r="B145" s="984"/>
      <c r="C145" s="984"/>
      <c r="D145" s="984"/>
      <c r="E145" s="984"/>
      <c r="F145" s="984"/>
      <c r="G145" s="984"/>
      <c r="H145" s="984"/>
      <c r="I145" s="984"/>
      <c r="J145" s="984"/>
      <c r="K145" s="984"/>
      <c r="L145" s="984"/>
      <c r="M145" s="984"/>
      <c r="N145" s="984"/>
      <c r="O145" s="984"/>
      <c r="P145" s="984"/>
      <c r="Q145" s="984"/>
      <c r="R145" s="984"/>
    </row>
    <row r="146" spans="1:18" x14ac:dyDescent="0.25">
      <c r="A146" s="984"/>
      <c r="B146" s="984"/>
      <c r="C146" s="984"/>
      <c r="D146" s="984"/>
      <c r="E146" s="984"/>
      <c r="F146" s="984"/>
      <c r="G146" s="984"/>
      <c r="H146" s="984"/>
      <c r="I146" s="984"/>
      <c r="J146" s="984"/>
      <c r="K146" s="984"/>
      <c r="L146" s="984"/>
      <c r="M146" s="984"/>
      <c r="N146" s="984"/>
      <c r="O146" s="984"/>
      <c r="P146" s="984"/>
      <c r="Q146" s="984"/>
      <c r="R146" s="984"/>
    </row>
    <row r="147" spans="1:18" x14ac:dyDescent="0.25">
      <c r="A147" s="984"/>
      <c r="B147" s="984"/>
      <c r="C147" s="984"/>
      <c r="D147" s="984"/>
      <c r="E147" s="984"/>
      <c r="F147" s="984"/>
      <c r="G147" s="984"/>
      <c r="H147" s="984"/>
      <c r="I147" s="984"/>
      <c r="J147" s="984"/>
      <c r="K147" s="984"/>
      <c r="L147" s="984"/>
      <c r="M147" s="984"/>
      <c r="N147" s="984"/>
      <c r="O147" s="984"/>
      <c r="P147" s="984"/>
      <c r="Q147" s="984"/>
      <c r="R147" s="984"/>
    </row>
    <row r="148" spans="1:18" x14ac:dyDescent="0.25">
      <c r="A148" s="984"/>
      <c r="B148" s="984"/>
      <c r="C148" s="984"/>
      <c r="D148" s="984"/>
      <c r="E148" s="984"/>
      <c r="F148" s="984"/>
      <c r="G148" s="984"/>
      <c r="H148" s="984"/>
      <c r="I148" s="984"/>
      <c r="J148" s="984"/>
      <c r="K148" s="984"/>
      <c r="L148" s="984"/>
      <c r="M148" s="984"/>
      <c r="N148" s="984"/>
      <c r="O148" s="984"/>
      <c r="P148" s="984"/>
      <c r="Q148" s="984"/>
      <c r="R148" s="984"/>
    </row>
    <row r="149" spans="1:18" x14ac:dyDescent="0.25">
      <c r="A149" s="984"/>
      <c r="B149" s="984"/>
      <c r="C149" s="984"/>
      <c r="D149" s="984"/>
      <c r="E149" s="984"/>
      <c r="F149" s="984"/>
      <c r="G149" s="984"/>
      <c r="H149" s="984"/>
      <c r="I149" s="984"/>
      <c r="J149" s="984"/>
      <c r="K149" s="984"/>
      <c r="L149" s="984"/>
      <c r="M149" s="984"/>
      <c r="N149" s="984"/>
      <c r="O149" s="984"/>
      <c r="P149" s="984"/>
      <c r="Q149" s="984"/>
      <c r="R149" s="984"/>
    </row>
    <row r="150" spans="1:18" x14ac:dyDescent="0.25">
      <c r="A150" s="984"/>
      <c r="B150" s="984"/>
      <c r="C150" s="984"/>
      <c r="D150" s="984"/>
      <c r="E150" s="984"/>
      <c r="F150" s="984"/>
      <c r="G150" s="984"/>
      <c r="H150" s="984"/>
      <c r="I150" s="984"/>
      <c r="J150" s="984"/>
      <c r="K150" s="984"/>
      <c r="L150" s="984"/>
      <c r="M150" s="984"/>
      <c r="N150" s="984"/>
      <c r="O150" s="984"/>
      <c r="P150" s="984"/>
      <c r="Q150" s="984"/>
      <c r="R150" s="984"/>
    </row>
    <row r="151" spans="1:18" x14ac:dyDescent="0.25">
      <c r="A151" s="984"/>
      <c r="B151" s="984"/>
      <c r="C151" s="984"/>
      <c r="D151" s="984"/>
      <c r="E151" s="984"/>
      <c r="F151" s="984"/>
      <c r="G151" s="984"/>
      <c r="H151" s="984"/>
      <c r="I151" s="984"/>
      <c r="J151" s="984"/>
      <c r="K151" s="984"/>
      <c r="L151" s="984"/>
      <c r="M151" s="984"/>
      <c r="N151" s="984"/>
      <c r="O151" s="984"/>
      <c r="P151" s="984"/>
      <c r="Q151" s="984"/>
      <c r="R151" s="984"/>
    </row>
    <row r="152" spans="1:18" x14ac:dyDescent="0.25">
      <c r="A152" s="984"/>
      <c r="B152" s="984"/>
      <c r="C152" s="984"/>
      <c r="D152" s="984"/>
      <c r="E152" s="984"/>
      <c r="F152" s="984"/>
      <c r="G152" s="984"/>
      <c r="H152" s="984"/>
      <c r="I152" s="984"/>
      <c r="J152" s="984"/>
      <c r="K152" s="984"/>
      <c r="L152" s="984"/>
      <c r="M152" s="984"/>
      <c r="N152" s="984"/>
      <c r="O152" s="984"/>
      <c r="P152" s="984"/>
      <c r="Q152" s="984"/>
      <c r="R152" s="984"/>
    </row>
    <row r="153" spans="1:18" x14ac:dyDescent="0.25">
      <c r="A153" s="984"/>
      <c r="B153" s="984"/>
      <c r="C153" s="984"/>
      <c r="D153" s="984"/>
      <c r="E153" s="984"/>
      <c r="F153" s="984"/>
      <c r="G153" s="984"/>
      <c r="H153" s="984"/>
      <c r="I153" s="984"/>
      <c r="J153" s="984"/>
      <c r="K153" s="984"/>
      <c r="L153" s="984"/>
      <c r="M153" s="984"/>
      <c r="N153" s="984"/>
      <c r="O153" s="984"/>
      <c r="P153" s="984"/>
      <c r="Q153" s="984"/>
      <c r="R153" s="984"/>
    </row>
    <row r="154" spans="1:18" x14ac:dyDescent="0.25">
      <c r="A154" s="984"/>
      <c r="B154" s="984"/>
      <c r="C154" s="984"/>
      <c r="D154" s="984"/>
      <c r="E154" s="984"/>
      <c r="F154" s="984"/>
      <c r="G154" s="984"/>
      <c r="H154" s="984"/>
      <c r="I154" s="984"/>
      <c r="J154" s="984"/>
      <c r="K154" s="984"/>
      <c r="L154" s="984"/>
      <c r="M154" s="984"/>
      <c r="N154" s="984"/>
      <c r="O154" s="984"/>
      <c r="P154" s="984"/>
      <c r="Q154" s="984"/>
      <c r="R154" s="984"/>
    </row>
    <row r="155" spans="1:18" x14ac:dyDescent="0.25">
      <c r="A155" s="984"/>
      <c r="B155" s="984"/>
      <c r="C155" s="984"/>
      <c r="D155" s="984"/>
      <c r="E155" s="984"/>
      <c r="F155" s="984"/>
      <c r="G155" s="984"/>
      <c r="H155" s="984"/>
      <c r="I155" s="984"/>
      <c r="J155" s="984"/>
      <c r="K155" s="984"/>
      <c r="L155" s="984"/>
      <c r="M155" s="984"/>
      <c r="N155" s="984"/>
      <c r="O155" s="984"/>
      <c r="P155" s="984"/>
      <c r="Q155" s="984"/>
      <c r="R155" s="984"/>
    </row>
    <row r="156" spans="1:18" x14ac:dyDescent="0.25">
      <c r="A156" s="984"/>
      <c r="B156" s="984"/>
      <c r="C156" s="984"/>
      <c r="D156" s="984"/>
      <c r="E156" s="984"/>
      <c r="F156" s="984"/>
      <c r="G156" s="984"/>
      <c r="H156" s="984"/>
      <c r="I156" s="984"/>
      <c r="J156" s="984"/>
      <c r="K156" s="984"/>
      <c r="L156" s="984"/>
      <c r="M156" s="984"/>
      <c r="N156" s="984"/>
      <c r="O156" s="984"/>
      <c r="P156" s="984"/>
      <c r="Q156" s="984"/>
      <c r="R156" s="984"/>
    </row>
    <row r="157" spans="1:18" x14ac:dyDescent="0.25">
      <c r="A157" s="984"/>
      <c r="B157" s="984"/>
      <c r="C157" s="984"/>
      <c r="D157" s="984"/>
      <c r="E157" s="984"/>
      <c r="F157" s="984"/>
      <c r="G157" s="984"/>
      <c r="H157" s="984"/>
      <c r="I157" s="984"/>
      <c r="J157" s="984"/>
      <c r="K157" s="984"/>
      <c r="L157" s="984"/>
      <c r="M157" s="984"/>
      <c r="N157" s="984"/>
      <c r="O157" s="984"/>
      <c r="P157" s="984"/>
      <c r="Q157" s="984"/>
      <c r="R157" s="984"/>
    </row>
    <row r="158" spans="1:18" x14ac:dyDescent="0.25">
      <c r="A158" s="984"/>
      <c r="B158" s="984"/>
      <c r="C158" s="984"/>
      <c r="D158" s="984"/>
      <c r="E158" s="984"/>
      <c r="F158" s="984"/>
      <c r="G158" s="984"/>
      <c r="H158" s="984"/>
      <c r="I158" s="984"/>
      <c r="J158" s="984"/>
      <c r="K158" s="984"/>
      <c r="L158" s="984"/>
      <c r="M158" s="984"/>
      <c r="N158" s="984"/>
      <c r="O158" s="984"/>
      <c r="P158" s="984"/>
      <c r="Q158" s="984"/>
      <c r="R158" s="984"/>
    </row>
    <row r="159" spans="1:18" x14ac:dyDescent="0.25">
      <c r="A159" s="984"/>
      <c r="B159" s="984"/>
      <c r="C159" s="984"/>
      <c r="D159" s="984"/>
      <c r="E159" s="984"/>
      <c r="F159" s="984"/>
      <c r="G159" s="984"/>
      <c r="H159" s="984"/>
      <c r="I159" s="984"/>
      <c r="J159" s="984"/>
      <c r="K159" s="984"/>
      <c r="L159" s="984"/>
      <c r="M159" s="984"/>
      <c r="N159" s="984"/>
      <c r="O159" s="984"/>
      <c r="P159" s="984"/>
      <c r="Q159" s="984"/>
      <c r="R159" s="984"/>
    </row>
    <row r="160" spans="1:18" x14ac:dyDescent="0.25">
      <c r="A160" s="984"/>
      <c r="B160" s="984"/>
      <c r="C160" s="984"/>
      <c r="D160" s="984"/>
      <c r="E160" s="984"/>
      <c r="F160" s="984"/>
      <c r="G160" s="984"/>
      <c r="H160" s="984"/>
      <c r="I160" s="984"/>
      <c r="J160" s="984"/>
      <c r="K160" s="984"/>
      <c r="L160" s="984"/>
      <c r="M160" s="984"/>
      <c r="N160" s="984"/>
      <c r="O160" s="984"/>
      <c r="P160" s="984"/>
      <c r="Q160" s="984"/>
      <c r="R160" s="984"/>
    </row>
    <row r="161" spans="1:18" x14ac:dyDescent="0.25">
      <c r="A161" s="984"/>
      <c r="B161" s="984"/>
      <c r="C161" s="984"/>
      <c r="D161" s="984"/>
      <c r="E161" s="984"/>
      <c r="F161" s="984"/>
      <c r="G161" s="984"/>
      <c r="H161" s="984"/>
      <c r="I161" s="984"/>
      <c r="J161" s="984"/>
      <c r="K161" s="984"/>
      <c r="L161" s="984"/>
      <c r="M161" s="984"/>
      <c r="N161" s="984"/>
      <c r="O161" s="984"/>
      <c r="P161" s="984"/>
      <c r="Q161" s="984"/>
      <c r="R161" s="984"/>
    </row>
    <row r="162" spans="1:18" x14ac:dyDescent="0.25">
      <c r="A162" s="984"/>
      <c r="B162" s="984"/>
      <c r="C162" s="984"/>
      <c r="D162" s="984"/>
      <c r="E162" s="984"/>
      <c r="F162" s="984"/>
      <c r="G162" s="984"/>
      <c r="H162" s="984"/>
      <c r="I162" s="984"/>
      <c r="J162" s="984"/>
      <c r="K162" s="984"/>
      <c r="L162" s="984"/>
      <c r="M162" s="984"/>
      <c r="N162" s="984"/>
      <c r="O162" s="984"/>
      <c r="P162" s="984"/>
      <c r="Q162" s="984"/>
      <c r="R162" s="984"/>
    </row>
    <row r="163" spans="1:18" x14ac:dyDescent="0.25">
      <c r="A163" s="950" t="s">
        <v>1944</v>
      </c>
      <c r="B163" s="951"/>
      <c r="C163" s="951"/>
      <c r="D163" s="951"/>
      <c r="E163" s="951"/>
      <c r="F163" s="951"/>
      <c r="G163" s="951"/>
      <c r="H163" s="951"/>
      <c r="I163" s="951"/>
      <c r="J163" s="951"/>
      <c r="K163" s="951"/>
      <c r="L163" s="951"/>
      <c r="M163" s="951"/>
      <c r="N163" s="951"/>
      <c r="O163" s="951"/>
      <c r="P163" s="951"/>
      <c r="Q163" s="951"/>
      <c r="R163" s="952"/>
    </row>
    <row r="164" spans="1:18" x14ac:dyDescent="0.25">
      <c r="C164" s="261" t="s">
        <v>1678</v>
      </c>
      <c r="D164" s="261" t="s">
        <v>1679</v>
      </c>
      <c r="E164" s="261" t="s">
        <v>1680</v>
      </c>
      <c r="F164" s="261" t="s">
        <v>1681</v>
      </c>
      <c r="G164" s="261" t="s">
        <v>1682</v>
      </c>
      <c r="H164" s="261" t="s">
        <v>1909</v>
      </c>
      <c r="I164" s="261" t="s">
        <v>1910</v>
      </c>
      <c r="J164" s="261" t="s">
        <v>1911</v>
      </c>
      <c r="K164" s="261" t="s">
        <v>1912</v>
      </c>
      <c r="L164" s="261" t="s">
        <v>1913</v>
      </c>
      <c r="M164" s="261"/>
      <c r="N164" s="261"/>
      <c r="O164" s="261"/>
      <c r="P164" s="261"/>
      <c r="Q164" s="261"/>
      <c r="R164" s="261"/>
    </row>
    <row r="165" spans="1:18" x14ac:dyDescent="0.25">
      <c r="A165" s="224" t="s">
        <v>1923</v>
      </c>
    </row>
    <row r="166" spans="1:18" x14ac:dyDescent="0.25">
      <c r="A166" s="224" t="s">
        <v>679</v>
      </c>
      <c r="C166" s="263"/>
      <c r="D166" s="263"/>
      <c r="H166" s="263"/>
      <c r="I166" s="263"/>
      <c r="J166" s="263"/>
      <c r="K166" s="263"/>
      <c r="L166" s="263"/>
      <c r="M166" s="263"/>
      <c r="N166" s="263"/>
      <c r="O166" s="263"/>
      <c r="P166" s="263"/>
      <c r="Q166" s="263"/>
      <c r="R166" s="263"/>
    </row>
    <row r="167" spans="1:18" x14ac:dyDescent="0.25">
      <c r="A167" s="331" t="s">
        <v>1924</v>
      </c>
      <c r="C167" s="263">
        <v>8.75</v>
      </c>
      <c r="D167" s="263">
        <v>10</v>
      </c>
      <c r="E167" s="263">
        <v>11.25</v>
      </c>
      <c r="F167" s="263">
        <v>12.5</v>
      </c>
      <c r="G167" s="263">
        <v>13.75</v>
      </c>
      <c r="H167" s="263">
        <v>15</v>
      </c>
      <c r="I167" s="263">
        <v>16.25</v>
      </c>
      <c r="J167" s="263">
        <v>17.5</v>
      </c>
      <c r="K167" s="263">
        <v>18.75</v>
      </c>
      <c r="L167" s="263">
        <v>20</v>
      </c>
      <c r="M167" s="263"/>
      <c r="N167" s="263"/>
      <c r="O167" s="263"/>
      <c r="P167" s="263"/>
      <c r="Q167" s="263"/>
      <c r="R167" s="263"/>
    </row>
    <row r="168" spans="1:18" x14ac:dyDescent="0.25">
      <c r="A168" s="224" t="s">
        <v>1925</v>
      </c>
      <c r="C168" s="263"/>
      <c r="D168" s="263"/>
      <c r="H168" s="263"/>
      <c r="I168" s="263"/>
      <c r="J168" s="263"/>
      <c r="K168" s="263"/>
      <c r="L168" s="263"/>
      <c r="M168" s="263"/>
      <c r="N168" s="263"/>
      <c r="O168" s="263"/>
      <c r="P168" s="263"/>
      <c r="Q168" s="263"/>
      <c r="R168" s="263"/>
    </row>
    <row r="169" spans="1:18" x14ac:dyDescent="0.25">
      <c r="A169" s="331" t="s">
        <v>1926</v>
      </c>
      <c r="C169" s="263">
        <v>6.56</v>
      </c>
      <c r="D169" s="263">
        <v>7.5</v>
      </c>
      <c r="E169" s="263">
        <v>8.43</v>
      </c>
      <c r="F169" s="263">
        <v>9.3699999999999992</v>
      </c>
      <c r="G169" s="263">
        <v>10.31</v>
      </c>
      <c r="H169" s="263">
        <v>11.25</v>
      </c>
      <c r="I169" s="263">
        <v>12.18</v>
      </c>
      <c r="J169" s="263">
        <v>13.12</v>
      </c>
      <c r="K169" s="263">
        <v>14.06</v>
      </c>
      <c r="L169" s="263">
        <v>15</v>
      </c>
      <c r="M169" s="263"/>
      <c r="N169" s="263"/>
      <c r="O169" s="263"/>
      <c r="P169" s="263"/>
      <c r="Q169" s="263"/>
      <c r="R169" s="263"/>
    </row>
    <row r="170" spans="1:18" x14ac:dyDescent="0.25">
      <c r="A170" s="224" t="s">
        <v>1927</v>
      </c>
      <c r="C170" s="263"/>
      <c r="D170" s="263"/>
      <c r="H170" s="263"/>
      <c r="I170" s="263"/>
      <c r="J170" s="263"/>
      <c r="K170" s="263"/>
      <c r="L170" s="263"/>
      <c r="M170" s="263"/>
      <c r="N170" s="263"/>
      <c r="O170" s="263"/>
      <c r="P170" s="263"/>
      <c r="Q170" s="263"/>
      <c r="R170" s="263"/>
    </row>
    <row r="171" spans="1:18" x14ac:dyDescent="0.25">
      <c r="A171" s="331" t="s">
        <v>1928</v>
      </c>
      <c r="C171" s="263">
        <v>8.75</v>
      </c>
      <c r="D171" s="263">
        <v>10</v>
      </c>
      <c r="E171" s="263">
        <v>11.25</v>
      </c>
      <c r="F171" s="263">
        <v>12.5</v>
      </c>
      <c r="G171" s="263">
        <v>13.75</v>
      </c>
      <c r="H171" s="263">
        <v>15</v>
      </c>
      <c r="I171" s="263">
        <v>16.25</v>
      </c>
      <c r="J171" s="263">
        <v>17.5</v>
      </c>
      <c r="K171" s="263">
        <v>18.75</v>
      </c>
      <c r="L171" s="263">
        <v>20</v>
      </c>
      <c r="M171" s="263"/>
      <c r="N171" s="263"/>
      <c r="O171" s="263"/>
      <c r="P171" s="263"/>
      <c r="Q171" s="263"/>
      <c r="R171" s="263"/>
    </row>
    <row r="172" spans="1:18" x14ac:dyDescent="0.25">
      <c r="A172" s="224" t="s">
        <v>1929</v>
      </c>
      <c r="C172" s="263"/>
      <c r="D172" s="263"/>
      <c r="H172" s="263"/>
      <c r="I172" s="263"/>
      <c r="J172" s="263"/>
      <c r="K172" s="263"/>
      <c r="L172" s="263"/>
      <c r="M172" s="263"/>
      <c r="N172" s="263"/>
      <c r="O172" s="263"/>
      <c r="P172" s="263"/>
      <c r="Q172" s="263"/>
      <c r="R172" s="263"/>
    </row>
    <row r="173" spans="1:18" x14ac:dyDescent="0.25">
      <c r="A173" s="331" t="s">
        <v>1930</v>
      </c>
      <c r="C173" s="263">
        <v>8.75</v>
      </c>
      <c r="D173" s="263">
        <v>10</v>
      </c>
      <c r="E173" s="263">
        <v>11.25</v>
      </c>
      <c r="F173" s="263">
        <v>12.5</v>
      </c>
      <c r="G173" s="263">
        <v>13.75</v>
      </c>
      <c r="H173" s="263">
        <v>15</v>
      </c>
      <c r="I173" s="263">
        <v>16.25</v>
      </c>
      <c r="J173" s="263">
        <v>17.5</v>
      </c>
      <c r="K173" s="263">
        <v>18.75</v>
      </c>
      <c r="L173" s="263">
        <v>20</v>
      </c>
      <c r="M173" s="263"/>
      <c r="N173" s="263"/>
      <c r="O173" s="263"/>
      <c r="P173" s="263"/>
      <c r="Q173" s="263"/>
      <c r="R173" s="263"/>
    </row>
    <row r="174" spans="1:18" x14ac:dyDescent="0.25">
      <c r="A174" s="224" t="s">
        <v>1931</v>
      </c>
      <c r="C174" s="263"/>
      <c r="D174" s="263"/>
      <c r="H174" s="263"/>
      <c r="I174" s="263"/>
      <c r="J174" s="263"/>
      <c r="K174" s="263"/>
      <c r="L174" s="263"/>
      <c r="M174" s="263"/>
      <c r="N174" s="263"/>
      <c r="O174" s="263"/>
      <c r="P174" s="263"/>
      <c r="Q174" s="263"/>
      <c r="R174" s="263"/>
    </row>
    <row r="175" spans="1:18" x14ac:dyDescent="0.25">
      <c r="A175" s="27" t="s">
        <v>1932</v>
      </c>
      <c r="C175" s="263"/>
      <c r="D175" s="263"/>
      <c r="H175" s="263"/>
      <c r="I175" s="263"/>
      <c r="J175" s="263"/>
      <c r="K175" s="263"/>
      <c r="L175" s="263"/>
      <c r="M175" s="263"/>
      <c r="N175" s="263"/>
      <c r="O175" s="263"/>
      <c r="P175" s="263"/>
      <c r="Q175" s="263"/>
      <c r="R175" s="263"/>
    </row>
    <row r="176" spans="1:18" x14ac:dyDescent="0.25">
      <c r="A176" s="331" t="s">
        <v>1933</v>
      </c>
      <c r="C176" s="263">
        <v>8.75</v>
      </c>
      <c r="D176" s="263">
        <v>10</v>
      </c>
      <c r="E176" s="263">
        <v>11.25</v>
      </c>
      <c r="F176" s="263">
        <v>12.5</v>
      </c>
      <c r="G176" s="263">
        <v>13.75</v>
      </c>
      <c r="H176" s="263">
        <v>15</v>
      </c>
      <c r="I176" s="263">
        <v>16.25</v>
      </c>
      <c r="J176" s="263">
        <v>17.5</v>
      </c>
      <c r="K176" s="263">
        <v>18.75</v>
      </c>
      <c r="L176" s="263">
        <v>20</v>
      </c>
      <c r="M176" s="263"/>
      <c r="N176" s="263"/>
      <c r="O176" s="263"/>
      <c r="P176" s="263"/>
      <c r="Q176" s="263"/>
      <c r="R176" s="263"/>
    </row>
    <row r="177" spans="1:18" x14ac:dyDescent="0.25">
      <c r="A177" s="331" t="s">
        <v>1934</v>
      </c>
      <c r="C177" s="263">
        <v>21.87</v>
      </c>
      <c r="D177" s="263">
        <v>25</v>
      </c>
      <c r="E177" s="263">
        <v>28.12</v>
      </c>
      <c r="F177" s="263">
        <v>31.25</v>
      </c>
      <c r="G177" s="263">
        <v>34.369999999999997</v>
      </c>
      <c r="H177" s="263">
        <v>37.5</v>
      </c>
      <c r="I177" s="263">
        <v>40.619999999999997</v>
      </c>
      <c r="J177" s="263">
        <v>43.75</v>
      </c>
      <c r="K177" s="263">
        <v>46.87</v>
      </c>
      <c r="L177" s="263">
        <v>50</v>
      </c>
      <c r="M177" s="263"/>
      <c r="N177" s="263"/>
      <c r="O177" s="263"/>
      <c r="P177" s="263"/>
      <c r="Q177" s="263"/>
      <c r="R177" s="263"/>
    </row>
    <row r="178" spans="1:18" x14ac:dyDescent="0.25">
      <c r="A178" s="331" t="s">
        <v>1935</v>
      </c>
      <c r="C178" s="263">
        <v>43.75</v>
      </c>
      <c r="D178" s="263">
        <v>50</v>
      </c>
      <c r="E178" s="263">
        <v>56.25</v>
      </c>
      <c r="F178" s="263">
        <v>62.5</v>
      </c>
      <c r="G178" s="263">
        <v>68.75</v>
      </c>
      <c r="H178" s="263">
        <v>75</v>
      </c>
      <c r="I178" s="263">
        <v>81.25</v>
      </c>
      <c r="J178" s="263">
        <v>87.5</v>
      </c>
      <c r="K178" s="263">
        <v>93.75</v>
      </c>
      <c r="L178" s="263">
        <v>100</v>
      </c>
      <c r="M178" s="263"/>
      <c r="N178" s="263"/>
      <c r="O178" s="263"/>
      <c r="P178" s="263"/>
      <c r="Q178" s="263"/>
      <c r="R178" s="263"/>
    </row>
    <row r="179" spans="1:18" x14ac:dyDescent="0.25">
      <c r="A179" s="331" t="s">
        <v>1936</v>
      </c>
      <c r="C179" s="263">
        <v>70</v>
      </c>
      <c r="D179" s="263">
        <v>80</v>
      </c>
      <c r="E179" s="263">
        <v>90</v>
      </c>
      <c r="F179" s="263">
        <v>100</v>
      </c>
      <c r="G179" s="263">
        <v>110</v>
      </c>
      <c r="H179" s="263">
        <v>120</v>
      </c>
      <c r="I179" s="263">
        <v>130</v>
      </c>
      <c r="J179" s="263">
        <v>140</v>
      </c>
      <c r="K179" s="263">
        <v>150</v>
      </c>
      <c r="L179" s="263">
        <v>160</v>
      </c>
      <c r="M179" s="263"/>
      <c r="N179" s="263"/>
      <c r="O179" s="263"/>
      <c r="P179" s="263"/>
      <c r="Q179" s="263"/>
      <c r="R179" s="263"/>
    </row>
    <row r="180" spans="1:18" x14ac:dyDescent="0.25">
      <c r="A180" s="331" t="s">
        <v>1937</v>
      </c>
      <c r="C180" s="263">
        <v>131.25</v>
      </c>
      <c r="D180" s="263">
        <v>150</v>
      </c>
      <c r="E180" s="263">
        <v>168.75</v>
      </c>
      <c r="F180" s="263">
        <v>187.5</v>
      </c>
      <c r="G180" s="263">
        <v>206.25</v>
      </c>
      <c r="H180" s="263">
        <v>225</v>
      </c>
      <c r="I180" s="263">
        <v>243.75</v>
      </c>
      <c r="J180" s="263">
        <v>262.5</v>
      </c>
      <c r="K180" s="263">
        <v>281.25</v>
      </c>
      <c r="L180" s="263">
        <v>300</v>
      </c>
      <c r="M180" s="263"/>
      <c r="N180" s="263"/>
      <c r="O180" s="263"/>
      <c r="P180" s="263"/>
      <c r="Q180" s="263"/>
      <c r="R180" s="263"/>
    </row>
    <row r="181" spans="1:18" x14ac:dyDescent="0.25">
      <c r="A181" s="331" t="s">
        <v>1938</v>
      </c>
      <c r="C181" s="263">
        <v>218.75</v>
      </c>
      <c r="D181" s="263">
        <v>250</v>
      </c>
      <c r="E181" s="263">
        <v>281.25</v>
      </c>
      <c r="F181" s="263">
        <v>312.5</v>
      </c>
      <c r="G181" s="263">
        <v>343.75</v>
      </c>
      <c r="H181" s="263">
        <v>375</v>
      </c>
      <c r="I181" s="263">
        <v>406.25</v>
      </c>
      <c r="J181" s="263">
        <v>437.5</v>
      </c>
      <c r="K181" s="263">
        <v>468.75</v>
      </c>
      <c r="L181" s="263">
        <v>500</v>
      </c>
      <c r="M181" s="263"/>
      <c r="N181" s="263"/>
      <c r="O181" s="263"/>
      <c r="P181" s="263"/>
      <c r="Q181" s="263"/>
      <c r="R181" s="263"/>
    </row>
    <row r="182" spans="1:18" x14ac:dyDescent="0.25">
      <c r="A182" s="331" t="s">
        <v>1939</v>
      </c>
      <c r="C182" s="263">
        <v>437.5</v>
      </c>
      <c r="D182" s="263">
        <v>500</v>
      </c>
      <c r="E182" s="263">
        <v>562.5</v>
      </c>
      <c r="F182" s="263">
        <v>625</v>
      </c>
      <c r="G182" s="263">
        <v>687.5</v>
      </c>
      <c r="H182" s="263">
        <v>750</v>
      </c>
      <c r="I182" s="263">
        <v>812.5</v>
      </c>
      <c r="J182" s="263">
        <v>875</v>
      </c>
      <c r="K182" s="263">
        <v>937.5</v>
      </c>
      <c r="L182" s="263">
        <v>1000</v>
      </c>
      <c r="M182" s="263"/>
      <c r="N182" s="263"/>
      <c r="O182" s="263"/>
      <c r="P182" s="263"/>
      <c r="Q182" s="263"/>
      <c r="R182" s="263"/>
    </row>
    <row r="183" spans="1:18" x14ac:dyDescent="0.25">
      <c r="A183" s="331" t="s">
        <v>1940</v>
      </c>
      <c r="C183" s="263">
        <v>700</v>
      </c>
      <c r="D183" s="263">
        <v>800</v>
      </c>
      <c r="E183" s="263">
        <v>900</v>
      </c>
      <c r="F183" s="263">
        <v>1000</v>
      </c>
      <c r="G183" s="263">
        <v>1100</v>
      </c>
      <c r="H183" s="263">
        <v>1200</v>
      </c>
      <c r="I183" s="263">
        <v>1300</v>
      </c>
      <c r="J183" s="263">
        <v>1400</v>
      </c>
      <c r="K183" s="263">
        <v>1500</v>
      </c>
      <c r="L183" s="263">
        <v>1600</v>
      </c>
      <c r="M183" s="263"/>
      <c r="N183" s="263"/>
      <c r="O183" s="263"/>
      <c r="P183" s="263"/>
      <c r="Q183" s="263"/>
      <c r="R183" s="263"/>
    </row>
    <row r="184" spans="1:18" x14ac:dyDescent="0.25">
      <c r="A184" s="331" t="s">
        <v>1941</v>
      </c>
      <c r="C184" s="263">
        <v>1006.25</v>
      </c>
      <c r="D184" s="263">
        <v>1150</v>
      </c>
      <c r="E184" s="263">
        <v>1293.75</v>
      </c>
      <c r="F184" s="263">
        <v>1437.5</v>
      </c>
      <c r="G184" s="263">
        <v>1581.25</v>
      </c>
      <c r="H184" s="263">
        <v>1725</v>
      </c>
      <c r="I184" s="263">
        <v>1868.75</v>
      </c>
      <c r="J184" s="263">
        <v>2012.5</v>
      </c>
      <c r="K184" s="263">
        <v>2156.25</v>
      </c>
      <c r="L184" s="263">
        <v>2300</v>
      </c>
      <c r="M184" s="263"/>
      <c r="N184" s="263"/>
      <c r="O184" s="263"/>
      <c r="P184" s="263"/>
      <c r="Q184" s="263"/>
      <c r="R184" s="263"/>
    </row>
    <row r="185" spans="1:18" x14ac:dyDescent="0.25">
      <c r="A185" s="331" t="s">
        <v>1942</v>
      </c>
      <c r="C185" s="263">
        <v>1881.25</v>
      </c>
      <c r="D185" s="263">
        <v>2150</v>
      </c>
      <c r="E185" s="263">
        <v>2418.75</v>
      </c>
      <c r="F185" s="263">
        <v>2687.5</v>
      </c>
      <c r="G185" s="263">
        <v>2956.25</v>
      </c>
      <c r="H185" s="263">
        <v>3225</v>
      </c>
      <c r="I185" s="263">
        <v>3493.75</v>
      </c>
      <c r="J185" s="263">
        <v>3762.5</v>
      </c>
      <c r="K185" s="263">
        <v>4031.25</v>
      </c>
      <c r="L185" s="263">
        <v>4300</v>
      </c>
      <c r="M185" s="263"/>
      <c r="N185" s="263"/>
      <c r="O185" s="263"/>
      <c r="P185" s="263"/>
      <c r="Q185" s="263"/>
      <c r="R185" s="263"/>
    </row>
    <row r="186" spans="1:18" x14ac:dyDescent="0.25">
      <c r="A186" s="331"/>
      <c r="C186" s="263"/>
      <c r="D186" s="263"/>
      <c r="H186" s="263"/>
      <c r="I186" s="263"/>
      <c r="J186" s="263"/>
      <c r="K186" s="263"/>
      <c r="L186" s="263"/>
      <c r="M186" s="263"/>
      <c r="N186" s="263"/>
      <c r="O186" s="263"/>
      <c r="P186" s="263"/>
      <c r="Q186" s="263"/>
      <c r="R186" s="263"/>
    </row>
    <row r="187" spans="1:18" x14ac:dyDescent="0.25">
      <c r="A187" s="224" t="s">
        <v>1943</v>
      </c>
      <c r="C187" s="263"/>
      <c r="D187" s="263"/>
      <c r="H187" s="263"/>
      <c r="I187" s="263"/>
      <c r="J187" s="263"/>
      <c r="K187" s="263"/>
      <c r="L187" s="263"/>
      <c r="M187" s="263"/>
      <c r="N187" s="263"/>
      <c r="O187" s="263"/>
      <c r="P187" s="263"/>
      <c r="Q187" s="263"/>
      <c r="R187" s="263"/>
    </row>
    <row r="188" spans="1:18" x14ac:dyDescent="0.25">
      <c r="A188" s="224" t="s">
        <v>679</v>
      </c>
      <c r="C188" s="263"/>
      <c r="D188" s="263"/>
      <c r="H188" s="263"/>
      <c r="I188" s="263"/>
      <c r="J188" s="263"/>
      <c r="K188" s="263"/>
      <c r="L188" s="263"/>
      <c r="M188" s="263"/>
      <c r="N188" s="263"/>
      <c r="O188" s="263"/>
      <c r="P188" s="263"/>
      <c r="Q188" s="263"/>
      <c r="R188" s="263"/>
    </row>
    <row r="189" spans="1:18" x14ac:dyDescent="0.25">
      <c r="A189" s="331" t="s">
        <v>1924</v>
      </c>
      <c r="C189" s="263">
        <v>8.75</v>
      </c>
      <c r="D189" s="263">
        <v>10</v>
      </c>
      <c r="E189" s="263">
        <v>11.25</v>
      </c>
      <c r="F189" s="263">
        <v>12.5</v>
      </c>
      <c r="G189" s="263">
        <v>13.75</v>
      </c>
      <c r="H189" s="263">
        <v>15</v>
      </c>
      <c r="I189" s="263">
        <v>16.25</v>
      </c>
      <c r="J189" s="263">
        <v>17.5</v>
      </c>
      <c r="K189" s="263">
        <v>18.75</v>
      </c>
      <c r="L189" s="263">
        <v>20</v>
      </c>
      <c r="M189" s="263"/>
      <c r="N189" s="263"/>
      <c r="O189" s="263"/>
      <c r="P189" s="263"/>
      <c r="Q189" s="263"/>
      <c r="R189" s="263"/>
    </row>
    <row r="190" spans="1:18" x14ac:dyDescent="0.25">
      <c r="A190" s="224" t="s">
        <v>1931</v>
      </c>
      <c r="C190" s="263"/>
      <c r="D190" s="263"/>
      <c r="H190" s="263"/>
      <c r="I190" s="263"/>
      <c r="J190" s="263"/>
      <c r="K190" s="263"/>
      <c r="L190" s="263"/>
      <c r="M190" s="263"/>
      <c r="N190" s="263"/>
      <c r="O190" s="263"/>
      <c r="P190" s="263"/>
      <c r="Q190" s="263"/>
      <c r="R190" s="263"/>
    </row>
    <row r="191" spans="1:18" x14ac:dyDescent="0.25">
      <c r="A191" s="27" t="s">
        <v>1932</v>
      </c>
      <c r="C191" s="263"/>
      <c r="D191" s="263"/>
      <c r="H191" s="263"/>
      <c r="I191" s="263"/>
      <c r="J191" s="263"/>
      <c r="K191" s="263"/>
      <c r="L191" s="263"/>
      <c r="M191" s="263"/>
      <c r="N191" s="263"/>
      <c r="O191" s="263"/>
      <c r="P191" s="263"/>
      <c r="Q191" s="263"/>
      <c r="R191" s="263"/>
    </row>
    <row r="192" spans="1:18" x14ac:dyDescent="0.25">
      <c r="A192" s="331" t="s">
        <v>1933</v>
      </c>
      <c r="C192" s="263">
        <v>8.75</v>
      </c>
      <c r="D192" s="263">
        <v>10</v>
      </c>
      <c r="E192" s="263">
        <v>11.25</v>
      </c>
      <c r="F192" s="263">
        <v>12.5</v>
      </c>
      <c r="G192" s="263">
        <v>13.75</v>
      </c>
      <c r="H192" s="263">
        <v>15</v>
      </c>
      <c r="I192" s="263">
        <v>16.25</v>
      </c>
      <c r="J192" s="263">
        <v>17.5</v>
      </c>
      <c r="K192" s="263">
        <v>18.75</v>
      </c>
      <c r="L192" s="263">
        <v>20</v>
      </c>
      <c r="M192" s="263"/>
      <c r="N192" s="263"/>
      <c r="O192" s="263"/>
      <c r="P192" s="263"/>
      <c r="Q192" s="263"/>
      <c r="R192" s="263"/>
    </row>
    <row r="193" spans="1:18" x14ac:dyDescent="0.25">
      <c r="A193" s="331" t="s">
        <v>1934</v>
      </c>
      <c r="C193" s="263">
        <v>21.87</v>
      </c>
      <c r="D193" s="263">
        <v>25</v>
      </c>
      <c r="E193" s="263">
        <v>28.12</v>
      </c>
      <c r="F193" s="263">
        <v>31.25</v>
      </c>
      <c r="G193" s="263">
        <v>34.369999999999997</v>
      </c>
      <c r="H193" s="263">
        <v>37.5</v>
      </c>
      <c r="I193" s="263">
        <v>40.619999999999997</v>
      </c>
      <c r="J193" s="263">
        <v>43.75</v>
      </c>
      <c r="K193" s="263">
        <v>46.87</v>
      </c>
      <c r="L193" s="263">
        <v>50</v>
      </c>
      <c r="M193" s="263"/>
      <c r="N193" s="263"/>
      <c r="O193" s="263"/>
      <c r="P193" s="263"/>
      <c r="Q193" s="263"/>
      <c r="R193" s="263"/>
    </row>
    <row r="194" spans="1:18" x14ac:dyDescent="0.25">
      <c r="A194" s="331" t="s">
        <v>1935</v>
      </c>
      <c r="C194" s="263">
        <v>43.75</v>
      </c>
      <c r="D194" s="263">
        <v>50</v>
      </c>
      <c r="E194" s="263">
        <v>56.25</v>
      </c>
      <c r="F194" s="263">
        <v>62.5</v>
      </c>
      <c r="G194" s="263">
        <v>68.75</v>
      </c>
      <c r="H194" s="263">
        <v>75</v>
      </c>
      <c r="I194" s="263">
        <v>81.25</v>
      </c>
      <c r="J194" s="263">
        <v>87.5</v>
      </c>
      <c r="K194" s="263">
        <v>93.75</v>
      </c>
      <c r="L194" s="263">
        <v>100</v>
      </c>
      <c r="M194" s="263"/>
      <c r="N194" s="263"/>
      <c r="O194" s="263"/>
      <c r="P194" s="263"/>
      <c r="Q194" s="263"/>
      <c r="R194" s="263"/>
    </row>
    <row r="195" spans="1:18" x14ac:dyDescent="0.25">
      <c r="A195" s="331" t="s">
        <v>1936</v>
      </c>
      <c r="C195" s="263">
        <v>70</v>
      </c>
      <c r="D195" s="263">
        <v>80</v>
      </c>
      <c r="E195" s="263">
        <v>90</v>
      </c>
      <c r="F195" s="263">
        <v>100</v>
      </c>
      <c r="G195" s="263">
        <v>110</v>
      </c>
      <c r="H195" s="263">
        <v>120</v>
      </c>
      <c r="I195" s="263">
        <v>130</v>
      </c>
      <c r="J195" s="263">
        <v>140</v>
      </c>
      <c r="K195" s="263">
        <v>150</v>
      </c>
      <c r="L195" s="263">
        <v>160</v>
      </c>
      <c r="M195" s="263"/>
      <c r="N195" s="263"/>
      <c r="O195" s="263"/>
      <c r="P195" s="263"/>
      <c r="Q195" s="263"/>
      <c r="R195" s="263"/>
    </row>
    <row r="196" spans="1:18" x14ac:dyDescent="0.25">
      <c r="A196" s="331" t="s">
        <v>1937</v>
      </c>
      <c r="C196" s="263">
        <v>131.25</v>
      </c>
      <c r="D196" s="263">
        <v>150</v>
      </c>
      <c r="E196" s="263">
        <v>168.75</v>
      </c>
      <c r="F196" s="263">
        <v>187.5</v>
      </c>
      <c r="G196" s="263">
        <v>206.25</v>
      </c>
      <c r="H196" s="263">
        <v>225</v>
      </c>
      <c r="I196" s="263">
        <v>243.75</v>
      </c>
      <c r="J196" s="263">
        <v>262.5</v>
      </c>
      <c r="K196" s="263">
        <v>281.25</v>
      </c>
      <c r="L196" s="263">
        <v>300</v>
      </c>
      <c r="M196" s="263"/>
      <c r="N196" s="263"/>
      <c r="O196" s="263"/>
      <c r="P196" s="263"/>
      <c r="Q196" s="263"/>
      <c r="R196" s="263"/>
    </row>
    <row r="197" spans="1:18" x14ac:dyDescent="0.25">
      <c r="A197" s="331" t="s">
        <v>1938</v>
      </c>
      <c r="C197" s="263">
        <v>218.75</v>
      </c>
      <c r="D197" s="263">
        <v>250</v>
      </c>
      <c r="E197" s="263">
        <v>281.25</v>
      </c>
      <c r="F197" s="263">
        <v>312.5</v>
      </c>
      <c r="G197" s="263">
        <v>343.75</v>
      </c>
      <c r="H197" s="263">
        <v>375</v>
      </c>
      <c r="I197" s="263">
        <v>406.25</v>
      </c>
      <c r="J197" s="263">
        <v>437.5</v>
      </c>
      <c r="K197" s="263">
        <v>468.75</v>
      </c>
      <c r="L197" s="263">
        <v>500</v>
      </c>
      <c r="M197" s="263"/>
      <c r="N197" s="263"/>
      <c r="O197" s="263"/>
      <c r="P197" s="263"/>
      <c r="Q197" s="263"/>
      <c r="R197" s="263"/>
    </row>
    <row r="198" spans="1:18" x14ac:dyDescent="0.25">
      <c r="A198" s="331" t="s">
        <v>1939</v>
      </c>
      <c r="C198" s="263">
        <v>437.5</v>
      </c>
      <c r="D198" s="263">
        <v>500</v>
      </c>
      <c r="E198" s="263">
        <v>562.5</v>
      </c>
      <c r="F198" s="263">
        <v>625</v>
      </c>
      <c r="G198" s="263">
        <v>687.5</v>
      </c>
      <c r="H198" s="263">
        <v>750</v>
      </c>
      <c r="I198" s="263">
        <v>812.5</v>
      </c>
      <c r="J198" s="263">
        <v>875</v>
      </c>
      <c r="K198" s="263">
        <v>937.5</v>
      </c>
      <c r="L198" s="263">
        <v>1000</v>
      </c>
      <c r="M198" s="263"/>
      <c r="N198" s="263"/>
      <c r="O198" s="263"/>
      <c r="P198" s="263"/>
      <c r="Q198" s="263"/>
      <c r="R198" s="263"/>
    </row>
    <row r="199" spans="1:18" x14ac:dyDescent="0.25">
      <c r="A199" s="331" t="s">
        <v>1940</v>
      </c>
      <c r="C199" s="263">
        <v>700</v>
      </c>
      <c r="D199" s="263">
        <v>800</v>
      </c>
      <c r="E199" s="263">
        <v>900</v>
      </c>
      <c r="F199" s="263">
        <v>1000</v>
      </c>
      <c r="G199" s="263">
        <v>1100</v>
      </c>
      <c r="H199" s="263">
        <v>1200</v>
      </c>
      <c r="I199" s="263">
        <v>1300</v>
      </c>
      <c r="J199" s="263">
        <v>1400</v>
      </c>
      <c r="K199" s="263">
        <v>1500</v>
      </c>
      <c r="L199" s="263">
        <v>1600</v>
      </c>
      <c r="M199" s="263"/>
      <c r="N199" s="263"/>
      <c r="O199" s="263"/>
      <c r="P199" s="263"/>
      <c r="Q199" s="263"/>
      <c r="R199" s="263"/>
    </row>
    <row r="200" spans="1:18" x14ac:dyDescent="0.25">
      <c r="A200" s="331" t="s">
        <v>1941</v>
      </c>
      <c r="C200" s="263">
        <v>1006.25</v>
      </c>
      <c r="D200" s="263">
        <v>1150</v>
      </c>
      <c r="E200" s="263">
        <v>1293.75</v>
      </c>
      <c r="F200" s="263">
        <v>1437.5</v>
      </c>
      <c r="G200" s="263">
        <v>1581.25</v>
      </c>
      <c r="H200" s="263">
        <v>1725</v>
      </c>
      <c r="I200" s="263">
        <v>1868.75</v>
      </c>
      <c r="J200" s="263">
        <v>2012.5</v>
      </c>
      <c r="K200" s="263">
        <v>2156.25</v>
      </c>
      <c r="L200" s="263">
        <v>2300</v>
      </c>
      <c r="M200" s="263"/>
      <c r="N200" s="263"/>
      <c r="O200" s="263"/>
      <c r="P200" s="263"/>
      <c r="Q200" s="263"/>
      <c r="R200" s="263"/>
    </row>
    <row r="201" spans="1:18" x14ac:dyDescent="0.25">
      <c r="A201" s="331" t="s">
        <v>1942</v>
      </c>
      <c r="C201" s="263">
        <v>1881.25</v>
      </c>
      <c r="D201" s="263">
        <v>2150</v>
      </c>
      <c r="E201" s="263">
        <v>2418.75</v>
      </c>
      <c r="F201" s="263">
        <v>2687.5</v>
      </c>
      <c r="G201" s="263">
        <v>2956.25</v>
      </c>
      <c r="H201" s="263">
        <v>3225</v>
      </c>
      <c r="I201" s="263">
        <v>3493.75</v>
      </c>
      <c r="J201" s="263">
        <v>3762.5</v>
      </c>
      <c r="K201" s="263">
        <v>4031.25</v>
      </c>
      <c r="L201" s="263">
        <v>4300</v>
      </c>
      <c r="M201" s="263"/>
      <c r="N201" s="263"/>
      <c r="O201" s="263"/>
      <c r="P201" s="263"/>
      <c r="Q201" s="263"/>
      <c r="R201" s="263"/>
    </row>
    <row r="205" spans="1:18" x14ac:dyDescent="0.25">
      <c r="A205" s="1002" t="s">
        <v>1921</v>
      </c>
      <c r="B205" s="1003"/>
      <c r="C205" s="1003"/>
      <c r="D205" s="1003"/>
      <c r="E205" s="1003"/>
      <c r="F205" s="1003"/>
      <c r="G205" s="1003"/>
      <c r="H205" s="1003"/>
      <c r="I205" s="1003"/>
      <c r="J205" s="1003"/>
      <c r="K205" s="1003"/>
      <c r="L205" s="1004"/>
    </row>
    <row r="206" spans="1:18" ht="30" x14ac:dyDescent="0.25">
      <c r="C206" s="249" t="s">
        <v>1954</v>
      </c>
      <c r="D206" s="249" t="s">
        <v>1955</v>
      </c>
      <c r="E206" s="264" t="s">
        <v>1956</v>
      </c>
      <c r="F206" s="264" t="s">
        <v>1957</v>
      </c>
    </row>
    <row r="207" spans="1:18" x14ac:dyDescent="0.25">
      <c r="C207" s="335">
        <v>1902</v>
      </c>
      <c r="D207" s="68">
        <v>0.17</v>
      </c>
    </row>
    <row r="208" spans="1:18" x14ac:dyDescent="0.25">
      <c r="C208" s="335">
        <v>1948</v>
      </c>
      <c r="D208" s="68">
        <v>0.22</v>
      </c>
      <c r="E208" s="263">
        <f>D208-D207</f>
        <v>4.9999999999999989E-2</v>
      </c>
    </row>
    <row r="209" spans="3:6" x14ac:dyDescent="0.25">
      <c r="C209" s="335">
        <v>1975</v>
      </c>
      <c r="D209" s="68">
        <v>0.27</v>
      </c>
      <c r="E209" s="263">
        <f t="shared" ref="E209:E244" si="0">D209-D208</f>
        <v>5.0000000000000017E-2</v>
      </c>
    </row>
    <row r="210" spans="3:6" x14ac:dyDescent="0.25">
      <c r="C210" s="335">
        <v>1976</v>
      </c>
      <c r="D210" s="68">
        <v>0.3</v>
      </c>
      <c r="E210" s="263">
        <f t="shared" si="0"/>
        <v>2.9999999999999971E-2</v>
      </c>
    </row>
    <row r="211" spans="3:6" x14ac:dyDescent="0.25">
      <c r="C211" s="335">
        <v>1978</v>
      </c>
      <c r="D211" s="68">
        <v>0.38</v>
      </c>
      <c r="E211" s="263">
        <f t="shared" si="0"/>
        <v>8.0000000000000016E-2</v>
      </c>
    </row>
    <row r="212" spans="3:6" x14ac:dyDescent="0.25">
      <c r="C212" s="335">
        <v>1981</v>
      </c>
      <c r="D212" s="68">
        <v>0.51</v>
      </c>
      <c r="E212" s="263">
        <f t="shared" si="0"/>
        <v>0.13</v>
      </c>
    </row>
    <row r="213" spans="3:6" x14ac:dyDescent="0.25">
      <c r="C213" s="335">
        <v>1983</v>
      </c>
      <c r="D213" s="68">
        <v>0.61</v>
      </c>
      <c r="E213" s="263">
        <f t="shared" si="0"/>
        <v>9.9999999999999978E-2</v>
      </c>
    </row>
    <row r="214" spans="3:6" x14ac:dyDescent="0.25">
      <c r="C214" s="335">
        <v>1990</v>
      </c>
      <c r="D214" s="68">
        <v>0.77</v>
      </c>
      <c r="E214" s="263">
        <f t="shared" si="0"/>
        <v>0.16000000000000003</v>
      </c>
    </row>
    <row r="215" spans="3:6" x14ac:dyDescent="0.25">
      <c r="C215" s="335">
        <v>1993</v>
      </c>
      <c r="D215" s="68">
        <v>0.9</v>
      </c>
      <c r="E215" s="263">
        <f t="shared" si="0"/>
        <v>0.13</v>
      </c>
    </row>
    <row r="216" spans="3:6" x14ac:dyDescent="0.25">
      <c r="C216" s="335">
        <v>1997</v>
      </c>
      <c r="D216" s="68">
        <v>1.04</v>
      </c>
      <c r="E216" s="263">
        <f t="shared" si="0"/>
        <v>0.14000000000000001</v>
      </c>
    </row>
    <row r="217" spans="3:6" x14ac:dyDescent="0.25">
      <c r="C217" s="336" t="s">
        <v>1958</v>
      </c>
      <c r="D217" s="68">
        <v>1.04</v>
      </c>
      <c r="E217" s="263">
        <f t="shared" si="0"/>
        <v>0</v>
      </c>
    </row>
    <row r="218" spans="3:6" x14ac:dyDescent="0.25">
      <c r="C218" s="335">
        <v>2006</v>
      </c>
      <c r="D218" s="68">
        <v>1.07</v>
      </c>
      <c r="E218" s="263">
        <f t="shared" si="0"/>
        <v>3.0000000000000027E-2</v>
      </c>
    </row>
    <row r="219" spans="3:6" x14ac:dyDescent="0.25">
      <c r="C219" s="335">
        <v>2008</v>
      </c>
      <c r="D219" s="68">
        <v>1.19</v>
      </c>
      <c r="E219" s="263">
        <f t="shared" si="0"/>
        <v>0.11999999999999988</v>
      </c>
    </row>
    <row r="220" spans="3:6" x14ac:dyDescent="0.25">
      <c r="C220" s="335">
        <v>2009</v>
      </c>
      <c r="D220" s="68">
        <v>1.35</v>
      </c>
      <c r="E220" s="263">
        <f t="shared" si="0"/>
        <v>0.16000000000000014</v>
      </c>
    </row>
    <row r="221" spans="3:6" x14ac:dyDescent="0.25">
      <c r="C221" s="335">
        <v>1010</v>
      </c>
      <c r="D221" s="68">
        <v>1.59</v>
      </c>
      <c r="E221" s="263">
        <f t="shared" si="0"/>
        <v>0.24</v>
      </c>
    </row>
    <row r="222" spans="3:6" x14ac:dyDescent="0.25">
      <c r="C222" s="335">
        <v>2011</v>
      </c>
      <c r="D222" s="68">
        <v>1.81</v>
      </c>
      <c r="E222" s="263">
        <f t="shared" si="0"/>
        <v>0.21999999999999997</v>
      </c>
    </row>
    <row r="223" spans="3:6" x14ac:dyDescent="0.25">
      <c r="C223" s="335">
        <v>2012</v>
      </c>
      <c r="D223" s="68">
        <v>2.08</v>
      </c>
      <c r="E223" s="263">
        <f t="shared" si="0"/>
        <v>0.27</v>
      </c>
    </row>
    <row r="224" spans="3:6" x14ac:dyDescent="0.25">
      <c r="C224" s="335">
        <v>2020</v>
      </c>
      <c r="D224" s="68">
        <v>2.15</v>
      </c>
      <c r="E224" s="263">
        <f t="shared" si="0"/>
        <v>6.999999999999984E-2</v>
      </c>
      <c r="F224" s="337">
        <f>(D224-D223)/D223</f>
        <v>3.3653846153846076E-2</v>
      </c>
    </row>
    <row r="225" spans="3:6" x14ac:dyDescent="0.25">
      <c r="C225" s="335">
        <v>2021</v>
      </c>
      <c r="D225" s="68">
        <v>2.21</v>
      </c>
      <c r="E225" s="263">
        <f t="shared" si="0"/>
        <v>6.0000000000000053E-2</v>
      </c>
      <c r="F225" s="337">
        <f t="shared" ref="F225:F244" si="1">(D225-D224)/D224</f>
        <v>2.7906976744186074E-2</v>
      </c>
    </row>
    <row r="226" spans="3:6" x14ac:dyDescent="0.25">
      <c r="C226" s="335">
        <v>2022</v>
      </c>
      <c r="D226" s="68">
        <v>2.4500000000000002</v>
      </c>
      <c r="E226" s="263">
        <f t="shared" si="0"/>
        <v>0.24000000000000021</v>
      </c>
      <c r="F226" s="337">
        <f t="shared" si="1"/>
        <v>0.1085972850678734</v>
      </c>
    </row>
    <row r="227" spans="3:6" x14ac:dyDescent="0.25">
      <c r="C227" s="335">
        <v>2023</v>
      </c>
      <c r="D227" s="68">
        <v>2.72</v>
      </c>
      <c r="E227" s="263">
        <f t="shared" si="0"/>
        <v>0.27</v>
      </c>
      <c r="F227" s="337">
        <f t="shared" si="1"/>
        <v>0.11020408163265306</v>
      </c>
    </row>
    <row r="228" spans="3:6" x14ac:dyDescent="0.25">
      <c r="C228" s="335">
        <v>2024</v>
      </c>
      <c r="D228" s="68">
        <v>3.02</v>
      </c>
      <c r="E228" s="263">
        <f t="shared" si="0"/>
        <v>0.29999999999999982</v>
      </c>
      <c r="F228" s="337">
        <f t="shared" si="1"/>
        <v>0.11029411764705875</v>
      </c>
    </row>
    <row r="229" spans="3:6" x14ac:dyDescent="0.25">
      <c r="C229" s="335">
        <v>2025</v>
      </c>
      <c r="D229" s="68">
        <v>3.35</v>
      </c>
      <c r="E229" s="263">
        <f t="shared" si="0"/>
        <v>0.33000000000000007</v>
      </c>
      <c r="F229" s="337">
        <f t="shared" si="1"/>
        <v>0.10927152317880796</v>
      </c>
    </row>
    <row r="230" spans="3:6" x14ac:dyDescent="0.25">
      <c r="C230" s="335">
        <v>2026</v>
      </c>
      <c r="D230" s="68">
        <v>3.55</v>
      </c>
      <c r="E230" s="263">
        <f t="shared" si="0"/>
        <v>0.19999999999999973</v>
      </c>
      <c r="F230" s="337">
        <f t="shared" si="1"/>
        <v>5.9701492537313348E-2</v>
      </c>
    </row>
    <row r="231" spans="3:6" x14ac:dyDescent="0.25">
      <c r="C231" s="335">
        <v>2027</v>
      </c>
      <c r="D231" s="68">
        <v>3.59</v>
      </c>
      <c r="E231" s="263">
        <f t="shared" si="0"/>
        <v>4.0000000000000036E-2</v>
      </c>
      <c r="F231" s="337">
        <f t="shared" si="1"/>
        <v>1.1267605633802828E-2</v>
      </c>
    </row>
    <row r="232" spans="3:6" x14ac:dyDescent="0.25">
      <c r="C232" s="335">
        <v>2028</v>
      </c>
      <c r="D232" s="68">
        <v>3.63</v>
      </c>
      <c r="E232" s="263">
        <f t="shared" si="0"/>
        <v>4.0000000000000036E-2</v>
      </c>
      <c r="F232" s="337">
        <f t="shared" si="1"/>
        <v>1.1142061281337058E-2</v>
      </c>
    </row>
    <row r="233" spans="3:6" x14ac:dyDescent="0.25">
      <c r="C233" s="335">
        <v>2029</v>
      </c>
      <c r="D233" s="68">
        <v>3.67</v>
      </c>
      <c r="E233" s="263">
        <f t="shared" si="0"/>
        <v>4.0000000000000036E-2</v>
      </c>
      <c r="F233" s="337">
        <f t="shared" si="1"/>
        <v>1.1019283746556485E-2</v>
      </c>
    </row>
    <row r="234" spans="3:6" x14ac:dyDescent="0.25">
      <c r="C234" s="335">
        <v>2030</v>
      </c>
      <c r="D234" s="68">
        <v>3.71</v>
      </c>
      <c r="E234" s="263">
        <f t="shared" si="0"/>
        <v>4.0000000000000036E-2</v>
      </c>
      <c r="F234" s="337">
        <f t="shared" si="1"/>
        <v>1.0899182561307912E-2</v>
      </c>
    </row>
    <row r="235" spans="3:6" x14ac:dyDescent="0.25">
      <c r="C235" s="335">
        <v>2031</v>
      </c>
      <c r="D235" s="68">
        <v>3.75</v>
      </c>
      <c r="E235" s="263">
        <f t="shared" si="0"/>
        <v>4.0000000000000036E-2</v>
      </c>
      <c r="F235" s="337">
        <f t="shared" si="1"/>
        <v>1.0781671159029659E-2</v>
      </c>
    </row>
    <row r="236" spans="3:6" x14ac:dyDescent="0.25">
      <c r="C236" s="335">
        <v>2032</v>
      </c>
      <c r="D236" s="68">
        <v>3.79</v>
      </c>
      <c r="E236" s="263">
        <f t="shared" si="0"/>
        <v>4.0000000000000036E-2</v>
      </c>
      <c r="F236" s="337">
        <f t="shared" si="1"/>
        <v>1.0666666666666677E-2</v>
      </c>
    </row>
    <row r="237" spans="3:6" x14ac:dyDescent="0.25">
      <c r="C237" s="335">
        <v>2033</v>
      </c>
      <c r="D237" s="68">
        <v>3.83</v>
      </c>
      <c r="E237" s="263">
        <f t="shared" si="0"/>
        <v>4.0000000000000036E-2</v>
      </c>
      <c r="F237" s="337">
        <f t="shared" si="1"/>
        <v>1.0554089709762543E-2</v>
      </c>
    </row>
    <row r="238" spans="3:6" x14ac:dyDescent="0.25">
      <c r="C238" s="335">
        <v>2034</v>
      </c>
      <c r="D238" s="68">
        <v>3.87</v>
      </c>
      <c r="E238" s="263">
        <f t="shared" si="0"/>
        <v>4.0000000000000036E-2</v>
      </c>
      <c r="F238" s="337">
        <f t="shared" si="1"/>
        <v>1.0443864229765022E-2</v>
      </c>
    </row>
    <row r="239" spans="3:6" x14ac:dyDescent="0.25">
      <c r="C239" s="335">
        <v>2035</v>
      </c>
      <c r="D239" s="68">
        <v>3.91</v>
      </c>
      <c r="E239" s="263">
        <f t="shared" si="0"/>
        <v>4.0000000000000036E-2</v>
      </c>
      <c r="F239" s="337">
        <f t="shared" si="1"/>
        <v>1.0335917312661508E-2</v>
      </c>
    </row>
    <row r="240" spans="3:6" x14ac:dyDescent="0.25">
      <c r="C240" s="335">
        <v>2036</v>
      </c>
      <c r="D240" s="68">
        <v>3.95</v>
      </c>
      <c r="E240" s="263">
        <f t="shared" si="0"/>
        <v>4.0000000000000036E-2</v>
      </c>
      <c r="F240" s="337">
        <f t="shared" si="1"/>
        <v>1.0230179028133002E-2</v>
      </c>
    </row>
    <row r="241" spans="3:6" x14ac:dyDescent="0.25">
      <c r="C241" s="335">
        <v>2037</v>
      </c>
      <c r="D241" s="68">
        <v>3.99</v>
      </c>
      <c r="E241" s="263">
        <f t="shared" si="0"/>
        <v>4.0000000000000036E-2</v>
      </c>
      <c r="F241" s="337">
        <f t="shared" si="1"/>
        <v>1.0126582278481022E-2</v>
      </c>
    </row>
    <row r="242" spans="3:6" x14ac:dyDescent="0.25">
      <c r="C242" s="335">
        <v>2038</v>
      </c>
      <c r="D242" s="68">
        <v>4.03</v>
      </c>
      <c r="E242" s="263">
        <f t="shared" si="0"/>
        <v>4.0000000000000036E-2</v>
      </c>
      <c r="F242" s="337">
        <f t="shared" si="1"/>
        <v>1.0025062656641612E-2</v>
      </c>
    </row>
    <row r="243" spans="3:6" x14ac:dyDescent="0.25">
      <c r="C243" s="335">
        <v>2039</v>
      </c>
      <c r="D243" s="68">
        <v>4.07</v>
      </c>
      <c r="E243" s="263">
        <f t="shared" si="0"/>
        <v>4.0000000000000036E-2</v>
      </c>
      <c r="F243" s="337">
        <f t="shared" si="1"/>
        <v>9.9255583126550955E-3</v>
      </c>
    </row>
    <row r="244" spans="3:6" x14ac:dyDescent="0.25">
      <c r="C244" s="335">
        <v>2040</v>
      </c>
      <c r="D244" s="68">
        <v>4.1100000000000003</v>
      </c>
      <c r="E244" s="263">
        <f t="shared" si="0"/>
        <v>4.0000000000000036E-2</v>
      </c>
      <c r="F244" s="337">
        <f t="shared" si="1"/>
        <v>9.8280098280098364E-3</v>
      </c>
    </row>
    <row r="245" spans="3:6" x14ac:dyDescent="0.25">
      <c r="C245" s="338" t="s">
        <v>1959</v>
      </c>
    </row>
  </sheetData>
  <mergeCells count="8">
    <mergeCell ref="A205:L205"/>
    <mergeCell ref="A1:R1"/>
    <mergeCell ref="A43:R43"/>
    <mergeCell ref="A103:R103"/>
    <mergeCell ref="A163:R163"/>
    <mergeCell ref="A142:R162"/>
    <mergeCell ref="A80:R100"/>
    <mergeCell ref="A38:R42"/>
  </mergeCells>
  <pageMargins left="0.25" right="0.25" top="1.3998958333333333" bottom="0.5" header="0.3" footer="0.3"/>
  <pageSetup scale="52" fitToHeight="0" orientation="landscape" r:id="rId1"/>
  <headerFooter scaleWithDoc="0">
    <oddHeader>&amp;C&amp;"-,Bold"&amp;12
City of Tampa
Budget Office
  Rate Manual - &amp;A</oddHeader>
    <oddFooter>&amp;C&amp;P of &amp;N</oddFooter>
  </headerFooter>
  <rowBreaks count="3" manualBreakCount="3">
    <brk id="42" max="16383" man="1"/>
    <brk id="102" max="16383" man="1"/>
    <brk id="162"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1">
    <tabColor rgb="FF00B0F0"/>
  </sheetPr>
  <dimension ref="A1:J159"/>
  <sheetViews>
    <sheetView view="pageBreakPreview" topLeftCell="D1" zoomScale="80" zoomScaleNormal="70" zoomScaleSheetLayoutView="80" workbookViewId="0">
      <selection activeCell="R5" sqref="R5"/>
    </sheetView>
  </sheetViews>
  <sheetFormatPr defaultColWidth="9.140625" defaultRowHeight="15" x14ac:dyDescent="0.25"/>
  <cols>
    <col min="1" max="1" width="19" style="27" hidden="1" customWidth="1"/>
    <col min="2" max="3" width="9.140625" style="27" hidden="1" customWidth="1"/>
    <col min="4" max="4" width="41.140625" style="27" customWidth="1"/>
    <col min="5" max="5" width="22.5703125" style="27" customWidth="1"/>
    <col min="6" max="6" width="22" style="27" customWidth="1"/>
    <col min="7" max="7" width="16" style="27" customWidth="1"/>
    <col min="8" max="8" width="14.7109375" style="27" customWidth="1"/>
    <col min="9" max="9" width="14.85546875" style="273" customWidth="1"/>
    <col min="10" max="10" width="26" style="27" bestFit="1" customWidth="1"/>
    <col min="11" max="16384" width="9.140625" style="27"/>
  </cols>
  <sheetData>
    <row r="1" spans="1:10" ht="46.7" customHeight="1" x14ac:dyDescent="0.25">
      <c r="D1" s="526" t="s">
        <v>0</v>
      </c>
      <c r="E1" s="526" t="s">
        <v>6</v>
      </c>
      <c r="F1" s="526" t="s">
        <v>4</v>
      </c>
      <c r="G1" s="526" t="s">
        <v>1</v>
      </c>
      <c r="H1" s="526" t="s">
        <v>2</v>
      </c>
      <c r="I1" s="526" t="s">
        <v>7</v>
      </c>
      <c r="J1" s="271" t="s">
        <v>5</v>
      </c>
    </row>
    <row r="2" spans="1:10" ht="46.7" customHeight="1" x14ac:dyDescent="0.25">
      <c r="A2" s="27" t="s">
        <v>496</v>
      </c>
      <c r="C2" s="1" t="s">
        <v>497</v>
      </c>
      <c r="D2" s="527" t="str">
        <f>CONCATENATE(A2,B2,C2)</f>
        <v>Water Department, Downtown and South Tampa CIAC fee per ERC</v>
      </c>
      <c r="E2" s="663">
        <v>2145</v>
      </c>
      <c r="F2" s="663">
        <v>1500</v>
      </c>
      <c r="G2" s="664" t="s">
        <v>350</v>
      </c>
      <c r="H2" s="665" t="s">
        <v>350</v>
      </c>
      <c r="I2" s="666">
        <v>41376</v>
      </c>
      <c r="J2" s="1" t="s">
        <v>498</v>
      </c>
    </row>
    <row r="3" spans="1:10" ht="46.7" customHeight="1" x14ac:dyDescent="0.25">
      <c r="A3" s="27" t="s">
        <v>496</v>
      </c>
      <c r="C3" s="1" t="s">
        <v>499</v>
      </c>
      <c r="D3" s="532" t="str">
        <f t="shared" ref="D3:D66" si="0">CONCATENATE(A3,B3,C3)</f>
        <v>Water Department, Northeast Area CIAC fee per ERC</v>
      </c>
      <c r="E3" s="667">
        <v>2724</v>
      </c>
      <c r="F3" s="667" t="s">
        <v>500</v>
      </c>
      <c r="G3" s="668" t="s">
        <v>350</v>
      </c>
      <c r="H3" s="669" t="s">
        <v>350</v>
      </c>
      <c r="I3" s="670">
        <v>41376</v>
      </c>
      <c r="J3" s="1" t="s">
        <v>498</v>
      </c>
    </row>
    <row r="4" spans="1:10" ht="46.7" customHeight="1" x14ac:dyDescent="0.25">
      <c r="A4" s="27" t="s">
        <v>496</v>
      </c>
      <c r="C4" s="1" t="s">
        <v>501</v>
      </c>
      <c r="D4" s="532" t="str">
        <f t="shared" si="0"/>
        <v>Water Department, Northeast Subarea 2 CIAC fee per ERC</v>
      </c>
      <c r="E4" s="667">
        <v>2724</v>
      </c>
      <c r="F4" s="667" t="s">
        <v>502</v>
      </c>
      <c r="G4" s="668" t="s">
        <v>350</v>
      </c>
      <c r="H4" s="669" t="s">
        <v>350</v>
      </c>
      <c r="I4" s="670">
        <v>41376</v>
      </c>
      <c r="J4" s="1" t="s">
        <v>498</v>
      </c>
    </row>
    <row r="5" spans="1:10" ht="46.7" customHeight="1" x14ac:dyDescent="0.25">
      <c r="A5" s="27" t="s">
        <v>496</v>
      </c>
      <c r="C5" s="1" t="s">
        <v>503</v>
      </c>
      <c r="D5" s="532" t="str">
        <f t="shared" si="0"/>
        <v>Water Department, Utility Application Review 1, potable, water</v>
      </c>
      <c r="E5" s="667">
        <v>50</v>
      </c>
      <c r="F5" s="667">
        <v>15</v>
      </c>
      <c r="G5" s="668" t="s">
        <v>504</v>
      </c>
      <c r="H5" s="669">
        <v>38603</v>
      </c>
      <c r="I5" s="670">
        <v>38603</v>
      </c>
      <c r="J5" s="272">
        <v>38605</v>
      </c>
    </row>
    <row r="6" spans="1:10" ht="46.7" customHeight="1" x14ac:dyDescent="0.25">
      <c r="A6" s="27" t="s">
        <v>496</v>
      </c>
      <c r="C6" s="1" t="s">
        <v>505</v>
      </c>
      <c r="D6" s="532" t="str">
        <f t="shared" si="0"/>
        <v>Water Department, Utility Application Review 2, potable, water</v>
      </c>
      <c r="E6" s="667">
        <v>70</v>
      </c>
      <c r="F6" s="667" t="s">
        <v>506</v>
      </c>
      <c r="G6" s="668" t="s">
        <v>504</v>
      </c>
      <c r="H6" s="669">
        <v>38603</v>
      </c>
      <c r="I6" s="671" t="s">
        <v>386</v>
      </c>
      <c r="J6" s="1" t="s">
        <v>498</v>
      </c>
    </row>
    <row r="7" spans="1:10" ht="46.7" customHeight="1" x14ac:dyDescent="0.25">
      <c r="A7" s="27" t="s">
        <v>496</v>
      </c>
      <c r="C7" s="1" t="s">
        <v>507</v>
      </c>
      <c r="D7" s="532" t="str">
        <f t="shared" si="0"/>
        <v>Water Department, Reclaimed Water Application Review 1 (3/4" - 1")</v>
      </c>
      <c r="E7" s="667">
        <v>15</v>
      </c>
      <c r="F7" s="667" t="s">
        <v>350</v>
      </c>
      <c r="G7" s="668" t="s">
        <v>508</v>
      </c>
      <c r="H7" s="669">
        <v>38120</v>
      </c>
      <c r="I7" s="671" t="s">
        <v>350</v>
      </c>
      <c r="J7" s="1" t="s">
        <v>498</v>
      </c>
    </row>
    <row r="8" spans="1:10" ht="46.7" customHeight="1" x14ac:dyDescent="0.25">
      <c r="A8" s="27" t="s">
        <v>496</v>
      </c>
      <c r="C8" s="1" t="s">
        <v>509</v>
      </c>
      <c r="D8" s="532" t="str">
        <f t="shared" si="0"/>
        <v>Water Department, Reclaimed Water Application Review 2 (1.5"-2")</v>
      </c>
      <c r="E8" s="667">
        <v>70</v>
      </c>
      <c r="F8" s="667" t="s">
        <v>350</v>
      </c>
      <c r="G8" s="668" t="s">
        <v>508</v>
      </c>
      <c r="H8" s="669">
        <v>38120</v>
      </c>
      <c r="I8" s="671" t="s">
        <v>350</v>
      </c>
      <c r="J8" s="1" t="s">
        <v>498</v>
      </c>
    </row>
    <row r="9" spans="1:10" ht="46.7" customHeight="1" x14ac:dyDescent="0.25">
      <c r="A9" s="27" t="s">
        <v>496</v>
      </c>
      <c r="C9" s="1" t="s">
        <v>510</v>
      </c>
      <c r="D9" s="532" t="str">
        <f t="shared" si="0"/>
        <v>Water Department, City Installed 3/4" Potable Domestic, no extenuating circumstances</v>
      </c>
      <c r="E9" s="667">
        <v>665</v>
      </c>
      <c r="F9" s="667">
        <v>300</v>
      </c>
      <c r="G9" s="668" t="s">
        <v>504</v>
      </c>
      <c r="H9" s="669">
        <v>38603</v>
      </c>
      <c r="I9" s="670">
        <v>38603</v>
      </c>
      <c r="J9" s="272">
        <v>38603</v>
      </c>
    </row>
    <row r="10" spans="1:10" ht="46.7" customHeight="1" x14ac:dyDescent="0.25">
      <c r="A10" s="27" t="s">
        <v>496</v>
      </c>
      <c r="C10" s="1" t="s">
        <v>511</v>
      </c>
      <c r="D10" s="532" t="str">
        <f t="shared" si="0"/>
        <v>Water Department, City Installed 3/4" Reclaimed</v>
      </c>
      <c r="E10" s="667">
        <v>375</v>
      </c>
      <c r="F10" s="667" t="s">
        <v>350</v>
      </c>
      <c r="G10" s="668" t="s">
        <v>508</v>
      </c>
      <c r="H10" s="669">
        <v>38120</v>
      </c>
      <c r="I10" s="671" t="s">
        <v>350</v>
      </c>
      <c r="J10" s="1" t="s">
        <v>498</v>
      </c>
    </row>
    <row r="11" spans="1:10" ht="46.7" customHeight="1" x14ac:dyDescent="0.25">
      <c r="A11" s="27" t="s">
        <v>496</v>
      </c>
      <c r="C11" s="1" t="s">
        <v>512</v>
      </c>
      <c r="D11" s="532" t="str">
        <f t="shared" si="0"/>
        <v>Water Department, City Installed 1" Potable Domestic, no extenuating circumstances</v>
      </c>
      <c r="E11" s="667">
        <v>715</v>
      </c>
      <c r="F11" s="667">
        <v>370</v>
      </c>
      <c r="G11" s="668" t="s">
        <v>504</v>
      </c>
      <c r="H11" s="669">
        <v>38603</v>
      </c>
      <c r="I11" s="670">
        <v>38603</v>
      </c>
      <c r="J11" s="1" t="s">
        <v>498</v>
      </c>
    </row>
    <row r="12" spans="1:10" ht="46.7" customHeight="1" x14ac:dyDescent="0.25">
      <c r="A12" s="27" t="s">
        <v>496</v>
      </c>
      <c r="C12" s="1" t="s">
        <v>513</v>
      </c>
      <c r="D12" s="532" t="str">
        <f t="shared" si="0"/>
        <v>Water Department, City Installed 1" Reclaimed</v>
      </c>
      <c r="E12" s="667">
        <v>445</v>
      </c>
      <c r="F12" s="667" t="s">
        <v>350</v>
      </c>
      <c r="G12" s="668" t="s">
        <v>508</v>
      </c>
      <c r="H12" s="669">
        <v>38120</v>
      </c>
      <c r="I12" s="671" t="s">
        <v>350</v>
      </c>
      <c r="J12" s="1" t="s">
        <v>498</v>
      </c>
    </row>
    <row r="13" spans="1:10" ht="46.7" customHeight="1" x14ac:dyDescent="0.25">
      <c r="A13" s="27" t="s">
        <v>496</v>
      </c>
      <c r="C13" s="1" t="s">
        <v>514</v>
      </c>
      <c r="D13" s="532" t="str">
        <f t="shared" si="0"/>
        <v>Water Department, City Installed 1.5" Potable Domestic, no extenuating circumstances</v>
      </c>
      <c r="E13" s="667">
        <v>990</v>
      </c>
      <c r="F13" s="667">
        <v>620</v>
      </c>
      <c r="G13" s="668" t="s">
        <v>504</v>
      </c>
      <c r="H13" s="669">
        <v>38603</v>
      </c>
      <c r="I13" s="670">
        <v>38603</v>
      </c>
      <c r="J13" s="1" t="s">
        <v>498</v>
      </c>
    </row>
    <row r="14" spans="1:10" ht="46.7" customHeight="1" x14ac:dyDescent="0.25">
      <c r="A14" s="27" t="s">
        <v>496</v>
      </c>
      <c r="C14" s="1" t="s">
        <v>515</v>
      </c>
      <c r="D14" s="532" t="str">
        <f t="shared" si="0"/>
        <v>Water Department, City Installed 1.5" Reclaimed</v>
      </c>
      <c r="E14" s="667">
        <v>695</v>
      </c>
      <c r="F14" s="667" t="s">
        <v>350</v>
      </c>
      <c r="G14" s="668" t="s">
        <v>508</v>
      </c>
      <c r="H14" s="669">
        <v>38120</v>
      </c>
      <c r="I14" s="671" t="s">
        <v>350</v>
      </c>
      <c r="J14" s="1" t="s">
        <v>498</v>
      </c>
    </row>
    <row r="15" spans="1:10" ht="46.7" customHeight="1" x14ac:dyDescent="0.25">
      <c r="A15" s="27" t="s">
        <v>496</v>
      </c>
      <c r="C15" s="1" t="s">
        <v>516</v>
      </c>
      <c r="D15" s="532" t="str">
        <f t="shared" si="0"/>
        <v>Water Department, City Installed 2" Potable Domestic, no extenuating circumstances</v>
      </c>
      <c r="E15" s="667">
        <v>1035</v>
      </c>
      <c r="F15" s="667">
        <v>815</v>
      </c>
      <c r="G15" s="668" t="s">
        <v>504</v>
      </c>
      <c r="H15" s="669">
        <v>38603</v>
      </c>
      <c r="I15" s="670">
        <v>38603</v>
      </c>
      <c r="J15" s="1" t="s">
        <v>498</v>
      </c>
    </row>
    <row r="16" spans="1:10" ht="46.7" customHeight="1" x14ac:dyDescent="0.25">
      <c r="A16" s="27" t="s">
        <v>496</v>
      </c>
      <c r="C16" s="1" t="s">
        <v>517</v>
      </c>
      <c r="D16" s="532" t="str">
        <f t="shared" si="0"/>
        <v>Water Department, City Installed 2" Reclaimed</v>
      </c>
      <c r="E16" s="667">
        <v>890</v>
      </c>
      <c r="F16" s="667" t="s">
        <v>350</v>
      </c>
      <c r="G16" s="668" t="s">
        <v>508</v>
      </c>
      <c r="H16" s="669">
        <v>38120</v>
      </c>
      <c r="I16" s="671" t="s">
        <v>350</v>
      </c>
      <c r="J16" s="1" t="s">
        <v>498</v>
      </c>
    </row>
    <row r="17" spans="1:10" ht="46.7" customHeight="1" x14ac:dyDescent="0.25">
      <c r="A17" s="27" t="s">
        <v>496</v>
      </c>
      <c r="C17" s="1" t="s">
        <v>518</v>
      </c>
      <c r="D17" s="532" t="str">
        <f t="shared" si="0"/>
        <v>Water Department, 5/8"x3/4" or 3/4" Meter Drop In</v>
      </c>
      <c r="E17" s="667">
        <v>115</v>
      </c>
      <c r="F17" s="667">
        <v>35</v>
      </c>
      <c r="G17" s="668" t="s">
        <v>504</v>
      </c>
      <c r="H17" s="669">
        <v>38603</v>
      </c>
      <c r="I17" s="670">
        <v>38603</v>
      </c>
      <c r="J17" s="1" t="s">
        <v>498</v>
      </c>
    </row>
    <row r="18" spans="1:10" ht="46.7" customHeight="1" x14ac:dyDescent="0.25">
      <c r="A18" s="27" t="s">
        <v>496</v>
      </c>
      <c r="C18" s="1" t="s">
        <v>519</v>
      </c>
      <c r="D18" s="532" t="str">
        <f t="shared" si="0"/>
        <v>Water Department, 1" Meter Drop In</v>
      </c>
      <c r="E18" s="667">
        <v>155</v>
      </c>
      <c r="F18" s="667">
        <v>70</v>
      </c>
      <c r="G18" s="668" t="s">
        <v>504</v>
      </c>
      <c r="H18" s="669">
        <v>38603</v>
      </c>
      <c r="I18" s="670">
        <v>38603</v>
      </c>
      <c r="J18" s="1" t="s">
        <v>498</v>
      </c>
    </row>
    <row r="19" spans="1:10" ht="46.7" customHeight="1" x14ac:dyDescent="0.25">
      <c r="A19" s="27" t="s">
        <v>496</v>
      </c>
      <c r="C19" s="1" t="s">
        <v>520</v>
      </c>
      <c r="D19" s="532" t="str">
        <f t="shared" si="0"/>
        <v>Water Department, 1.5" Meter Drop In</v>
      </c>
      <c r="E19" s="667">
        <v>310</v>
      </c>
      <c r="F19" s="667">
        <v>165</v>
      </c>
      <c r="G19" s="668" t="s">
        <v>504</v>
      </c>
      <c r="H19" s="669">
        <v>38603</v>
      </c>
      <c r="I19" s="670">
        <v>38603</v>
      </c>
      <c r="J19" s="1" t="s">
        <v>498</v>
      </c>
    </row>
    <row r="20" spans="1:10" ht="46.7" customHeight="1" x14ac:dyDescent="0.25">
      <c r="A20" s="27" t="s">
        <v>496</v>
      </c>
      <c r="C20" s="1" t="s">
        <v>521</v>
      </c>
      <c r="D20" s="532" t="str">
        <f t="shared" si="0"/>
        <v>Water Department, 2" Meter Drop In</v>
      </c>
      <c r="E20" s="667">
        <v>360</v>
      </c>
      <c r="F20" s="667">
        <v>215</v>
      </c>
      <c r="G20" s="668" t="s">
        <v>504</v>
      </c>
      <c r="H20" s="669">
        <v>38603</v>
      </c>
      <c r="I20" s="670">
        <v>38603</v>
      </c>
      <c r="J20" s="1" t="s">
        <v>498</v>
      </c>
    </row>
    <row r="21" spans="1:10" ht="46.7" customHeight="1" x14ac:dyDescent="0.25">
      <c r="A21" s="27" t="s">
        <v>496</v>
      </c>
      <c r="C21" s="1" t="s">
        <v>522</v>
      </c>
      <c r="D21" s="532" t="str">
        <f t="shared" si="0"/>
        <v>Water Department, City furnished 3" turbine meter (material only)</v>
      </c>
      <c r="E21" s="667">
        <v>745</v>
      </c>
      <c r="F21" s="667">
        <v>985</v>
      </c>
      <c r="G21" s="668" t="s">
        <v>350</v>
      </c>
      <c r="H21" s="668" t="s">
        <v>350</v>
      </c>
      <c r="I21" s="670">
        <v>42192</v>
      </c>
      <c r="J21" s="1"/>
    </row>
    <row r="22" spans="1:10" ht="46.7" customHeight="1" x14ac:dyDescent="0.25">
      <c r="A22" s="27" t="s">
        <v>496</v>
      </c>
      <c r="C22" s="1" t="s">
        <v>523</v>
      </c>
      <c r="D22" s="532" t="str">
        <f t="shared" si="0"/>
        <v>Water Department, City furnished 3" compound meter (material only)</v>
      </c>
      <c r="E22" s="667">
        <v>1500</v>
      </c>
      <c r="F22" s="667">
        <v>1695</v>
      </c>
      <c r="G22" s="668" t="s">
        <v>350</v>
      </c>
      <c r="H22" s="668" t="s">
        <v>350</v>
      </c>
      <c r="I22" s="670">
        <v>42192</v>
      </c>
      <c r="J22" s="1"/>
    </row>
    <row r="23" spans="1:10" ht="46.7" customHeight="1" x14ac:dyDescent="0.25">
      <c r="A23" s="27" t="s">
        <v>496</v>
      </c>
      <c r="C23" s="1" t="s">
        <v>524</v>
      </c>
      <c r="D23" s="532" t="str">
        <f t="shared" si="0"/>
        <v>Water Department, City furnished 4" turbine meter (material only)</v>
      </c>
      <c r="E23" s="667">
        <v>999</v>
      </c>
      <c r="F23" s="667">
        <v>1145</v>
      </c>
      <c r="G23" s="668" t="s">
        <v>350</v>
      </c>
      <c r="H23" s="668" t="s">
        <v>350</v>
      </c>
      <c r="I23" s="670">
        <v>42192</v>
      </c>
      <c r="J23" s="1"/>
    </row>
    <row r="24" spans="1:10" ht="46.7" customHeight="1" x14ac:dyDescent="0.25">
      <c r="A24" s="27" t="s">
        <v>496</v>
      </c>
      <c r="C24" s="1" t="s">
        <v>525</v>
      </c>
      <c r="D24" s="532" t="str">
        <f t="shared" si="0"/>
        <v>Water Department, City furnished 4" compound meter (material only)</v>
      </c>
      <c r="E24" s="667">
        <v>2125</v>
      </c>
      <c r="F24" s="667">
        <v>2510</v>
      </c>
      <c r="G24" s="668" t="s">
        <v>350</v>
      </c>
      <c r="H24" s="668" t="s">
        <v>350</v>
      </c>
      <c r="I24" s="670">
        <v>42192</v>
      </c>
      <c r="J24" s="1"/>
    </row>
    <row r="25" spans="1:10" ht="46.7" customHeight="1" x14ac:dyDescent="0.25">
      <c r="A25" s="27" t="s">
        <v>496</v>
      </c>
      <c r="C25" s="1" t="s">
        <v>526</v>
      </c>
      <c r="D25" s="532" t="str">
        <f t="shared" si="0"/>
        <v>Water Department, City furnished 6" turbine meter (material only)</v>
      </c>
      <c r="E25" s="667">
        <v>1840</v>
      </c>
      <c r="F25" s="667">
        <v>2400</v>
      </c>
      <c r="G25" s="668" t="s">
        <v>350</v>
      </c>
      <c r="H25" s="668" t="s">
        <v>350</v>
      </c>
      <c r="I25" s="670">
        <v>42192</v>
      </c>
      <c r="J25" s="1"/>
    </row>
    <row r="26" spans="1:10" ht="46.7" customHeight="1" x14ac:dyDescent="0.25">
      <c r="A26" s="27" t="s">
        <v>496</v>
      </c>
      <c r="C26" s="1" t="s">
        <v>527</v>
      </c>
      <c r="D26" s="532" t="str">
        <f t="shared" si="0"/>
        <v>Water Department, City furnished 6" compound meter (material only)</v>
      </c>
      <c r="E26" s="667">
        <v>3095</v>
      </c>
      <c r="F26" s="667">
        <v>3600</v>
      </c>
      <c r="G26" s="668" t="s">
        <v>350</v>
      </c>
      <c r="H26" s="668" t="s">
        <v>350</v>
      </c>
      <c r="I26" s="670">
        <v>42192</v>
      </c>
      <c r="J26" s="1"/>
    </row>
    <row r="27" spans="1:10" ht="46.7" customHeight="1" x14ac:dyDescent="0.25">
      <c r="A27" s="27" t="s">
        <v>496</v>
      </c>
      <c r="C27" s="1" t="s">
        <v>528</v>
      </c>
      <c r="D27" s="532" t="str">
        <f t="shared" si="0"/>
        <v>Water Department, City furnished 4"x1" fire meter (material only)</v>
      </c>
      <c r="E27" s="667">
        <v>4950</v>
      </c>
      <c r="F27" s="667">
        <v>5179</v>
      </c>
      <c r="G27" s="668" t="s">
        <v>350</v>
      </c>
      <c r="H27" s="668" t="s">
        <v>350</v>
      </c>
      <c r="I27" s="670">
        <v>42103</v>
      </c>
      <c r="J27" s="1"/>
    </row>
    <row r="28" spans="1:10" ht="46.7" customHeight="1" x14ac:dyDescent="0.25">
      <c r="A28" s="27" t="s">
        <v>496</v>
      </c>
      <c r="C28" s="1" t="s">
        <v>529</v>
      </c>
      <c r="D28" s="532" t="str">
        <f t="shared" si="0"/>
        <v>Water Department, City furnished 6"x1.5" fire meter (material only)</v>
      </c>
      <c r="E28" s="667">
        <v>6750</v>
      </c>
      <c r="F28" s="667">
        <v>7516</v>
      </c>
      <c r="G28" s="668" t="s">
        <v>350</v>
      </c>
      <c r="H28" s="668" t="s">
        <v>350</v>
      </c>
      <c r="I28" s="670">
        <v>42103</v>
      </c>
      <c r="J28" s="1"/>
    </row>
    <row r="29" spans="1:10" ht="46.7" customHeight="1" x14ac:dyDescent="0.25">
      <c r="A29" s="27" t="s">
        <v>496</v>
      </c>
      <c r="C29" s="1" t="s">
        <v>530</v>
      </c>
      <c r="D29" s="532" t="str">
        <f t="shared" si="0"/>
        <v>Water Department, City furnished 8"x2" fire meter (material only)</v>
      </c>
      <c r="E29" s="667">
        <v>8450</v>
      </c>
      <c r="F29" s="667">
        <v>9762</v>
      </c>
      <c r="G29" s="668" t="s">
        <v>350</v>
      </c>
      <c r="H29" s="668" t="s">
        <v>350</v>
      </c>
      <c r="I29" s="670">
        <v>42103</v>
      </c>
      <c r="J29" s="1"/>
    </row>
    <row r="30" spans="1:10" ht="46.7" customHeight="1" x14ac:dyDescent="0.25">
      <c r="A30" s="27" t="s">
        <v>496</v>
      </c>
      <c r="C30" s="1" t="s">
        <v>531</v>
      </c>
      <c r="D30" s="532" t="str">
        <f t="shared" si="0"/>
        <v>Water Department, Abandoned service renewal meter drop in</v>
      </c>
      <c r="E30" s="667">
        <v>70</v>
      </c>
      <c r="F30" s="667">
        <v>35</v>
      </c>
      <c r="G30" s="668" t="s">
        <v>504</v>
      </c>
      <c r="H30" s="669">
        <v>38603</v>
      </c>
      <c r="I30" s="670">
        <v>38603</v>
      </c>
      <c r="J30" s="1" t="s">
        <v>498</v>
      </c>
    </row>
    <row r="31" spans="1:10" ht="46.7" customHeight="1" x14ac:dyDescent="0.25">
      <c r="A31" s="27" t="s">
        <v>496</v>
      </c>
      <c r="C31" s="1" t="s">
        <v>532</v>
      </c>
      <c r="D31" s="532" t="str">
        <f t="shared" si="0"/>
        <v>Water Department, City installed 3/4" meter relocation</v>
      </c>
      <c r="E31" s="672" t="s">
        <v>533</v>
      </c>
      <c r="F31" s="667" t="s">
        <v>534</v>
      </c>
      <c r="G31" s="668" t="s">
        <v>350</v>
      </c>
      <c r="H31" s="668" t="s">
        <v>350</v>
      </c>
      <c r="I31" s="671" t="s">
        <v>386</v>
      </c>
      <c r="J31" s="1"/>
    </row>
    <row r="32" spans="1:10" ht="46.7" customHeight="1" x14ac:dyDescent="0.25">
      <c r="A32" s="27" t="s">
        <v>496</v>
      </c>
      <c r="C32" s="1" t="s">
        <v>535</v>
      </c>
      <c r="D32" s="532" t="str">
        <f t="shared" si="0"/>
        <v>Water Department, City installed 1" meter relocation</v>
      </c>
      <c r="E32" s="672" t="s">
        <v>536</v>
      </c>
      <c r="F32" s="667" t="s">
        <v>534</v>
      </c>
      <c r="G32" s="668" t="s">
        <v>350</v>
      </c>
      <c r="H32" s="668" t="s">
        <v>350</v>
      </c>
      <c r="I32" s="671" t="s">
        <v>386</v>
      </c>
      <c r="J32" s="1"/>
    </row>
    <row r="33" spans="1:10" ht="46.7" customHeight="1" x14ac:dyDescent="0.25">
      <c r="A33" s="27" t="s">
        <v>496</v>
      </c>
      <c r="C33" s="1" t="s">
        <v>537</v>
      </c>
      <c r="D33" s="532" t="str">
        <f t="shared" si="0"/>
        <v>Water Department, City installed 1.5" meter relocation</v>
      </c>
      <c r="E33" s="672" t="s">
        <v>538</v>
      </c>
      <c r="F33" s="667" t="s">
        <v>534</v>
      </c>
      <c r="G33" s="668" t="s">
        <v>350</v>
      </c>
      <c r="H33" s="668" t="s">
        <v>350</v>
      </c>
      <c r="I33" s="671" t="s">
        <v>386</v>
      </c>
      <c r="J33" s="1"/>
    </row>
    <row r="34" spans="1:10" ht="46.7" customHeight="1" x14ac:dyDescent="0.25">
      <c r="A34" s="27" t="s">
        <v>496</v>
      </c>
      <c r="C34" s="1" t="s">
        <v>539</v>
      </c>
      <c r="D34" s="532" t="str">
        <f t="shared" si="0"/>
        <v>Water Department, City installed 2" meter relocation</v>
      </c>
      <c r="E34" s="672" t="s">
        <v>540</v>
      </c>
      <c r="F34" s="667" t="s">
        <v>534</v>
      </c>
      <c r="G34" s="668" t="s">
        <v>350</v>
      </c>
      <c r="H34" s="668" t="s">
        <v>350</v>
      </c>
      <c r="I34" s="671" t="s">
        <v>386</v>
      </c>
      <c r="J34" s="1"/>
    </row>
    <row r="35" spans="1:10" ht="46.7" customHeight="1" x14ac:dyDescent="0.25">
      <c r="A35" s="27" t="s">
        <v>496</v>
      </c>
      <c r="C35" s="1" t="s">
        <v>541</v>
      </c>
      <c r="D35" s="532" t="str">
        <f t="shared" si="0"/>
        <v>Water Department, Portable 2" meter install</v>
      </c>
      <c r="E35" s="667">
        <v>60</v>
      </c>
      <c r="F35" s="667">
        <v>30</v>
      </c>
      <c r="G35" s="668" t="s">
        <v>504</v>
      </c>
      <c r="H35" s="673">
        <v>38603</v>
      </c>
      <c r="I35" s="674">
        <v>38603</v>
      </c>
      <c r="J35" s="1" t="s">
        <v>498</v>
      </c>
    </row>
    <row r="36" spans="1:10" ht="46.7" customHeight="1" x14ac:dyDescent="0.25">
      <c r="A36" s="27" t="s">
        <v>496</v>
      </c>
      <c r="C36" s="1" t="s">
        <v>542</v>
      </c>
      <c r="D36" s="532" t="str">
        <f t="shared" si="0"/>
        <v>Water Department, Portable 2" meter deposit</v>
      </c>
      <c r="E36" s="667">
        <v>700</v>
      </c>
      <c r="F36" s="667">
        <v>300</v>
      </c>
      <c r="G36" s="668" t="s">
        <v>504</v>
      </c>
      <c r="H36" s="673">
        <v>38603</v>
      </c>
      <c r="I36" s="674">
        <v>38603</v>
      </c>
      <c r="J36" s="1" t="s">
        <v>498</v>
      </c>
    </row>
    <row r="37" spans="1:10" ht="46.7" customHeight="1" x14ac:dyDescent="0.25">
      <c r="A37" s="27" t="s">
        <v>496</v>
      </c>
      <c r="C37" s="1" t="s">
        <v>543</v>
      </c>
      <c r="D37" s="532" t="str">
        <f t="shared" si="0"/>
        <v>Water Department, Portable 2" meter daily rental</v>
      </c>
      <c r="E37" s="667">
        <v>2</v>
      </c>
      <c r="F37" s="667">
        <v>2</v>
      </c>
      <c r="G37" s="668" t="s">
        <v>504</v>
      </c>
      <c r="H37" s="673">
        <v>38603</v>
      </c>
      <c r="I37" s="674">
        <v>38603</v>
      </c>
      <c r="J37" s="1" t="s">
        <v>498</v>
      </c>
    </row>
    <row r="38" spans="1:10" ht="46.7" customHeight="1" x14ac:dyDescent="0.25">
      <c r="A38" s="27" t="s">
        <v>496</v>
      </c>
      <c r="C38" s="1" t="s">
        <v>544</v>
      </c>
      <c r="D38" s="532" t="str">
        <f t="shared" si="0"/>
        <v>Water Department, Portable 2" meter relocation</v>
      </c>
      <c r="E38" s="667">
        <v>60</v>
      </c>
      <c r="F38" s="667">
        <v>30</v>
      </c>
      <c r="G38" s="668" t="s">
        <v>504</v>
      </c>
      <c r="H38" s="673">
        <v>38603</v>
      </c>
      <c r="I38" s="674">
        <v>38603</v>
      </c>
      <c r="J38" s="1" t="s">
        <v>498</v>
      </c>
    </row>
    <row r="39" spans="1:10" ht="46.7" customHeight="1" x14ac:dyDescent="0.25">
      <c r="A39" s="27" t="s">
        <v>496</v>
      </c>
      <c r="C39" s="1" t="s">
        <v>545</v>
      </c>
      <c r="D39" s="532" t="str">
        <f t="shared" si="0"/>
        <v>Water Department, Water main inspection per foot</v>
      </c>
      <c r="E39" s="667">
        <v>1</v>
      </c>
      <c r="F39" s="667">
        <v>0.4</v>
      </c>
      <c r="G39" s="668" t="s">
        <v>504</v>
      </c>
      <c r="H39" s="669">
        <v>38603</v>
      </c>
      <c r="I39" s="674">
        <v>38603</v>
      </c>
      <c r="J39" s="1" t="s">
        <v>498</v>
      </c>
    </row>
    <row r="40" spans="1:10" ht="46.7" customHeight="1" x14ac:dyDescent="0.25">
      <c r="A40" s="27" t="s">
        <v>496</v>
      </c>
      <c r="C40" s="1" t="s">
        <v>546</v>
      </c>
      <c r="D40" s="532" t="str">
        <f t="shared" si="0"/>
        <v>Water Department, Developer installed fire main inspection</v>
      </c>
      <c r="E40" s="667">
        <v>400</v>
      </c>
      <c r="F40" s="667" t="s">
        <v>547</v>
      </c>
      <c r="G40" s="668" t="s">
        <v>504</v>
      </c>
      <c r="H40" s="673">
        <v>38603</v>
      </c>
      <c r="I40" s="671" t="s">
        <v>386</v>
      </c>
      <c r="J40" s="1" t="s">
        <v>498</v>
      </c>
    </row>
    <row r="41" spans="1:10" ht="46.7" customHeight="1" x14ac:dyDescent="0.25">
      <c r="A41" s="27" t="s">
        <v>496</v>
      </c>
      <c r="C41" s="1" t="s">
        <v>548</v>
      </c>
      <c r="D41" s="532" t="str">
        <f t="shared" si="0"/>
        <v>Water Department, Fire hydrant installation inspection</v>
      </c>
      <c r="E41" s="667">
        <v>400</v>
      </c>
      <c r="F41" s="667" t="s">
        <v>547</v>
      </c>
      <c r="G41" s="668" t="s">
        <v>504</v>
      </c>
      <c r="H41" s="669">
        <v>38603</v>
      </c>
      <c r="I41" s="671" t="s">
        <v>386</v>
      </c>
      <c r="J41" s="1" t="s">
        <v>498</v>
      </c>
    </row>
    <row r="42" spans="1:10" ht="46.7" customHeight="1" x14ac:dyDescent="0.25">
      <c r="A42" s="27" t="s">
        <v>496</v>
      </c>
      <c r="C42" s="1" t="s">
        <v>549</v>
      </c>
      <c r="D42" s="532" t="str">
        <f t="shared" si="0"/>
        <v>Water Department, Developer installed large meter inspection</v>
      </c>
      <c r="E42" s="667">
        <v>400</v>
      </c>
      <c r="F42" s="667" t="s">
        <v>386</v>
      </c>
      <c r="G42" s="668" t="s">
        <v>350</v>
      </c>
      <c r="H42" s="673" t="s">
        <v>350</v>
      </c>
      <c r="I42" s="671" t="s">
        <v>386</v>
      </c>
      <c r="J42" s="1" t="s">
        <v>498</v>
      </c>
    </row>
    <row r="43" spans="1:10" ht="46.7" customHeight="1" x14ac:dyDescent="0.25">
      <c r="A43" s="27" t="s">
        <v>496</v>
      </c>
      <c r="C43" s="1" t="s">
        <v>550</v>
      </c>
      <c r="D43" s="532" t="str">
        <f t="shared" si="0"/>
        <v xml:space="preserve">Water Department, Developer installed small meter inspection </v>
      </c>
      <c r="E43" s="667">
        <v>200</v>
      </c>
      <c r="F43" s="667" t="s">
        <v>386</v>
      </c>
      <c r="G43" s="668" t="s">
        <v>350</v>
      </c>
      <c r="H43" s="669" t="s">
        <v>350</v>
      </c>
      <c r="I43" s="671" t="s">
        <v>386</v>
      </c>
      <c r="J43" s="1" t="s">
        <v>498</v>
      </c>
    </row>
    <row r="44" spans="1:10" ht="46.7" customHeight="1" x14ac:dyDescent="0.25">
      <c r="A44" s="27" t="s">
        <v>496</v>
      </c>
      <c r="C44" s="1" t="s">
        <v>551</v>
      </c>
      <c r="D44" s="532" t="str">
        <f t="shared" si="0"/>
        <v>Water Department, City performed wet tap &gt;=3"</v>
      </c>
      <c r="E44" s="667">
        <v>375</v>
      </c>
      <c r="F44" s="667" t="s">
        <v>552</v>
      </c>
      <c r="G44" s="668" t="s">
        <v>350</v>
      </c>
      <c r="H44" s="669" t="s">
        <v>350</v>
      </c>
      <c r="I44" s="671" t="s">
        <v>386</v>
      </c>
      <c r="J44" s="1" t="s">
        <v>498</v>
      </c>
    </row>
    <row r="45" spans="1:10" ht="39.75" customHeight="1" x14ac:dyDescent="0.25">
      <c r="A45" s="27" t="s">
        <v>496</v>
      </c>
      <c r="C45" s="1" t="s">
        <v>553</v>
      </c>
      <c r="D45" s="532" t="str">
        <f t="shared" si="0"/>
        <v>Water Department, City installed, DEP Permit &gt;$10k, application fee pass through</v>
      </c>
      <c r="E45" s="667">
        <v>860</v>
      </c>
      <c r="F45" s="667" t="s">
        <v>554</v>
      </c>
      <c r="G45" s="668" t="s">
        <v>350</v>
      </c>
      <c r="H45" s="673" t="s">
        <v>350</v>
      </c>
      <c r="I45" s="671" t="s">
        <v>386</v>
      </c>
      <c r="J45" s="1" t="s">
        <v>498</v>
      </c>
    </row>
    <row r="46" spans="1:10" ht="54" customHeight="1" x14ac:dyDescent="0.25">
      <c r="A46" s="27" t="s">
        <v>496</v>
      </c>
      <c r="C46" s="1" t="s">
        <v>555</v>
      </c>
      <c r="D46" s="532" t="str">
        <f t="shared" si="0"/>
        <v>Water Department, City installed, DEP Permit &lt;$10k, application fee pass through</v>
      </c>
      <c r="E46" s="667">
        <v>710</v>
      </c>
      <c r="F46" s="667" t="s">
        <v>556</v>
      </c>
      <c r="G46" s="668" t="s">
        <v>350</v>
      </c>
      <c r="H46" s="669" t="s">
        <v>350</v>
      </c>
      <c r="I46" s="671" t="s">
        <v>386</v>
      </c>
      <c r="J46" s="1" t="s">
        <v>498</v>
      </c>
    </row>
    <row r="47" spans="1:10" ht="57.75" customHeight="1" x14ac:dyDescent="0.25">
      <c r="A47" s="27" t="s">
        <v>496</v>
      </c>
      <c r="C47" s="1" t="s">
        <v>557</v>
      </c>
      <c r="D47" s="532" t="str">
        <f t="shared" si="0"/>
        <v>Water Department, City installed, HCHD Permit, application fee pass through</v>
      </c>
      <c r="E47" s="667">
        <v>670</v>
      </c>
      <c r="F47" s="667" t="s">
        <v>554</v>
      </c>
      <c r="G47" s="668" t="s">
        <v>350</v>
      </c>
      <c r="H47" s="669" t="s">
        <v>350</v>
      </c>
      <c r="I47" s="671" t="s">
        <v>386</v>
      </c>
      <c r="J47" s="1" t="s">
        <v>498</v>
      </c>
    </row>
    <row r="48" spans="1:10" ht="46.7" customHeight="1" x14ac:dyDescent="0.25">
      <c r="A48" s="27" t="s">
        <v>496</v>
      </c>
      <c r="C48" s="1" t="s">
        <v>558</v>
      </c>
      <c r="D48" s="532" t="str">
        <f t="shared" si="0"/>
        <v>Water Department, City installed, DEP/HCHD clearance fee pass through (applies to &gt;1 clearance per application)</v>
      </c>
      <c r="E48" s="667">
        <v>100</v>
      </c>
      <c r="F48" s="667" t="s">
        <v>350</v>
      </c>
      <c r="G48" s="668" t="s">
        <v>350</v>
      </c>
      <c r="H48" s="669" t="s">
        <v>350</v>
      </c>
      <c r="I48" s="670">
        <v>42552</v>
      </c>
      <c r="J48" s="1" t="s">
        <v>498</v>
      </c>
    </row>
    <row r="49" spans="1:10" ht="46.7" customHeight="1" x14ac:dyDescent="0.25">
      <c r="A49" s="27" t="s">
        <v>496</v>
      </c>
      <c r="C49" s="1" t="s">
        <v>559</v>
      </c>
      <c r="D49" s="532" t="str">
        <f t="shared" si="0"/>
        <v>Water Department, Fire Main, 0-50gpm connection fee</v>
      </c>
      <c r="E49" s="667">
        <v>3950</v>
      </c>
      <c r="F49" s="667">
        <v>1220</v>
      </c>
      <c r="G49" s="668" t="s">
        <v>504</v>
      </c>
      <c r="H49" s="669">
        <v>38603</v>
      </c>
      <c r="I49" s="670">
        <v>38603</v>
      </c>
      <c r="J49" s="1" t="s">
        <v>498</v>
      </c>
    </row>
    <row r="50" spans="1:10" ht="46.7" customHeight="1" x14ac:dyDescent="0.25">
      <c r="A50" s="27" t="s">
        <v>496</v>
      </c>
      <c r="C50" s="1" t="s">
        <v>560</v>
      </c>
      <c r="D50" s="532" t="str">
        <f t="shared" si="0"/>
        <v>Water Department, Fire Main, 51-100gpm connection fee</v>
      </c>
      <c r="E50" s="667">
        <v>5140</v>
      </c>
      <c r="F50" s="667">
        <v>1590</v>
      </c>
      <c r="G50" s="668" t="s">
        <v>504</v>
      </c>
      <c r="H50" s="669">
        <v>38603</v>
      </c>
      <c r="I50" s="670">
        <v>38603</v>
      </c>
      <c r="J50" s="1" t="s">
        <v>498</v>
      </c>
    </row>
    <row r="51" spans="1:10" ht="46.7" customHeight="1" x14ac:dyDescent="0.25">
      <c r="A51" s="27" t="s">
        <v>496</v>
      </c>
      <c r="C51" s="1" t="s">
        <v>561</v>
      </c>
      <c r="D51" s="532" t="str">
        <f t="shared" si="0"/>
        <v>Water Department, Fire Main, 101-150gpm connection fee</v>
      </c>
      <c r="E51" s="667">
        <v>5990</v>
      </c>
      <c r="F51" s="667">
        <v>1860</v>
      </c>
      <c r="G51" s="668" t="s">
        <v>504</v>
      </c>
      <c r="H51" s="669">
        <v>38603</v>
      </c>
      <c r="I51" s="670">
        <v>38603</v>
      </c>
      <c r="J51" s="1" t="s">
        <v>498</v>
      </c>
    </row>
    <row r="52" spans="1:10" ht="46.7" customHeight="1" x14ac:dyDescent="0.25">
      <c r="A52" s="27" t="s">
        <v>496</v>
      </c>
      <c r="C52" s="1" t="s">
        <v>562</v>
      </c>
      <c r="D52" s="532" t="str">
        <f t="shared" si="0"/>
        <v>Water Department, Fire Main, 151-300gpm connection fee</v>
      </c>
      <c r="E52" s="667">
        <v>7780</v>
      </c>
      <c r="F52" s="667">
        <v>2423</v>
      </c>
      <c r="G52" s="668" t="s">
        <v>504</v>
      </c>
      <c r="H52" s="669">
        <v>38603</v>
      </c>
      <c r="I52" s="670">
        <v>38603</v>
      </c>
      <c r="J52" s="1" t="s">
        <v>498</v>
      </c>
    </row>
    <row r="53" spans="1:10" ht="46.7" customHeight="1" x14ac:dyDescent="0.25">
      <c r="A53" s="27" t="s">
        <v>496</v>
      </c>
      <c r="C53" s="1" t="s">
        <v>563</v>
      </c>
      <c r="D53" s="532" t="str">
        <f t="shared" si="0"/>
        <v>Water Department, Fire Main, 301-500gpm connection fee</v>
      </c>
      <c r="E53" s="667">
        <v>9343</v>
      </c>
      <c r="F53" s="667">
        <v>2945</v>
      </c>
      <c r="G53" s="668" t="s">
        <v>504</v>
      </c>
      <c r="H53" s="669">
        <v>38603</v>
      </c>
      <c r="I53" s="670">
        <v>38603</v>
      </c>
      <c r="J53" s="1" t="s">
        <v>498</v>
      </c>
    </row>
    <row r="54" spans="1:10" ht="46.7" customHeight="1" x14ac:dyDescent="0.25">
      <c r="A54" s="27" t="s">
        <v>496</v>
      </c>
      <c r="C54" s="1" t="s">
        <v>564</v>
      </c>
      <c r="D54" s="532" t="str">
        <f t="shared" si="0"/>
        <v>Water Department, Fire Main, 501-750gpm connection fee</v>
      </c>
      <c r="E54" s="667">
        <v>10994</v>
      </c>
      <c r="F54" s="667">
        <v>3433</v>
      </c>
      <c r="G54" s="668" t="s">
        <v>504</v>
      </c>
      <c r="H54" s="669">
        <v>38603</v>
      </c>
      <c r="I54" s="670">
        <v>38603</v>
      </c>
      <c r="J54" s="1" t="s">
        <v>498</v>
      </c>
    </row>
    <row r="55" spans="1:10" ht="46.7" customHeight="1" x14ac:dyDescent="0.25">
      <c r="A55" s="27" t="s">
        <v>496</v>
      </c>
      <c r="C55" s="1" t="s">
        <v>565</v>
      </c>
      <c r="D55" s="532" t="str">
        <f t="shared" si="0"/>
        <v>Water Department, Fire Main, 751-1000gpm connection fee</v>
      </c>
      <c r="E55" s="667">
        <v>12255</v>
      </c>
      <c r="F55" s="667">
        <v>3832</v>
      </c>
      <c r="G55" s="668" t="s">
        <v>504</v>
      </c>
      <c r="H55" s="669">
        <v>38603</v>
      </c>
      <c r="I55" s="670">
        <v>38603</v>
      </c>
      <c r="J55" s="1" t="s">
        <v>498</v>
      </c>
    </row>
    <row r="56" spans="1:10" ht="46.7" customHeight="1" x14ac:dyDescent="0.25">
      <c r="A56" s="27" t="s">
        <v>496</v>
      </c>
      <c r="C56" s="1" t="s">
        <v>566</v>
      </c>
      <c r="D56" s="532" t="str">
        <f t="shared" si="0"/>
        <v>Water Department, Fire Main, 1001-1500gpm connection fee</v>
      </c>
      <c r="E56" s="667">
        <v>14280</v>
      </c>
      <c r="F56" s="667">
        <v>4471</v>
      </c>
      <c r="G56" s="668" t="s">
        <v>504</v>
      </c>
      <c r="H56" s="669">
        <v>38603</v>
      </c>
      <c r="I56" s="670">
        <v>38603</v>
      </c>
      <c r="J56" s="1" t="s">
        <v>498</v>
      </c>
    </row>
    <row r="57" spans="1:10" ht="46.7" customHeight="1" x14ac:dyDescent="0.25">
      <c r="A57" s="27" t="s">
        <v>496</v>
      </c>
      <c r="C57" s="1" t="s">
        <v>567</v>
      </c>
      <c r="D57" s="532" t="str">
        <f t="shared" si="0"/>
        <v>Water Department, Fire Main, 1501-2000gpm connection fee</v>
      </c>
      <c r="E57" s="667">
        <v>18550</v>
      </c>
      <c r="F57" s="667">
        <v>5815</v>
      </c>
      <c r="G57" s="668" t="s">
        <v>504</v>
      </c>
      <c r="H57" s="669">
        <v>38603</v>
      </c>
      <c r="I57" s="670">
        <v>38603</v>
      </c>
      <c r="J57" s="1" t="s">
        <v>498</v>
      </c>
    </row>
    <row r="58" spans="1:10" ht="46.7" customHeight="1" x14ac:dyDescent="0.25">
      <c r="A58" s="27" t="s">
        <v>496</v>
      </c>
      <c r="C58" s="1" t="s">
        <v>568</v>
      </c>
      <c r="D58" s="532" t="str">
        <f t="shared" si="0"/>
        <v>Water Department, Fire Main, 2001-4500gpm connection fee</v>
      </c>
      <c r="E58" s="667">
        <v>21616</v>
      </c>
      <c r="F58" s="667">
        <v>6783</v>
      </c>
      <c r="G58" s="668" t="s">
        <v>504</v>
      </c>
      <c r="H58" s="669">
        <v>38603</v>
      </c>
      <c r="I58" s="670">
        <v>38603</v>
      </c>
      <c r="J58" s="1" t="s">
        <v>498</v>
      </c>
    </row>
    <row r="59" spans="1:10" ht="46.7" customHeight="1" x14ac:dyDescent="0.25">
      <c r="A59" s="27" t="s">
        <v>496</v>
      </c>
      <c r="C59" s="1" t="s">
        <v>569</v>
      </c>
      <c r="D59" s="532" t="str">
        <f t="shared" si="0"/>
        <v>Water Department, Building Existing Prior to 10/1/97 inside City, 0-20gpm potable connection fee</v>
      </c>
      <c r="E59" s="667">
        <v>2800</v>
      </c>
      <c r="F59" s="667">
        <v>800</v>
      </c>
      <c r="G59" s="668" t="s">
        <v>504</v>
      </c>
      <c r="H59" s="669">
        <v>38603</v>
      </c>
      <c r="I59" s="670">
        <v>38603</v>
      </c>
      <c r="J59" s="1" t="s">
        <v>498</v>
      </c>
    </row>
    <row r="60" spans="1:10" ht="46.7" customHeight="1" x14ac:dyDescent="0.25">
      <c r="A60" s="27" t="s">
        <v>496</v>
      </c>
      <c r="C60" s="1" t="s">
        <v>570</v>
      </c>
      <c r="D60" s="532" t="str">
        <f t="shared" si="0"/>
        <v>Water Department, Building Existing Prior to 10/1/97 inside City, 21-50gpm potable connection fee</v>
      </c>
      <c r="E60" s="667">
        <v>7000</v>
      </c>
      <c r="F60" s="667">
        <v>2000</v>
      </c>
      <c r="G60" s="668" t="s">
        <v>504</v>
      </c>
      <c r="H60" s="669">
        <v>38603</v>
      </c>
      <c r="I60" s="670">
        <v>38603</v>
      </c>
      <c r="J60" s="1" t="s">
        <v>498</v>
      </c>
    </row>
    <row r="61" spans="1:10" ht="46.7" customHeight="1" x14ac:dyDescent="0.25">
      <c r="A61" s="27" t="s">
        <v>496</v>
      </c>
      <c r="C61" s="1" t="s">
        <v>571</v>
      </c>
      <c r="D61" s="532" t="str">
        <f t="shared" si="0"/>
        <v>Water Department, Building Existing Prior to 10/1/97 inside City, 51-75gpm potable connection fee</v>
      </c>
      <c r="E61" s="667">
        <v>10500</v>
      </c>
      <c r="F61" s="667">
        <v>3000</v>
      </c>
      <c r="G61" s="668" t="s">
        <v>504</v>
      </c>
      <c r="H61" s="669">
        <v>38603</v>
      </c>
      <c r="I61" s="670">
        <v>38603</v>
      </c>
      <c r="J61" s="1" t="s">
        <v>498</v>
      </c>
    </row>
    <row r="62" spans="1:10" ht="46.7" customHeight="1" x14ac:dyDescent="0.25">
      <c r="A62" s="27" t="s">
        <v>496</v>
      </c>
      <c r="C62" s="1" t="s">
        <v>572</v>
      </c>
      <c r="D62" s="532" t="str">
        <f t="shared" si="0"/>
        <v>Water Department, Building Existing Prior to 10/1/97 inside City, 76-100gpm potable connection fee</v>
      </c>
      <c r="E62" s="667">
        <v>14000</v>
      </c>
      <c r="F62" s="667">
        <v>4000</v>
      </c>
      <c r="G62" s="668" t="s">
        <v>504</v>
      </c>
      <c r="H62" s="669">
        <v>38603</v>
      </c>
      <c r="I62" s="670">
        <v>38603</v>
      </c>
      <c r="J62" s="1" t="s">
        <v>498</v>
      </c>
    </row>
    <row r="63" spans="1:10" ht="46.7" customHeight="1" x14ac:dyDescent="0.25">
      <c r="A63" s="27" t="s">
        <v>496</v>
      </c>
      <c r="C63" s="1" t="s">
        <v>573</v>
      </c>
      <c r="D63" s="532" t="str">
        <f t="shared" si="0"/>
        <v>Water Department, Building Existing Prior to 10/1/97 inside City, 101-125gpm potable connection fee</v>
      </c>
      <c r="E63" s="667">
        <v>17500</v>
      </c>
      <c r="F63" s="667">
        <v>5000</v>
      </c>
      <c r="G63" s="668" t="s">
        <v>504</v>
      </c>
      <c r="H63" s="669">
        <v>38603</v>
      </c>
      <c r="I63" s="670">
        <v>38603</v>
      </c>
      <c r="J63" s="1" t="s">
        <v>498</v>
      </c>
    </row>
    <row r="64" spans="1:10" ht="46.7" customHeight="1" x14ac:dyDescent="0.25">
      <c r="A64" s="27" t="s">
        <v>496</v>
      </c>
      <c r="C64" s="1" t="s">
        <v>574</v>
      </c>
      <c r="D64" s="532" t="str">
        <f t="shared" si="0"/>
        <v>Water Department, Building Existing Prior to 10/1/97 inside City, 126-150gpm potable connection fee</v>
      </c>
      <c r="E64" s="667">
        <v>21000</v>
      </c>
      <c r="F64" s="667">
        <v>6000</v>
      </c>
      <c r="G64" s="668" t="s">
        <v>504</v>
      </c>
      <c r="H64" s="669">
        <v>38603</v>
      </c>
      <c r="I64" s="670">
        <v>38603</v>
      </c>
      <c r="J64" s="1" t="s">
        <v>498</v>
      </c>
    </row>
    <row r="65" spans="1:10" ht="46.7" customHeight="1" x14ac:dyDescent="0.25">
      <c r="A65" s="27" t="s">
        <v>496</v>
      </c>
      <c r="C65" s="1" t="s">
        <v>575</v>
      </c>
      <c r="D65" s="532" t="str">
        <f t="shared" si="0"/>
        <v>Water Department, Building Existing Prior to 10/1/97 inside City, 151-200gpm potable connection fee</v>
      </c>
      <c r="E65" s="667">
        <v>28000</v>
      </c>
      <c r="F65" s="667">
        <v>8000</v>
      </c>
      <c r="G65" s="668" t="s">
        <v>504</v>
      </c>
      <c r="H65" s="669">
        <v>38603</v>
      </c>
      <c r="I65" s="670">
        <v>38603</v>
      </c>
      <c r="J65" s="1" t="s">
        <v>498</v>
      </c>
    </row>
    <row r="66" spans="1:10" ht="46.7" customHeight="1" x14ac:dyDescent="0.25">
      <c r="A66" s="27" t="s">
        <v>496</v>
      </c>
      <c r="C66" s="1" t="s">
        <v>576</v>
      </c>
      <c r="D66" s="532" t="str">
        <f t="shared" si="0"/>
        <v>Water Department, Building Existing Prior to 10/1/97 inside City, 201-300gpm potable connection fee</v>
      </c>
      <c r="E66" s="667">
        <v>42000</v>
      </c>
      <c r="F66" s="667">
        <v>12000</v>
      </c>
      <c r="G66" s="668" t="s">
        <v>504</v>
      </c>
      <c r="H66" s="669">
        <v>38603</v>
      </c>
      <c r="I66" s="670">
        <v>38603</v>
      </c>
      <c r="J66" s="1" t="s">
        <v>498</v>
      </c>
    </row>
    <row r="67" spans="1:10" ht="46.7" customHeight="1" x14ac:dyDescent="0.25">
      <c r="A67" s="27" t="s">
        <v>496</v>
      </c>
      <c r="C67" s="1" t="s">
        <v>577</v>
      </c>
      <c r="D67" s="532" t="str">
        <f t="shared" ref="D67:D130" si="1">CONCATENATE(A67,B67,C67)</f>
        <v>Water Department, Building Existing Prior to 10/1/97 inside City, 301-500gpm potable connection fee</v>
      </c>
      <c r="E67" s="667">
        <v>70000</v>
      </c>
      <c r="F67" s="667">
        <v>20000</v>
      </c>
      <c r="G67" s="668" t="s">
        <v>504</v>
      </c>
      <c r="H67" s="669">
        <v>38603</v>
      </c>
      <c r="I67" s="670">
        <v>38603</v>
      </c>
      <c r="J67" s="1" t="s">
        <v>498</v>
      </c>
    </row>
    <row r="68" spans="1:10" ht="46.7" customHeight="1" x14ac:dyDescent="0.25">
      <c r="A68" s="27" t="s">
        <v>496</v>
      </c>
      <c r="C68" s="1" t="s">
        <v>578</v>
      </c>
      <c r="D68" s="532" t="str">
        <f t="shared" si="1"/>
        <v>Water Department, Building Existing Prior to 10/1/97 inside City, 501-750gpm potable connection fee</v>
      </c>
      <c r="E68" s="667">
        <v>105000</v>
      </c>
      <c r="F68" s="667">
        <v>30000</v>
      </c>
      <c r="G68" s="668" t="s">
        <v>504</v>
      </c>
      <c r="H68" s="669">
        <v>38603</v>
      </c>
      <c r="I68" s="670">
        <v>38603</v>
      </c>
      <c r="J68" s="1" t="s">
        <v>498</v>
      </c>
    </row>
    <row r="69" spans="1:10" ht="46.7" customHeight="1" x14ac:dyDescent="0.25">
      <c r="A69" s="27" t="s">
        <v>496</v>
      </c>
      <c r="C69" s="1" t="s">
        <v>579</v>
      </c>
      <c r="D69" s="532" t="str">
        <f t="shared" si="1"/>
        <v>Water Department, Building Existing Prior to 10/1/97 inside City, 751-1000gpm potable connection fee</v>
      </c>
      <c r="E69" s="667">
        <v>140000</v>
      </c>
      <c r="F69" s="667">
        <v>40000</v>
      </c>
      <c r="G69" s="668" t="s">
        <v>504</v>
      </c>
      <c r="H69" s="669">
        <v>38603</v>
      </c>
      <c r="I69" s="670">
        <v>38603</v>
      </c>
      <c r="J69" s="1" t="s">
        <v>498</v>
      </c>
    </row>
    <row r="70" spans="1:10" ht="46.7" customHeight="1" x14ac:dyDescent="0.25">
      <c r="A70" s="27" t="s">
        <v>496</v>
      </c>
      <c r="C70" s="1" t="s">
        <v>580</v>
      </c>
      <c r="D70" s="532" t="str">
        <f t="shared" si="1"/>
        <v>Water Department, Building Existing Prior to 10/1/97 inside City, 1001-1500gpm potable connection fee</v>
      </c>
      <c r="E70" s="667">
        <v>210000</v>
      </c>
      <c r="F70" s="667">
        <v>60000</v>
      </c>
      <c r="G70" s="668" t="s">
        <v>504</v>
      </c>
      <c r="H70" s="669">
        <v>38603</v>
      </c>
      <c r="I70" s="670">
        <v>38603</v>
      </c>
      <c r="J70" s="1" t="s">
        <v>498</v>
      </c>
    </row>
    <row r="71" spans="1:10" ht="46.7" customHeight="1" x14ac:dyDescent="0.25">
      <c r="A71" s="27" t="s">
        <v>496</v>
      </c>
      <c r="C71" s="1" t="s">
        <v>581</v>
      </c>
      <c r="D71" s="532" t="str">
        <f t="shared" si="1"/>
        <v>Water Department, Building Existing Prior to 10/1/97 inside City, 1501-3000gpm potable connection fee</v>
      </c>
      <c r="E71" s="667">
        <v>420000</v>
      </c>
      <c r="F71" s="667">
        <v>120000</v>
      </c>
      <c r="G71" s="668" t="s">
        <v>504</v>
      </c>
      <c r="H71" s="669">
        <v>38603</v>
      </c>
      <c r="I71" s="670">
        <v>38603</v>
      </c>
      <c r="J71" s="1" t="s">
        <v>498</v>
      </c>
    </row>
    <row r="72" spans="1:10" ht="46.7" customHeight="1" x14ac:dyDescent="0.25">
      <c r="A72" s="27" t="s">
        <v>496</v>
      </c>
      <c r="C72" s="1" t="s">
        <v>582</v>
      </c>
      <c r="D72" s="532" t="str">
        <f t="shared" si="1"/>
        <v>Water Department, New construction inside City or building existing prior to 10/1/97 outside City, 0-20gpm potable connection fee</v>
      </c>
      <c r="E72" s="667">
        <v>2800</v>
      </c>
      <c r="F72" s="667">
        <v>1000</v>
      </c>
      <c r="G72" s="668" t="s">
        <v>504</v>
      </c>
      <c r="H72" s="669">
        <v>38603</v>
      </c>
      <c r="I72" s="670">
        <v>38603</v>
      </c>
      <c r="J72" s="1" t="s">
        <v>498</v>
      </c>
    </row>
    <row r="73" spans="1:10" ht="46.7" customHeight="1" x14ac:dyDescent="0.25">
      <c r="A73" s="27" t="s">
        <v>496</v>
      </c>
      <c r="C73" s="1" t="s">
        <v>583</v>
      </c>
      <c r="D73" s="532" t="str">
        <f t="shared" si="1"/>
        <v>Water Department, New construction inside City or building existing prior to 10/1/97 outside City, 21-50gpm potable connection fee</v>
      </c>
      <c r="E73" s="667">
        <v>7000</v>
      </c>
      <c r="F73" s="667">
        <v>2500</v>
      </c>
      <c r="G73" s="668" t="s">
        <v>504</v>
      </c>
      <c r="H73" s="669">
        <v>38603</v>
      </c>
      <c r="I73" s="670">
        <v>38603</v>
      </c>
      <c r="J73" s="1" t="s">
        <v>498</v>
      </c>
    </row>
    <row r="74" spans="1:10" ht="46.7" customHeight="1" x14ac:dyDescent="0.25">
      <c r="A74" s="27" t="s">
        <v>496</v>
      </c>
      <c r="C74" s="1" t="s">
        <v>584</v>
      </c>
      <c r="D74" s="532" t="str">
        <f t="shared" si="1"/>
        <v>Water Department, New construction inside City or building existing prior to 10/1/97 outside City, 51-75gpm potable connection fee</v>
      </c>
      <c r="E74" s="667">
        <v>10500</v>
      </c>
      <c r="F74" s="667">
        <v>3750</v>
      </c>
      <c r="G74" s="668" t="s">
        <v>504</v>
      </c>
      <c r="H74" s="669">
        <v>38603</v>
      </c>
      <c r="I74" s="670">
        <v>38603</v>
      </c>
      <c r="J74" s="1" t="s">
        <v>498</v>
      </c>
    </row>
    <row r="75" spans="1:10" ht="46.7" customHeight="1" x14ac:dyDescent="0.25">
      <c r="A75" s="27" t="s">
        <v>496</v>
      </c>
      <c r="C75" s="1" t="s">
        <v>585</v>
      </c>
      <c r="D75" s="532" t="str">
        <f t="shared" si="1"/>
        <v>Water Department, New construction inside City or building existing prior to 10/1/97 outside City, 76-100gpm potable connection fee</v>
      </c>
      <c r="E75" s="667">
        <v>14000</v>
      </c>
      <c r="F75" s="667">
        <v>5000</v>
      </c>
      <c r="G75" s="668" t="s">
        <v>504</v>
      </c>
      <c r="H75" s="669">
        <v>38603</v>
      </c>
      <c r="I75" s="670">
        <v>38603</v>
      </c>
      <c r="J75" s="1" t="s">
        <v>498</v>
      </c>
    </row>
    <row r="76" spans="1:10" ht="46.7" customHeight="1" x14ac:dyDescent="0.25">
      <c r="A76" s="27" t="s">
        <v>496</v>
      </c>
      <c r="C76" s="1" t="s">
        <v>586</v>
      </c>
      <c r="D76" s="532" t="str">
        <f t="shared" si="1"/>
        <v>Water Department, New construction inside City or building existing prior to 10/1/97 outside City, 101-125gpm potable connection fee</v>
      </c>
      <c r="E76" s="667">
        <v>17500</v>
      </c>
      <c r="F76" s="667">
        <v>6250</v>
      </c>
      <c r="G76" s="668" t="s">
        <v>504</v>
      </c>
      <c r="H76" s="669">
        <v>38603</v>
      </c>
      <c r="I76" s="670">
        <v>38603</v>
      </c>
      <c r="J76" s="1" t="s">
        <v>498</v>
      </c>
    </row>
    <row r="77" spans="1:10" ht="46.7" customHeight="1" x14ac:dyDescent="0.25">
      <c r="A77" s="27" t="s">
        <v>496</v>
      </c>
      <c r="C77" s="1" t="s">
        <v>587</v>
      </c>
      <c r="D77" s="532" t="str">
        <f t="shared" si="1"/>
        <v>Water Department, New construction inside City or building existing prior to 10/1/97 outside City, 126-150gpm potable connection fee</v>
      </c>
      <c r="E77" s="667">
        <v>21000</v>
      </c>
      <c r="F77" s="667">
        <v>7500</v>
      </c>
      <c r="G77" s="668" t="s">
        <v>504</v>
      </c>
      <c r="H77" s="669">
        <v>38603</v>
      </c>
      <c r="I77" s="670">
        <v>38603</v>
      </c>
      <c r="J77" s="1" t="s">
        <v>498</v>
      </c>
    </row>
    <row r="78" spans="1:10" ht="46.7" customHeight="1" x14ac:dyDescent="0.25">
      <c r="A78" s="27" t="s">
        <v>496</v>
      </c>
      <c r="C78" s="1" t="s">
        <v>588</v>
      </c>
      <c r="D78" s="532" t="str">
        <f t="shared" si="1"/>
        <v>Water Department, New construction inside City or building existing prior to 10/1/97 outside City, 151-200gpm potable connection fee</v>
      </c>
      <c r="E78" s="667">
        <v>28000</v>
      </c>
      <c r="F78" s="667">
        <v>10000</v>
      </c>
      <c r="G78" s="668" t="s">
        <v>504</v>
      </c>
      <c r="H78" s="669">
        <v>38603</v>
      </c>
      <c r="I78" s="670">
        <v>38603</v>
      </c>
      <c r="J78" s="1" t="s">
        <v>498</v>
      </c>
    </row>
    <row r="79" spans="1:10" ht="46.7" customHeight="1" x14ac:dyDescent="0.25">
      <c r="A79" s="27" t="s">
        <v>496</v>
      </c>
      <c r="C79" s="1" t="s">
        <v>589</v>
      </c>
      <c r="D79" s="532" t="str">
        <f t="shared" si="1"/>
        <v>Water Department, New construction inside City or building existing prior to 10/1/97 outside City, 201-300gpm potable connection fee</v>
      </c>
      <c r="E79" s="667">
        <v>42000</v>
      </c>
      <c r="F79" s="667">
        <v>15000</v>
      </c>
      <c r="G79" s="668" t="s">
        <v>504</v>
      </c>
      <c r="H79" s="669">
        <v>38603</v>
      </c>
      <c r="I79" s="670">
        <v>38603</v>
      </c>
      <c r="J79" s="1" t="s">
        <v>498</v>
      </c>
    </row>
    <row r="80" spans="1:10" ht="46.7" customHeight="1" x14ac:dyDescent="0.25">
      <c r="A80" s="27" t="s">
        <v>496</v>
      </c>
      <c r="C80" s="1" t="s">
        <v>590</v>
      </c>
      <c r="D80" s="532" t="str">
        <f t="shared" si="1"/>
        <v>Water Department, New construction inside City or building existing prior to 10/1/97 outside City, 301-500gpm potable connection fee</v>
      </c>
      <c r="E80" s="667">
        <v>70000</v>
      </c>
      <c r="F80" s="667">
        <v>25000</v>
      </c>
      <c r="G80" s="668" t="s">
        <v>504</v>
      </c>
      <c r="H80" s="669">
        <v>38603</v>
      </c>
      <c r="I80" s="670">
        <v>38603</v>
      </c>
      <c r="J80" s="1" t="s">
        <v>498</v>
      </c>
    </row>
    <row r="81" spans="1:10" ht="46.7" customHeight="1" x14ac:dyDescent="0.25">
      <c r="A81" s="27" t="s">
        <v>496</v>
      </c>
      <c r="C81" s="1" t="s">
        <v>591</v>
      </c>
      <c r="D81" s="532" t="str">
        <f t="shared" si="1"/>
        <v>Water Department, New construction inside City or building existing prior to 10/1/97 outside City, 501-750gpm potable connection fee</v>
      </c>
      <c r="E81" s="667">
        <v>105000</v>
      </c>
      <c r="F81" s="667">
        <v>37500</v>
      </c>
      <c r="G81" s="668" t="s">
        <v>504</v>
      </c>
      <c r="H81" s="669">
        <v>38603</v>
      </c>
      <c r="I81" s="670">
        <v>38603</v>
      </c>
      <c r="J81" s="1" t="s">
        <v>498</v>
      </c>
    </row>
    <row r="82" spans="1:10" ht="46.7" customHeight="1" x14ac:dyDescent="0.25">
      <c r="A82" s="27" t="s">
        <v>496</v>
      </c>
      <c r="C82" s="1" t="s">
        <v>592</v>
      </c>
      <c r="D82" s="532" t="str">
        <f t="shared" si="1"/>
        <v>Water Department, New construction inside City or building existing prior to 10/1/97 outside City, 751-1000gpm potable connection fee</v>
      </c>
      <c r="E82" s="667">
        <v>140000</v>
      </c>
      <c r="F82" s="667">
        <v>50000</v>
      </c>
      <c r="G82" s="668" t="s">
        <v>504</v>
      </c>
      <c r="H82" s="669">
        <v>38603</v>
      </c>
      <c r="I82" s="670">
        <v>38603</v>
      </c>
      <c r="J82" s="1" t="s">
        <v>498</v>
      </c>
    </row>
    <row r="83" spans="1:10" ht="46.7" customHeight="1" x14ac:dyDescent="0.25">
      <c r="A83" s="27" t="s">
        <v>496</v>
      </c>
      <c r="C83" s="1" t="s">
        <v>593</v>
      </c>
      <c r="D83" s="532" t="str">
        <f t="shared" si="1"/>
        <v>Water Department, New construction inside City or building existing prior to 10/1/97 outside City, 1001-1500gpm potable  connection fee</v>
      </c>
      <c r="E83" s="667">
        <v>210000</v>
      </c>
      <c r="F83" s="667">
        <v>75000</v>
      </c>
      <c r="G83" s="668" t="s">
        <v>504</v>
      </c>
      <c r="H83" s="669">
        <v>38603</v>
      </c>
      <c r="I83" s="670">
        <v>38603</v>
      </c>
      <c r="J83" s="1" t="s">
        <v>498</v>
      </c>
    </row>
    <row r="84" spans="1:10" ht="46.7" customHeight="1" x14ac:dyDescent="0.25">
      <c r="A84" s="27" t="s">
        <v>496</v>
      </c>
      <c r="C84" s="1" t="s">
        <v>594</v>
      </c>
      <c r="D84" s="532" t="str">
        <f t="shared" si="1"/>
        <v>Water Department, New construction inside City or building existing prior to 10/1/97 outside City, 1501-3000gpm potable connection fee</v>
      </c>
      <c r="E84" s="667">
        <v>420000</v>
      </c>
      <c r="F84" s="667">
        <v>150000</v>
      </c>
      <c r="G84" s="668" t="s">
        <v>504</v>
      </c>
      <c r="H84" s="669">
        <v>38603</v>
      </c>
      <c r="I84" s="670">
        <v>38603</v>
      </c>
      <c r="J84" s="1" t="s">
        <v>498</v>
      </c>
    </row>
    <row r="85" spans="1:10" ht="46.7" customHeight="1" x14ac:dyDescent="0.25">
      <c r="A85" s="27" t="s">
        <v>496</v>
      </c>
      <c r="C85" s="1" t="s">
        <v>595</v>
      </c>
      <c r="D85" s="532" t="str">
        <f t="shared" si="1"/>
        <v>Water Department, New construction outside City, 0-20gpm potable connection fee</v>
      </c>
      <c r="E85" s="667">
        <v>3500</v>
      </c>
      <c r="F85" s="667">
        <v>1250</v>
      </c>
      <c r="G85" s="668" t="s">
        <v>504</v>
      </c>
      <c r="H85" s="669">
        <v>38603</v>
      </c>
      <c r="I85" s="670">
        <v>38603</v>
      </c>
      <c r="J85" s="1" t="s">
        <v>498</v>
      </c>
    </row>
    <row r="86" spans="1:10" ht="46.7" customHeight="1" x14ac:dyDescent="0.25">
      <c r="A86" s="27" t="s">
        <v>496</v>
      </c>
      <c r="C86" s="1" t="s">
        <v>596</v>
      </c>
      <c r="D86" s="532" t="str">
        <f t="shared" si="1"/>
        <v>Water Department, New construction outside City, 21-50gpm potable connection fee</v>
      </c>
      <c r="E86" s="667">
        <v>8750</v>
      </c>
      <c r="F86" s="667">
        <v>3125</v>
      </c>
      <c r="G86" s="668" t="s">
        <v>504</v>
      </c>
      <c r="H86" s="669">
        <v>38603</v>
      </c>
      <c r="I86" s="670">
        <v>38603</v>
      </c>
      <c r="J86" s="1" t="s">
        <v>498</v>
      </c>
    </row>
    <row r="87" spans="1:10" ht="46.7" customHeight="1" x14ac:dyDescent="0.25">
      <c r="A87" s="27" t="s">
        <v>496</v>
      </c>
      <c r="C87" s="1" t="s">
        <v>597</v>
      </c>
      <c r="D87" s="532" t="str">
        <f t="shared" si="1"/>
        <v>Water Department, New construction outside City, 51-75gpm potable connection fee</v>
      </c>
      <c r="E87" s="667">
        <v>13125</v>
      </c>
      <c r="F87" s="667">
        <v>4688</v>
      </c>
      <c r="G87" s="668" t="s">
        <v>504</v>
      </c>
      <c r="H87" s="669">
        <v>38603</v>
      </c>
      <c r="I87" s="670">
        <v>38603</v>
      </c>
      <c r="J87" s="1" t="s">
        <v>498</v>
      </c>
    </row>
    <row r="88" spans="1:10" ht="46.7" customHeight="1" x14ac:dyDescent="0.25">
      <c r="A88" s="27" t="s">
        <v>496</v>
      </c>
      <c r="C88" s="1" t="s">
        <v>598</v>
      </c>
      <c r="D88" s="532" t="str">
        <f t="shared" si="1"/>
        <v>Water Department, New construction outside City, 76-100gpm potable connection fee</v>
      </c>
      <c r="E88" s="667">
        <v>17500</v>
      </c>
      <c r="F88" s="667">
        <v>6250</v>
      </c>
      <c r="G88" s="668" t="s">
        <v>504</v>
      </c>
      <c r="H88" s="669">
        <v>38603</v>
      </c>
      <c r="I88" s="670">
        <v>38603</v>
      </c>
      <c r="J88" s="1" t="s">
        <v>498</v>
      </c>
    </row>
    <row r="89" spans="1:10" ht="46.7" customHeight="1" x14ac:dyDescent="0.25">
      <c r="A89" s="27" t="s">
        <v>496</v>
      </c>
      <c r="C89" s="1" t="s">
        <v>599</v>
      </c>
      <c r="D89" s="532" t="str">
        <f t="shared" si="1"/>
        <v>Water Department, New construction outside City, 101-125gpm potable connection fee</v>
      </c>
      <c r="E89" s="667">
        <v>21000</v>
      </c>
      <c r="F89" s="667">
        <v>7812</v>
      </c>
      <c r="G89" s="668" t="s">
        <v>504</v>
      </c>
      <c r="H89" s="669">
        <v>38603</v>
      </c>
      <c r="I89" s="670">
        <v>38603</v>
      </c>
      <c r="J89" s="1" t="s">
        <v>498</v>
      </c>
    </row>
    <row r="90" spans="1:10" ht="46.7" customHeight="1" x14ac:dyDescent="0.25">
      <c r="A90" s="27" t="s">
        <v>496</v>
      </c>
      <c r="C90" s="1" t="s">
        <v>600</v>
      </c>
      <c r="D90" s="532" t="str">
        <f t="shared" si="1"/>
        <v>Water Department, New construction outside City, 126-150gpm potable connection fee</v>
      </c>
      <c r="E90" s="667">
        <v>26250</v>
      </c>
      <c r="F90" s="667">
        <v>9375</v>
      </c>
      <c r="G90" s="668" t="s">
        <v>504</v>
      </c>
      <c r="H90" s="669">
        <v>38603</v>
      </c>
      <c r="I90" s="670">
        <v>38603</v>
      </c>
      <c r="J90" s="1" t="s">
        <v>498</v>
      </c>
    </row>
    <row r="91" spans="1:10" ht="46.7" customHeight="1" x14ac:dyDescent="0.25">
      <c r="A91" s="27" t="s">
        <v>496</v>
      </c>
      <c r="C91" s="1" t="s">
        <v>601</v>
      </c>
      <c r="D91" s="532" t="str">
        <f t="shared" si="1"/>
        <v>Water Department, New construction outside City, 151-200gpm potable connection fee</v>
      </c>
      <c r="E91" s="667">
        <v>35000</v>
      </c>
      <c r="F91" s="667">
        <v>12500</v>
      </c>
      <c r="G91" s="668" t="s">
        <v>504</v>
      </c>
      <c r="H91" s="669">
        <v>38603</v>
      </c>
      <c r="I91" s="670">
        <v>38603</v>
      </c>
      <c r="J91" s="1" t="s">
        <v>498</v>
      </c>
    </row>
    <row r="92" spans="1:10" ht="46.7" customHeight="1" x14ac:dyDescent="0.25">
      <c r="A92" s="27" t="s">
        <v>496</v>
      </c>
      <c r="C92" s="1" t="s">
        <v>602</v>
      </c>
      <c r="D92" s="532" t="str">
        <f t="shared" si="1"/>
        <v>Water Department, New construction outside City, 201-300gpm potable connection fee</v>
      </c>
      <c r="E92" s="667">
        <v>52500</v>
      </c>
      <c r="F92" s="667">
        <v>18750</v>
      </c>
      <c r="G92" s="668" t="s">
        <v>504</v>
      </c>
      <c r="H92" s="669">
        <v>38603</v>
      </c>
      <c r="I92" s="670">
        <v>38603</v>
      </c>
      <c r="J92" s="1" t="s">
        <v>498</v>
      </c>
    </row>
    <row r="93" spans="1:10" ht="46.7" customHeight="1" x14ac:dyDescent="0.25">
      <c r="A93" s="27" t="s">
        <v>496</v>
      </c>
      <c r="C93" s="1" t="s">
        <v>603</v>
      </c>
      <c r="D93" s="532" t="str">
        <f t="shared" si="1"/>
        <v>Water Department, New construction outside City, 301-500gpm potable connection fee</v>
      </c>
      <c r="E93" s="667">
        <v>87500</v>
      </c>
      <c r="F93" s="667">
        <v>31250</v>
      </c>
      <c r="G93" s="668" t="s">
        <v>504</v>
      </c>
      <c r="H93" s="669">
        <v>38603</v>
      </c>
      <c r="I93" s="670">
        <v>38603</v>
      </c>
      <c r="J93" s="1" t="s">
        <v>498</v>
      </c>
    </row>
    <row r="94" spans="1:10" ht="46.7" customHeight="1" x14ac:dyDescent="0.25">
      <c r="A94" s="27" t="s">
        <v>496</v>
      </c>
      <c r="C94" s="1" t="s">
        <v>604</v>
      </c>
      <c r="D94" s="532" t="str">
        <f t="shared" si="1"/>
        <v>Water Department, New construction outside City, 501-750gpm potable connection fee</v>
      </c>
      <c r="E94" s="667">
        <v>131250</v>
      </c>
      <c r="F94" s="667">
        <v>46875</v>
      </c>
      <c r="G94" s="668" t="s">
        <v>504</v>
      </c>
      <c r="H94" s="669">
        <v>38603</v>
      </c>
      <c r="I94" s="670">
        <v>38603</v>
      </c>
      <c r="J94" s="1" t="s">
        <v>498</v>
      </c>
    </row>
    <row r="95" spans="1:10" ht="46.7" customHeight="1" x14ac:dyDescent="0.25">
      <c r="A95" s="27" t="s">
        <v>496</v>
      </c>
      <c r="C95" s="1" t="s">
        <v>605</v>
      </c>
      <c r="D95" s="532" t="str">
        <f t="shared" si="1"/>
        <v>Water Department, New construction outside City, 751-1000gpm potable connection fee</v>
      </c>
      <c r="E95" s="667">
        <v>175000</v>
      </c>
      <c r="F95" s="667">
        <v>62500</v>
      </c>
      <c r="G95" s="668" t="s">
        <v>504</v>
      </c>
      <c r="H95" s="669">
        <v>38603</v>
      </c>
      <c r="I95" s="670">
        <v>38603</v>
      </c>
      <c r="J95" s="1" t="s">
        <v>498</v>
      </c>
    </row>
    <row r="96" spans="1:10" ht="46.7" customHeight="1" x14ac:dyDescent="0.25">
      <c r="A96" s="27" t="s">
        <v>496</v>
      </c>
      <c r="C96" s="1" t="s">
        <v>606</v>
      </c>
      <c r="D96" s="532" t="str">
        <f t="shared" si="1"/>
        <v>Water Department, New construction outside City, 1001-1500gpm potable connection fee</v>
      </c>
      <c r="E96" s="667">
        <v>262500</v>
      </c>
      <c r="F96" s="667">
        <v>93750</v>
      </c>
      <c r="G96" s="668" t="s">
        <v>504</v>
      </c>
      <c r="H96" s="669">
        <v>38603</v>
      </c>
      <c r="I96" s="670">
        <v>38603</v>
      </c>
      <c r="J96" s="1" t="s">
        <v>498</v>
      </c>
    </row>
    <row r="97" spans="1:10" ht="46.7" customHeight="1" x14ac:dyDescent="0.25">
      <c r="A97" s="27" t="s">
        <v>496</v>
      </c>
      <c r="C97" s="1" t="s">
        <v>607</v>
      </c>
      <c r="D97" s="532" t="str">
        <f t="shared" si="1"/>
        <v>Water Department, New construction outside City, 1501-3000gpm potable connection fee</v>
      </c>
      <c r="E97" s="667">
        <v>525000</v>
      </c>
      <c r="F97" s="667">
        <v>187500</v>
      </c>
      <c r="G97" s="668" t="s">
        <v>504</v>
      </c>
      <c r="H97" s="669">
        <v>38603</v>
      </c>
      <c r="I97" s="670">
        <v>38603</v>
      </c>
      <c r="J97" s="1" t="s">
        <v>498</v>
      </c>
    </row>
    <row r="98" spans="1:10" ht="46.7" customHeight="1" x14ac:dyDescent="0.25">
      <c r="A98" s="27" t="s">
        <v>496</v>
      </c>
      <c r="C98" s="1" t="s">
        <v>608</v>
      </c>
      <c r="D98" s="532" t="str">
        <f t="shared" si="1"/>
        <v>Water Department, Connection Fee Financing Agreement Recording Fee Pass Through</v>
      </c>
      <c r="E98" s="667">
        <f>38.09+10.35</f>
        <v>48.440000000000005</v>
      </c>
      <c r="F98" s="667">
        <v>37</v>
      </c>
      <c r="G98" s="668" t="s">
        <v>609</v>
      </c>
      <c r="H98" s="669" t="s">
        <v>610</v>
      </c>
      <c r="I98" s="670">
        <v>42438</v>
      </c>
      <c r="J98" s="1" t="s">
        <v>498</v>
      </c>
    </row>
    <row r="99" spans="1:10" ht="46.7" customHeight="1" x14ac:dyDescent="0.25">
      <c r="A99" s="27" t="s">
        <v>496</v>
      </c>
      <c r="B99" s="27" t="s">
        <v>611</v>
      </c>
      <c r="C99" s="1" t="s">
        <v>612</v>
      </c>
      <c r="D99" s="532" t="str">
        <f t="shared" si="1"/>
        <v>Water Department, Minimum Monthly Charge, 5/8" or 3/4" meter potable domestic, inside City</v>
      </c>
      <c r="E99" s="667">
        <v>1.5</v>
      </c>
      <c r="F99" s="667" t="s">
        <v>613</v>
      </c>
      <c r="G99" s="668" t="s">
        <v>504</v>
      </c>
      <c r="H99" s="669">
        <v>38603</v>
      </c>
      <c r="I99" s="671" t="s">
        <v>386</v>
      </c>
      <c r="J99" s="1" t="s">
        <v>498</v>
      </c>
    </row>
    <row r="100" spans="1:10" ht="46.7" customHeight="1" x14ac:dyDescent="0.25">
      <c r="A100" s="27" t="s">
        <v>496</v>
      </c>
      <c r="B100" s="27" t="s">
        <v>611</v>
      </c>
      <c r="C100" s="1" t="s">
        <v>614</v>
      </c>
      <c r="D100" s="532" t="str">
        <f t="shared" si="1"/>
        <v>Water Department, Minimum Monthly Charge, 1" meter potable domestic, inside City</v>
      </c>
      <c r="E100" s="667">
        <v>4.5</v>
      </c>
      <c r="F100" s="667" t="s">
        <v>613</v>
      </c>
      <c r="G100" s="668" t="s">
        <v>504</v>
      </c>
      <c r="H100" s="669">
        <v>38603</v>
      </c>
      <c r="I100" s="671" t="s">
        <v>386</v>
      </c>
      <c r="J100" s="1" t="s">
        <v>498</v>
      </c>
    </row>
    <row r="101" spans="1:10" ht="46.7" customHeight="1" x14ac:dyDescent="0.25">
      <c r="A101" s="27" t="s">
        <v>496</v>
      </c>
      <c r="B101" s="27" t="s">
        <v>611</v>
      </c>
      <c r="C101" s="1" t="s">
        <v>615</v>
      </c>
      <c r="D101" s="532" t="str">
        <f t="shared" si="1"/>
        <v>Water Department, Minimum Monthly Charge, 1.5" meter potable domestic, inside City</v>
      </c>
      <c r="E101" s="667">
        <v>7.5</v>
      </c>
      <c r="F101" s="667" t="s">
        <v>613</v>
      </c>
      <c r="G101" s="668" t="s">
        <v>504</v>
      </c>
      <c r="H101" s="669">
        <v>38603</v>
      </c>
      <c r="I101" s="671" t="s">
        <v>386</v>
      </c>
      <c r="J101" s="1" t="s">
        <v>498</v>
      </c>
    </row>
    <row r="102" spans="1:10" ht="46.7" customHeight="1" x14ac:dyDescent="0.25">
      <c r="A102" s="27" t="s">
        <v>496</v>
      </c>
      <c r="B102" s="27" t="s">
        <v>611</v>
      </c>
      <c r="C102" s="1" t="s">
        <v>616</v>
      </c>
      <c r="D102" s="532" t="str">
        <f t="shared" si="1"/>
        <v>Water Department, Minimum Monthly Charge, 2" meter potable domestic, inside City</v>
      </c>
      <c r="E102" s="667">
        <v>9</v>
      </c>
      <c r="F102" s="667" t="s">
        <v>613</v>
      </c>
      <c r="G102" s="668" t="s">
        <v>504</v>
      </c>
      <c r="H102" s="669">
        <v>38603</v>
      </c>
      <c r="I102" s="671" t="s">
        <v>386</v>
      </c>
      <c r="J102" s="1" t="s">
        <v>498</v>
      </c>
    </row>
    <row r="103" spans="1:10" ht="46.7" customHeight="1" x14ac:dyDescent="0.25">
      <c r="A103" s="27" t="s">
        <v>496</v>
      </c>
      <c r="B103" s="27" t="s">
        <v>611</v>
      </c>
      <c r="C103" s="1" t="s">
        <v>617</v>
      </c>
      <c r="D103" s="532" t="str">
        <f t="shared" si="1"/>
        <v>Water Department, Minimum Monthly Charge, 3", 4" FSM or 6" FSM potable domestic, inside City</v>
      </c>
      <c r="E103" s="667">
        <v>16.5</v>
      </c>
      <c r="F103" s="667" t="s">
        <v>613</v>
      </c>
      <c r="G103" s="668" t="s">
        <v>504</v>
      </c>
      <c r="H103" s="669">
        <v>38603</v>
      </c>
      <c r="I103" s="671" t="s">
        <v>386</v>
      </c>
      <c r="J103" s="1" t="s">
        <v>498</v>
      </c>
    </row>
    <row r="104" spans="1:10" ht="46.7" customHeight="1" x14ac:dyDescent="0.25">
      <c r="A104" s="27" t="s">
        <v>496</v>
      </c>
      <c r="B104" s="27" t="s">
        <v>611</v>
      </c>
      <c r="C104" s="1" t="s">
        <v>618</v>
      </c>
      <c r="D104" s="532" t="str">
        <f t="shared" si="1"/>
        <v>Water Department, Minimum Monthly Charge, 4", 8" FSM or 10" FSM potable domestic, inside City</v>
      </c>
      <c r="E104" s="667">
        <v>22.5</v>
      </c>
      <c r="F104" s="667" t="s">
        <v>613</v>
      </c>
      <c r="G104" s="668" t="s">
        <v>504</v>
      </c>
      <c r="H104" s="669">
        <v>38603</v>
      </c>
      <c r="I104" s="671" t="s">
        <v>386</v>
      </c>
      <c r="J104" s="1" t="s">
        <v>498</v>
      </c>
    </row>
    <row r="105" spans="1:10" ht="46.7" customHeight="1" x14ac:dyDescent="0.25">
      <c r="A105" s="27" t="s">
        <v>496</v>
      </c>
      <c r="B105" s="27" t="s">
        <v>611</v>
      </c>
      <c r="C105" s="1" t="s">
        <v>619</v>
      </c>
      <c r="D105" s="532" t="str">
        <f t="shared" si="1"/>
        <v>Water Department, Minimum Monthly Charge, 6" meter potable domestic, inside City</v>
      </c>
      <c r="E105" s="667">
        <v>37.5</v>
      </c>
      <c r="F105" s="667" t="s">
        <v>613</v>
      </c>
      <c r="G105" s="668" t="s">
        <v>504</v>
      </c>
      <c r="H105" s="669">
        <v>38603</v>
      </c>
      <c r="I105" s="671" t="s">
        <v>386</v>
      </c>
      <c r="J105" s="1" t="s">
        <v>498</v>
      </c>
    </row>
    <row r="106" spans="1:10" ht="46.7" customHeight="1" x14ac:dyDescent="0.25">
      <c r="A106" s="27" t="s">
        <v>496</v>
      </c>
      <c r="B106" s="27" t="s">
        <v>611</v>
      </c>
      <c r="C106" s="1" t="s">
        <v>620</v>
      </c>
      <c r="D106" s="532" t="str">
        <f t="shared" si="1"/>
        <v>Water Department, Minimum Monthly Charge, 8" meter potable domestic, inside City</v>
      </c>
      <c r="E106" s="667">
        <v>52.5</v>
      </c>
      <c r="F106" s="667" t="s">
        <v>613</v>
      </c>
      <c r="G106" s="668" t="s">
        <v>504</v>
      </c>
      <c r="H106" s="669">
        <v>38603</v>
      </c>
      <c r="I106" s="671" t="s">
        <v>386</v>
      </c>
      <c r="J106" s="1" t="s">
        <v>498</v>
      </c>
    </row>
    <row r="107" spans="1:10" ht="46.7" customHeight="1" x14ac:dyDescent="0.25">
      <c r="A107" s="27" t="s">
        <v>496</v>
      </c>
      <c r="B107" s="27" t="s">
        <v>611</v>
      </c>
      <c r="C107" s="1" t="s">
        <v>621</v>
      </c>
      <c r="D107" s="532" t="str">
        <f t="shared" si="1"/>
        <v>Water Department, Minimum Monthly Charge, 10" meter potable domestic, inside City</v>
      </c>
      <c r="E107" s="667">
        <v>67.5</v>
      </c>
      <c r="F107" s="667" t="s">
        <v>613</v>
      </c>
      <c r="G107" s="668" t="s">
        <v>504</v>
      </c>
      <c r="H107" s="669">
        <v>38603</v>
      </c>
      <c r="I107" s="671" t="s">
        <v>386</v>
      </c>
      <c r="J107" s="1" t="s">
        <v>498</v>
      </c>
    </row>
    <row r="108" spans="1:10" ht="46.7" customHeight="1" x14ac:dyDescent="0.25">
      <c r="A108" s="27" t="s">
        <v>496</v>
      </c>
      <c r="B108" s="27" t="s">
        <v>611</v>
      </c>
      <c r="C108" s="1" t="s">
        <v>622</v>
      </c>
      <c r="D108" s="532" t="str">
        <f t="shared" si="1"/>
        <v>Water Department, Minimum Monthly Charge, 12" meter potable domestic, inside City</v>
      </c>
      <c r="E108" s="667">
        <v>100</v>
      </c>
      <c r="F108" s="667" t="s">
        <v>613</v>
      </c>
      <c r="G108" s="668" t="s">
        <v>504</v>
      </c>
      <c r="H108" s="669">
        <v>38603</v>
      </c>
      <c r="I108" s="671" t="s">
        <v>386</v>
      </c>
      <c r="J108" s="1" t="s">
        <v>498</v>
      </c>
    </row>
    <row r="109" spans="1:10" ht="46.7" customHeight="1" x14ac:dyDescent="0.25">
      <c r="A109" s="27" t="s">
        <v>496</v>
      </c>
      <c r="B109" s="27" t="s">
        <v>611</v>
      </c>
      <c r="C109" s="1" t="s">
        <v>623</v>
      </c>
      <c r="D109" s="532" t="str">
        <f t="shared" si="1"/>
        <v>Water Department, Minimum Monthly Charge, 5/8" or 3/4" meter potable domestic, outside City</v>
      </c>
      <c r="E109" s="667">
        <v>1.75</v>
      </c>
      <c r="F109" s="667" t="s">
        <v>613</v>
      </c>
      <c r="G109" s="668" t="s">
        <v>504</v>
      </c>
      <c r="H109" s="669">
        <v>38603</v>
      </c>
      <c r="I109" s="671" t="s">
        <v>386</v>
      </c>
      <c r="J109" s="1" t="s">
        <v>498</v>
      </c>
    </row>
    <row r="110" spans="1:10" ht="46.7" customHeight="1" x14ac:dyDescent="0.25">
      <c r="A110" s="27" t="s">
        <v>496</v>
      </c>
      <c r="B110" s="27" t="s">
        <v>611</v>
      </c>
      <c r="C110" s="1" t="s">
        <v>624</v>
      </c>
      <c r="D110" s="532" t="str">
        <f t="shared" si="1"/>
        <v>Water Department, Minimum Monthly Charge, 1" meter potable domestic, outside City</v>
      </c>
      <c r="E110" s="667">
        <v>5.25</v>
      </c>
      <c r="F110" s="667" t="s">
        <v>613</v>
      </c>
      <c r="G110" s="668" t="s">
        <v>504</v>
      </c>
      <c r="H110" s="669">
        <v>38603</v>
      </c>
      <c r="I110" s="671" t="s">
        <v>386</v>
      </c>
      <c r="J110" s="1" t="s">
        <v>498</v>
      </c>
    </row>
    <row r="111" spans="1:10" ht="46.7" customHeight="1" x14ac:dyDescent="0.25">
      <c r="A111" s="27" t="s">
        <v>496</v>
      </c>
      <c r="B111" s="27" t="s">
        <v>611</v>
      </c>
      <c r="C111" s="1" t="s">
        <v>625</v>
      </c>
      <c r="D111" s="532" t="str">
        <f t="shared" si="1"/>
        <v>Water Department, Minimum Monthly Charge, 1.5" meter potable domestic, outside City</v>
      </c>
      <c r="E111" s="667">
        <v>8.75</v>
      </c>
      <c r="F111" s="667" t="s">
        <v>613</v>
      </c>
      <c r="G111" s="668" t="s">
        <v>504</v>
      </c>
      <c r="H111" s="669">
        <v>38603</v>
      </c>
      <c r="I111" s="671" t="s">
        <v>386</v>
      </c>
      <c r="J111" s="1" t="s">
        <v>498</v>
      </c>
    </row>
    <row r="112" spans="1:10" ht="46.7" customHeight="1" x14ac:dyDescent="0.25">
      <c r="A112" s="27" t="s">
        <v>496</v>
      </c>
      <c r="B112" s="27" t="s">
        <v>611</v>
      </c>
      <c r="C112" s="1" t="s">
        <v>626</v>
      </c>
      <c r="D112" s="532" t="str">
        <f t="shared" si="1"/>
        <v>Water Department, Minimum Monthly Charge, 2" meter potable domestic, outside City</v>
      </c>
      <c r="E112" s="667">
        <v>10.5</v>
      </c>
      <c r="F112" s="667" t="s">
        <v>613</v>
      </c>
      <c r="G112" s="668" t="s">
        <v>504</v>
      </c>
      <c r="H112" s="669">
        <v>38603</v>
      </c>
      <c r="I112" s="671" t="s">
        <v>386</v>
      </c>
      <c r="J112" s="1" t="s">
        <v>498</v>
      </c>
    </row>
    <row r="113" spans="1:10" ht="46.7" customHeight="1" x14ac:dyDescent="0.25">
      <c r="A113" s="27" t="s">
        <v>496</v>
      </c>
      <c r="B113" s="27" t="s">
        <v>611</v>
      </c>
      <c r="C113" s="1" t="s">
        <v>627</v>
      </c>
      <c r="D113" s="532" t="str">
        <f t="shared" si="1"/>
        <v>Water Department, Minimum Monthly Charge, 3", 4" FSM or 6" FSM potable domestic, outside City</v>
      </c>
      <c r="E113" s="667">
        <v>19.25</v>
      </c>
      <c r="F113" s="667" t="s">
        <v>613</v>
      </c>
      <c r="G113" s="668" t="s">
        <v>504</v>
      </c>
      <c r="H113" s="669">
        <v>38603</v>
      </c>
      <c r="I113" s="671" t="s">
        <v>386</v>
      </c>
      <c r="J113" s="1" t="s">
        <v>498</v>
      </c>
    </row>
    <row r="114" spans="1:10" ht="46.7" customHeight="1" x14ac:dyDescent="0.25">
      <c r="A114" s="27" t="s">
        <v>496</v>
      </c>
      <c r="B114" s="27" t="s">
        <v>611</v>
      </c>
      <c r="C114" s="1" t="s">
        <v>628</v>
      </c>
      <c r="D114" s="532" t="str">
        <f t="shared" si="1"/>
        <v>Water Department, Minimum Monthly Charge, 4", 8" FSM or 10" FSM potable domestic, outside City</v>
      </c>
      <c r="E114" s="667">
        <v>26.25</v>
      </c>
      <c r="F114" s="667" t="s">
        <v>613</v>
      </c>
      <c r="G114" s="668" t="s">
        <v>504</v>
      </c>
      <c r="H114" s="669">
        <v>38603</v>
      </c>
      <c r="I114" s="671" t="s">
        <v>386</v>
      </c>
      <c r="J114" s="1" t="s">
        <v>498</v>
      </c>
    </row>
    <row r="115" spans="1:10" ht="46.7" customHeight="1" x14ac:dyDescent="0.25">
      <c r="A115" s="27" t="s">
        <v>496</v>
      </c>
      <c r="B115" s="27" t="s">
        <v>611</v>
      </c>
      <c r="C115" s="1" t="s">
        <v>629</v>
      </c>
      <c r="D115" s="532" t="str">
        <f t="shared" si="1"/>
        <v>Water Department, Minimum Monthly Charge, 6" meter potable domestic, outside City</v>
      </c>
      <c r="E115" s="667">
        <v>43.75</v>
      </c>
      <c r="F115" s="667" t="s">
        <v>613</v>
      </c>
      <c r="G115" s="668" t="s">
        <v>504</v>
      </c>
      <c r="H115" s="669">
        <v>38603</v>
      </c>
      <c r="I115" s="671" t="s">
        <v>386</v>
      </c>
      <c r="J115" s="1" t="s">
        <v>498</v>
      </c>
    </row>
    <row r="116" spans="1:10" ht="46.7" customHeight="1" x14ac:dyDescent="0.25">
      <c r="A116" s="27" t="s">
        <v>496</v>
      </c>
      <c r="B116" s="27" t="s">
        <v>611</v>
      </c>
      <c r="C116" s="1" t="s">
        <v>630</v>
      </c>
      <c r="D116" s="532" t="str">
        <f t="shared" si="1"/>
        <v>Water Department, Minimum Monthly Charge, 8" meter potable domestic, outside City</v>
      </c>
      <c r="E116" s="667">
        <v>61.25</v>
      </c>
      <c r="F116" s="667" t="s">
        <v>613</v>
      </c>
      <c r="G116" s="668" t="s">
        <v>504</v>
      </c>
      <c r="H116" s="669">
        <v>38603</v>
      </c>
      <c r="I116" s="671" t="s">
        <v>386</v>
      </c>
      <c r="J116" s="1" t="s">
        <v>498</v>
      </c>
    </row>
    <row r="117" spans="1:10" ht="46.7" customHeight="1" x14ac:dyDescent="0.25">
      <c r="A117" s="27" t="s">
        <v>496</v>
      </c>
      <c r="B117" s="27" t="s">
        <v>611</v>
      </c>
      <c r="C117" s="1" t="s">
        <v>631</v>
      </c>
      <c r="D117" s="532" t="str">
        <f t="shared" si="1"/>
        <v>Water Department, Minimum Monthly Charge, 10" meter potable domestic, outside City</v>
      </c>
      <c r="E117" s="667">
        <v>78.75</v>
      </c>
      <c r="F117" s="667" t="s">
        <v>613</v>
      </c>
      <c r="G117" s="668" t="s">
        <v>504</v>
      </c>
      <c r="H117" s="669">
        <v>38603</v>
      </c>
      <c r="I117" s="671" t="s">
        <v>386</v>
      </c>
      <c r="J117" s="1" t="s">
        <v>498</v>
      </c>
    </row>
    <row r="118" spans="1:10" ht="46.7" customHeight="1" x14ac:dyDescent="0.25">
      <c r="A118" s="27" t="s">
        <v>496</v>
      </c>
      <c r="B118" s="27" t="s">
        <v>611</v>
      </c>
      <c r="C118" s="1" t="s">
        <v>632</v>
      </c>
      <c r="D118" s="532" t="str">
        <f t="shared" si="1"/>
        <v>Water Department, Minimum Monthly Charge, 12" meter potable domestic, outside City</v>
      </c>
      <c r="E118" s="667">
        <v>112.5</v>
      </c>
      <c r="F118" s="667" t="s">
        <v>613</v>
      </c>
      <c r="G118" s="668" t="s">
        <v>504</v>
      </c>
      <c r="H118" s="669">
        <v>38603</v>
      </c>
      <c r="I118" s="671" t="s">
        <v>386</v>
      </c>
      <c r="J118" s="1" t="s">
        <v>498</v>
      </c>
    </row>
    <row r="119" spans="1:10" ht="46.7" customHeight="1" x14ac:dyDescent="0.25">
      <c r="A119" s="27" t="s">
        <v>496</v>
      </c>
      <c r="B119" s="27" t="s">
        <v>633</v>
      </c>
      <c r="C119" s="1" t="s">
        <v>634</v>
      </c>
      <c r="D119" s="532" t="str">
        <f t="shared" si="1"/>
        <v>Water Department, Deposit, 3/4" potable meter</v>
      </c>
      <c r="E119" s="667">
        <v>45</v>
      </c>
      <c r="F119" s="667">
        <v>30</v>
      </c>
      <c r="G119" s="668" t="s">
        <v>635</v>
      </c>
      <c r="H119" s="669">
        <v>38554</v>
      </c>
      <c r="I119" s="670">
        <v>38554</v>
      </c>
      <c r="J119" s="1" t="s">
        <v>498</v>
      </c>
    </row>
    <row r="120" spans="1:10" ht="46.7" customHeight="1" x14ac:dyDescent="0.25">
      <c r="A120" s="27" t="s">
        <v>496</v>
      </c>
      <c r="B120" s="27" t="s">
        <v>633</v>
      </c>
      <c r="C120" s="1" t="s">
        <v>636</v>
      </c>
      <c r="D120" s="532" t="str">
        <f t="shared" si="1"/>
        <v>Water Department, Deposit, 1" potable meter</v>
      </c>
      <c r="E120" s="667">
        <v>60</v>
      </c>
      <c r="F120" s="667">
        <v>40</v>
      </c>
      <c r="G120" s="668" t="s">
        <v>635</v>
      </c>
      <c r="H120" s="669">
        <v>38554</v>
      </c>
      <c r="I120" s="670">
        <v>38554</v>
      </c>
      <c r="J120" s="1" t="s">
        <v>498</v>
      </c>
    </row>
    <row r="121" spans="1:10" ht="46.7" customHeight="1" x14ac:dyDescent="0.25">
      <c r="A121" s="27" t="s">
        <v>496</v>
      </c>
      <c r="B121" s="27" t="s">
        <v>633</v>
      </c>
      <c r="C121" s="1" t="s">
        <v>637</v>
      </c>
      <c r="D121" s="532" t="str">
        <f t="shared" si="1"/>
        <v>Water Department, Deposit, 1.5" potable meter</v>
      </c>
      <c r="E121" s="667">
        <v>105</v>
      </c>
      <c r="F121" s="667">
        <v>70</v>
      </c>
      <c r="G121" s="668" t="s">
        <v>635</v>
      </c>
      <c r="H121" s="669">
        <v>38554</v>
      </c>
      <c r="I121" s="670">
        <v>38554</v>
      </c>
      <c r="J121" s="1" t="s">
        <v>498</v>
      </c>
    </row>
    <row r="122" spans="1:10" ht="46.7" customHeight="1" x14ac:dyDescent="0.25">
      <c r="A122" s="27" t="s">
        <v>496</v>
      </c>
      <c r="B122" s="27" t="s">
        <v>633</v>
      </c>
      <c r="C122" s="1" t="s">
        <v>638</v>
      </c>
      <c r="D122" s="532" t="str">
        <f t="shared" si="1"/>
        <v>Water Department, Deposit, 2" potable meter</v>
      </c>
      <c r="E122" s="667">
        <v>150</v>
      </c>
      <c r="F122" s="667">
        <v>100</v>
      </c>
      <c r="G122" s="668" t="s">
        <v>635</v>
      </c>
      <c r="H122" s="669">
        <v>38554</v>
      </c>
      <c r="I122" s="670">
        <v>38554</v>
      </c>
      <c r="J122" s="1" t="s">
        <v>498</v>
      </c>
    </row>
    <row r="123" spans="1:10" ht="46.7" customHeight="1" x14ac:dyDescent="0.25">
      <c r="A123" s="27" t="s">
        <v>496</v>
      </c>
      <c r="B123" s="27" t="s">
        <v>633</v>
      </c>
      <c r="C123" s="1" t="s">
        <v>639</v>
      </c>
      <c r="D123" s="532" t="str">
        <f t="shared" si="1"/>
        <v>Water Department, Deposit, 3" potable meter</v>
      </c>
      <c r="E123" s="667">
        <v>300</v>
      </c>
      <c r="F123" s="667">
        <v>200</v>
      </c>
      <c r="G123" s="668" t="s">
        <v>635</v>
      </c>
      <c r="H123" s="669">
        <v>38554</v>
      </c>
      <c r="I123" s="670">
        <v>38554</v>
      </c>
      <c r="J123" s="1" t="s">
        <v>498</v>
      </c>
    </row>
    <row r="124" spans="1:10" ht="46.7" customHeight="1" x14ac:dyDescent="0.25">
      <c r="A124" s="27" t="s">
        <v>496</v>
      </c>
      <c r="B124" s="27" t="s">
        <v>633</v>
      </c>
      <c r="C124" s="1" t="s">
        <v>640</v>
      </c>
      <c r="D124" s="532" t="str">
        <f t="shared" si="1"/>
        <v>Water Department, Deposit, 4" potable meter</v>
      </c>
      <c r="E124" s="667">
        <v>450</v>
      </c>
      <c r="F124" s="667">
        <v>300</v>
      </c>
      <c r="G124" s="668" t="s">
        <v>635</v>
      </c>
      <c r="H124" s="669">
        <v>38554</v>
      </c>
      <c r="I124" s="670">
        <v>38554</v>
      </c>
      <c r="J124" s="1" t="s">
        <v>498</v>
      </c>
    </row>
    <row r="125" spans="1:10" ht="46.7" customHeight="1" x14ac:dyDescent="0.25">
      <c r="A125" s="27" t="s">
        <v>496</v>
      </c>
      <c r="B125" s="27" t="s">
        <v>633</v>
      </c>
      <c r="C125" s="1" t="s">
        <v>641</v>
      </c>
      <c r="D125" s="532" t="str">
        <f t="shared" si="1"/>
        <v>Water Department, Deposit, 6" potable meter</v>
      </c>
      <c r="E125" s="667">
        <v>900</v>
      </c>
      <c r="F125" s="667">
        <v>600</v>
      </c>
      <c r="G125" s="668" t="s">
        <v>635</v>
      </c>
      <c r="H125" s="669">
        <v>38554</v>
      </c>
      <c r="I125" s="670">
        <v>38554</v>
      </c>
      <c r="J125" s="1" t="s">
        <v>498</v>
      </c>
    </row>
    <row r="126" spans="1:10" ht="46.7" customHeight="1" x14ac:dyDescent="0.25">
      <c r="A126" s="27" t="s">
        <v>496</v>
      </c>
      <c r="B126" s="27" t="s">
        <v>633</v>
      </c>
      <c r="C126" s="1" t="s">
        <v>642</v>
      </c>
      <c r="D126" s="532" t="str">
        <f t="shared" si="1"/>
        <v>Water Department, Deposit, 8" potable meter</v>
      </c>
      <c r="E126" s="667">
        <v>1500</v>
      </c>
      <c r="F126" s="667">
        <v>1000</v>
      </c>
      <c r="G126" s="668" t="s">
        <v>635</v>
      </c>
      <c r="H126" s="669">
        <v>38554</v>
      </c>
      <c r="I126" s="670">
        <v>38554</v>
      </c>
      <c r="J126" s="1" t="s">
        <v>498</v>
      </c>
    </row>
    <row r="127" spans="1:10" ht="46.7" customHeight="1" x14ac:dyDescent="0.25">
      <c r="A127" s="27" t="s">
        <v>496</v>
      </c>
      <c r="B127" s="27" t="s">
        <v>643</v>
      </c>
      <c r="C127" s="1" t="s">
        <v>644</v>
      </c>
      <c r="D127" s="532" t="str">
        <f t="shared" si="1"/>
        <v>Water Department, Annual readiness to serve fee, 2" fire main</v>
      </c>
      <c r="E127" s="667">
        <v>10</v>
      </c>
      <c r="F127" s="667" t="s">
        <v>613</v>
      </c>
      <c r="G127" s="668" t="s">
        <v>504</v>
      </c>
      <c r="H127" s="669">
        <v>38603</v>
      </c>
      <c r="I127" s="671" t="s">
        <v>386</v>
      </c>
      <c r="J127" s="1" t="s">
        <v>498</v>
      </c>
    </row>
    <row r="128" spans="1:10" ht="46.7" customHeight="1" x14ac:dyDescent="0.25">
      <c r="A128" s="27" t="s">
        <v>496</v>
      </c>
      <c r="B128" s="27" t="s">
        <v>643</v>
      </c>
      <c r="C128" s="1" t="s">
        <v>645</v>
      </c>
      <c r="D128" s="532" t="str">
        <f t="shared" si="1"/>
        <v xml:space="preserve">Water Department, Annual readiness to serve fee, 4" fire main </v>
      </c>
      <c r="E128" s="667">
        <v>30</v>
      </c>
      <c r="F128" s="667" t="s">
        <v>613</v>
      </c>
      <c r="G128" s="668" t="s">
        <v>504</v>
      </c>
      <c r="H128" s="669">
        <v>38603</v>
      </c>
      <c r="I128" s="671" t="s">
        <v>386</v>
      </c>
      <c r="J128" s="1" t="s">
        <v>498</v>
      </c>
    </row>
    <row r="129" spans="1:10" ht="46.7" customHeight="1" x14ac:dyDescent="0.25">
      <c r="A129" s="27" t="s">
        <v>496</v>
      </c>
      <c r="B129" s="27" t="s">
        <v>643</v>
      </c>
      <c r="C129" s="1" t="s">
        <v>646</v>
      </c>
      <c r="D129" s="532" t="str">
        <f t="shared" si="1"/>
        <v>Water Department, Annual readiness to serve fee, 6" fire main</v>
      </c>
      <c r="E129" s="667">
        <v>90</v>
      </c>
      <c r="F129" s="667" t="s">
        <v>613</v>
      </c>
      <c r="G129" s="668" t="s">
        <v>504</v>
      </c>
      <c r="H129" s="669">
        <v>38603</v>
      </c>
      <c r="I129" s="671" t="s">
        <v>386</v>
      </c>
      <c r="J129" s="1" t="s">
        <v>498</v>
      </c>
    </row>
    <row r="130" spans="1:10" ht="46.7" customHeight="1" x14ac:dyDescent="0.25">
      <c r="A130" s="27" t="s">
        <v>496</v>
      </c>
      <c r="B130" s="27" t="s">
        <v>643</v>
      </c>
      <c r="C130" s="1" t="s">
        <v>647</v>
      </c>
      <c r="D130" s="532" t="str">
        <f t="shared" si="1"/>
        <v>Water Department, Annual readiness to serve fee, 8" fire main</v>
      </c>
      <c r="E130" s="667">
        <v>200</v>
      </c>
      <c r="F130" s="667" t="s">
        <v>613</v>
      </c>
      <c r="G130" s="668" t="s">
        <v>504</v>
      </c>
      <c r="H130" s="669">
        <v>38603</v>
      </c>
      <c r="I130" s="671" t="s">
        <v>386</v>
      </c>
      <c r="J130" s="1" t="s">
        <v>498</v>
      </c>
    </row>
    <row r="131" spans="1:10" ht="46.7" customHeight="1" x14ac:dyDescent="0.25">
      <c r="A131" s="27" t="s">
        <v>496</v>
      </c>
      <c r="B131" s="27" t="s">
        <v>643</v>
      </c>
      <c r="C131" s="1" t="s">
        <v>648</v>
      </c>
      <c r="D131" s="532" t="str">
        <f t="shared" ref="D131:D159" si="2">CONCATENATE(A131,B131,C131)</f>
        <v xml:space="preserve">Water Department, Annual readiness to serve fee, 10" fire main </v>
      </c>
      <c r="E131" s="667">
        <v>300</v>
      </c>
      <c r="F131" s="667" t="s">
        <v>613</v>
      </c>
      <c r="G131" s="668" t="s">
        <v>504</v>
      </c>
      <c r="H131" s="669">
        <v>38603</v>
      </c>
      <c r="I131" s="671" t="s">
        <v>386</v>
      </c>
      <c r="J131" s="1" t="s">
        <v>498</v>
      </c>
    </row>
    <row r="132" spans="1:10" ht="46.7" customHeight="1" x14ac:dyDescent="0.25">
      <c r="A132" s="27" t="s">
        <v>496</v>
      </c>
      <c r="B132" s="27" t="s">
        <v>643</v>
      </c>
      <c r="C132" s="1" t="s">
        <v>649</v>
      </c>
      <c r="D132" s="532" t="str">
        <f t="shared" si="2"/>
        <v>Water Department, Annual readiness to serve fee, 12" fire main</v>
      </c>
      <c r="E132" s="667">
        <v>500</v>
      </c>
      <c r="F132" s="667" t="s">
        <v>613</v>
      </c>
      <c r="G132" s="668" t="s">
        <v>504</v>
      </c>
      <c r="H132" s="669">
        <v>38603</v>
      </c>
      <c r="I132" s="671" t="s">
        <v>386</v>
      </c>
      <c r="J132" s="1" t="s">
        <v>498</v>
      </c>
    </row>
    <row r="133" spans="1:10" ht="46.7" customHeight="1" x14ac:dyDescent="0.25">
      <c r="A133" s="27" t="s">
        <v>496</v>
      </c>
      <c r="B133" s="27" t="s">
        <v>650</v>
      </c>
      <c r="C133" s="1" t="s">
        <v>651</v>
      </c>
      <c r="D133" s="532" t="str">
        <f t="shared" si="2"/>
        <v>Water Department, Annual fire hydrant service charge,within City r.o.w.</v>
      </c>
      <c r="E133" s="667">
        <v>40</v>
      </c>
      <c r="F133" s="667" t="s">
        <v>613</v>
      </c>
      <c r="G133" s="668" t="s">
        <v>504</v>
      </c>
      <c r="H133" s="669">
        <v>38603</v>
      </c>
      <c r="I133" s="671" t="s">
        <v>386</v>
      </c>
      <c r="J133" s="1" t="s">
        <v>498</v>
      </c>
    </row>
    <row r="134" spans="1:10" ht="46.7" customHeight="1" x14ac:dyDescent="0.25">
      <c r="A134" s="27" t="s">
        <v>496</v>
      </c>
      <c r="B134" s="27" t="s">
        <v>650</v>
      </c>
      <c r="C134" s="1" t="s">
        <v>652</v>
      </c>
      <c r="D134" s="532" t="str">
        <f t="shared" si="2"/>
        <v>Water Department, Annual fire hydrant service charge,within streets outside the City</v>
      </c>
      <c r="E134" s="667">
        <v>60</v>
      </c>
      <c r="F134" s="667" t="s">
        <v>613</v>
      </c>
      <c r="G134" s="668" t="s">
        <v>504</v>
      </c>
      <c r="H134" s="669">
        <v>38603</v>
      </c>
      <c r="I134" s="671" t="s">
        <v>386</v>
      </c>
      <c r="J134" s="1" t="s">
        <v>498</v>
      </c>
    </row>
    <row r="135" spans="1:10" ht="46.7" customHeight="1" x14ac:dyDescent="0.25">
      <c r="A135" s="27" t="s">
        <v>496</v>
      </c>
      <c r="B135" s="27" t="s">
        <v>650</v>
      </c>
      <c r="C135" s="1" t="s">
        <v>653</v>
      </c>
      <c r="D135" s="532" t="str">
        <f t="shared" si="2"/>
        <v>Water Department, Annual fire hydrant service charge,within easements inside or outside the City</v>
      </c>
      <c r="E135" s="667">
        <v>60</v>
      </c>
      <c r="F135" s="667" t="s">
        <v>613</v>
      </c>
      <c r="G135" s="668" t="s">
        <v>504</v>
      </c>
      <c r="H135" s="669">
        <v>38603</v>
      </c>
      <c r="I135" s="671" t="s">
        <v>386</v>
      </c>
      <c r="J135" s="1" t="s">
        <v>498</v>
      </c>
    </row>
    <row r="136" spans="1:10" ht="46.7" customHeight="1" x14ac:dyDescent="0.25">
      <c r="A136" s="27" t="s">
        <v>496</v>
      </c>
      <c r="B136" s="27" t="s">
        <v>654</v>
      </c>
      <c r="C136" s="1" t="s">
        <v>655</v>
      </c>
      <c r="D136" s="532" t="str">
        <f t="shared" si="2"/>
        <v>Water Department, Customer driven meter accuracy testing, potable, 5/8"x3/4" or 3/4"</v>
      </c>
      <c r="E136" s="667">
        <v>45</v>
      </c>
      <c r="F136" s="667">
        <v>25</v>
      </c>
      <c r="G136" s="668" t="s">
        <v>504</v>
      </c>
      <c r="H136" s="669">
        <v>38603</v>
      </c>
      <c r="I136" s="670">
        <v>38603</v>
      </c>
      <c r="J136" s="1" t="s">
        <v>498</v>
      </c>
    </row>
    <row r="137" spans="1:10" ht="46.7" customHeight="1" x14ac:dyDescent="0.25">
      <c r="A137" s="27" t="s">
        <v>496</v>
      </c>
      <c r="B137" s="27" t="s">
        <v>654</v>
      </c>
      <c r="C137" s="1" t="s">
        <v>656</v>
      </c>
      <c r="D137" s="532" t="str">
        <f t="shared" si="2"/>
        <v>Water Department, Customer driven meter accuracy testing, potable, 1"</v>
      </c>
      <c r="E137" s="667">
        <v>45</v>
      </c>
      <c r="F137" s="667">
        <v>25</v>
      </c>
      <c r="G137" s="668" t="s">
        <v>504</v>
      </c>
      <c r="H137" s="669">
        <v>38603</v>
      </c>
      <c r="I137" s="670">
        <v>38603</v>
      </c>
      <c r="J137" s="1" t="s">
        <v>498</v>
      </c>
    </row>
    <row r="138" spans="1:10" ht="46.7" customHeight="1" x14ac:dyDescent="0.25">
      <c r="A138" s="27" t="s">
        <v>496</v>
      </c>
      <c r="B138" s="27" t="s">
        <v>654</v>
      </c>
      <c r="C138" s="1" t="s">
        <v>657</v>
      </c>
      <c r="D138" s="532" t="str">
        <f t="shared" si="2"/>
        <v>Water Department, Customer driven meter accuracy testing, potable, 1.5"</v>
      </c>
      <c r="E138" s="667">
        <v>45</v>
      </c>
      <c r="F138" s="667">
        <v>25</v>
      </c>
      <c r="G138" s="668" t="s">
        <v>504</v>
      </c>
      <c r="H138" s="669">
        <v>38603</v>
      </c>
      <c r="I138" s="670">
        <v>38603</v>
      </c>
      <c r="J138" s="1" t="s">
        <v>498</v>
      </c>
    </row>
    <row r="139" spans="1:10" ht="46.7" customHeight="1" x14ac:dyDescent="0.25">
      <c r="A139" s="27" t="s">
        <v>496</v>
      </c>
      <c r="B139" s="27" t="s">
        <v>654</v>
      </c>
      <c r="C139" s="1" t="s">
        <v>658</v>
      </c>
      <c r="D139" s="532" t="str">
        <f t="shared" si="2"/>
        <v>Water Department, Customer driven meter accuracy testing, potable, 2"</v>
      </c>
      <c r="E139" s="667">
        <v>45</v>
      </c>
      <c r="F139" s="667">
        <v>25</v>
      </c>
      <c r="G139" s="668" t="s">
        <v>504</v>
      </c>
      <c r="H139" s="669">
        <v>38603</v>
      </c>
      <c r="I139" s="670">
        <v>38603</v>
      </c>
      <c r="J139" s="1" t="s">
        <v>498</v>
      </c>
    </row>
    <row r="140" spans="1:10" ht="46.7" customHeight="1" x14ac:dyDescent="0.25">
      <c r="A140" s="27" t="s">
        <v>496</v>
      </c>
      <c r="B140" s="27" t="s">
        <v>654</v>
      </c>
      <c r="C140" s="1" t="s">
        <v>659</v>
      </c>
      <c r="D140" s="532" t="str">
        <f t="shared" si="2"/>
        <v>Water Department, Customer driven meter accuracy testing, potable, 3"</v>
      </c>
      <c r="E140" s="667">
        <v>95</v>
      </c>
      <c r="F140" s="667">
        <v>75</v>
      </c>
      <c r="G140" s="668" t="s">
        <v>504</v>
      </c>
      <c r="H140" s="669">
        <v>38603</v>
      </c>
      <c r="I140" s="670">
        <v>38603</v>
      </c>
      <c r="J140" s="1" t="s">
        <v>498</v>
      </c>
    </row>
    <row r="141" spans="1:10" ht="46.7" customHeight="1" x14ac:dyDescent="0.25">
      <c r="A141" s="27" t="s">
        <v>496</v>
      </c>
      <c r="B141" s="27" t="s">
        <v>654</v>
      </c>
      <c r="C141" s="1" t="s">
        <v>660</v>
      </c>
      <c r="D141" s="532" t="str">
        <f t="shared" si="2"/>
        <v>Water Department, Customer driven meter accuracy testing, potable, 4"</v>
      </c>
      <c r="E141" s="667">
        <v>95</v>
      </c>
      <c r="F141" s="667">
        <v>75</v>
      </c>
      <c r="G141" s="668" t="s">
        <v>504</v>
      </c>
      <c r="H141" s="669">
        <v>38603</v>
      </c>
      <c r="I141" s="670">
        <v>38603</v>
      </c>
      <c r="J141" s="1" t="s">
        <v>498</v>
      </c>
    </row>
    <row r="142" spans="1:10" ht="46.7" customHeight="1" x14ac:dyDescent="0.25">
      <c r="A142" s="27" t="s">
        <v>496</v>
      </c>
      <c r="B142" s="27" t="s">
        <v>654</v>
      </c>
      <c r="C142" s="1" t="s">
        <v>661</v>
      </c>
      <c r="D142" s="532" t="str">
        <f t="shared" si="2"/>
        <v xml:space="preserve">Water Department, Customer driven meter accuracy testing, potable, 6" </v>
      </c>
      <c r="E142" s="667">
        <v>150</v>
      </c>
      <c r="F142" s="667" t="s">
        <v>613</v>
      </c>
      <c r="G142" s="668" t="s">
        <v>504</v>
      </c>
      <c r="H142" s="669">
        <v>38603</v>
      </c>
      <c r="I142" s="671" t="s">
        <v>386</v>
      </c>
      <c r="J142" s="1" t="s">
        <v>498</v>
      </c>
    </row>
    <row r="143" spans="1:10" ht="46.7" customHeight="1" x14ac:dyDescent="0.25">
      <c r="A143" s="27" t="s">
        <v>496</v>
      </c>
      <c r="B143" s="27" t="s">
        <v>662</v>
      </c>
      <c r="C143" s="1" t="s">
        <v>663</v>
      </c>
      <c r="D143" s="532" t="str">
        <f t="shared" si="2"/>
        <v>Water Department, Worthless check fees per COT Banking Policy, &lt;=$50</v>
      </c>
      <c r="E143" s="667">
        <v>25</v>
      </c>
      <c r="F143" s="667" t="s">
        <v>664</v>
      </c>
      <c r="G143" s="668" t="s">
        <v>665</v>
      </c>
      <c r="H143" s="669">
        <v>40444</v>
      </c>
      <c r="I143" s="670">
        <v>40444</v>
      </c>
      <c r="J143" s="1" t="s">
        <v>498</v>
      </c>
    </row>
    <row r="144" spans="1:10" ht="46.7" customHeight="1" x14ac:dyDescent="0.25">
      <c r="A144" s="27" t="s">
        <v>496</v>
      </c>
      <c r="B144" s="27" t="s">
        <v>662</v>
      </c>
      <c r="C144" s="1" t="s">
        <v>666</v>
      </c>
      <c r="D144" s="532" t="str">
        <f t="shared" si="2"/>
        <v>Water Department, Worthless check fees per COT Banking Policy, $50.01-$300.00</v>
      </c>
      <c r="E144" s="667">
        <v>30</v>
      </c>
      <c r="F144" s="667" t="s">
        <v>664</v>
      </c>
      <c r="G144" s="668" t="s">
        <v>665</v>
      </c>
      <c r="H144" s="669">
        <v>40444</v>
      </c>
      <c r="I144" s="670">
        <v>40444</v>
      </c>
      <c r="J144" s="1" t="s">
        <v>498</v>
      </c>
    </row>
    <row r="145" spans="1:10" ht="46.7" customHeight="1" x14ac:dyDescent="0.25">
      <c r="A145" s="27" t="s">
        <v>496</v>
      </c>
      <c r="B145" s="27" t="s">
        <v>662</v>
      </c>
      <c r="C145" s="1" t="s">
        <v>667</v>
      </c>
      <c r="D145" s="532" t="str">
        <f t="shared" si="2"/>
        <v>Water Department, Worthless check fees per COT Banking Policy, $300.01-$800.00</v>
      </c>
      <c r="E145" s="667">
        <v>40</v>
      </c>
      <c r="F145" s="667" t="s">
        <v>664</v>
      </c>
      <c r="G145" s="668" t="s">
        <v>665</v>
      </c>
      <c r="H145" s="669">
        <v>40444</v>
      </c>
      <c r="I145" s="670">
        <v>40444</v>
      </c>
      <c r="J145" s="1" t="s">
        <v>498</v>
      </c>
    </row>
    <row r="146" spans="1:10" ht="46.7" customHeight="1" x14ac:dyDescent="0.25">
      <c r="A146" s="27" t="s">
        <v>496</v>
      </c>
      <c r="B146" s="27" t="s">
        <v>662</v>
      </c>
      <c r="C146" s="1" t="s">
        <v>668</v>
      </c>
      <c r="D146" s="532" t="str">
        <f t="shared" si="2"/>
        <v>Water Department, Worthless check fees per COT Banking Policy, &gt;=800.01</v>
      </c>
      <c r="E146" s="672" t="s">
        <v>669</v>
      </c>
      <c r="F146" s="667" t="s">
        <v>664</v>
      </c>
      <c r="G146" s="668" t="s">
        <v>665</v>
      </c>
      <c r="H146" s="669">
        <v>40444</v>
      </c>
      <c r="I146" s="670">
        <v>40444</v>
      </c>
      <c r="J146" s="1" t="s">
        <v>498</v>
      </c>
    </row>
    <row r="147" spans="1:10" ht="46.7" customHeight="1" x14ac:dyDescent="0.25">
      <c r="A147" s="27" t="s">
        <v>496</v>
      </c>
      <c r="C147" s="1" t="s">
        <v>670</v>
      </c>
      <c r="D147" s="532" t="str">
        <f t="shared" si="2"/>
        <v>Water Department, Valve box adjustment</v>
      </c>
      <c r="E147" s="667">
        <v>57</v>
      </c>
      <c r="F147" s="667" t="s">
        <v>386</v>
      </c>
      <c r="G147" s="668" t="s">
        <v>386</v>
      </c>
      <c r="H147" s="669" t="s">
        <v>386</v>
      </c>
      <c r="I147" s="671" t="s">
        <v>386</v>
      </c>
      <c r="J147" s="1" t="s">
        <v>498</v>
      </c>
    </row>
    <row r="148" spans="1:10" ht="46.7" customHeight="1" x14ac:dyDescent="0.25">
      <c r="A148" s="27" t="s">
        <v>496</v>
      </c>
      <c r="C148" s="1" t="s">
        <v>671</v>
      </c>
      <c r="D148" s="532" t="str">
        <f t="shared" si="2"/>
        <v>Water Department, Temporary fire hydrant removal and reinstallation</v>
      </c>
      <c r="E148" s="672">
        <v>250</v>
      </c>
      <c r="F148" s="667" t="s">
        <v>386</v>
      </c>
      <c r="G148" s="668" t="s">
        <v>386</v>
      </c>
      <c r="H148" s="669" t="s">
        <v>386</v>
      </c>
      <c r="I148" s="671" t="s">
        <v>386</v>
      </c>
      <c r="J148" s="1" t="s">
        <v>498</v>
      </c>
    </row>
    <row r="149" spans="1:10" ht="46.7" customHeight="1" x14ac:dyDescent="0.25">
      <c r="A149" s="27" t="s">
        <v>496</v>
      </c>
      <c r="C149" s="1" t="s">
        <v>672</v>
      </c>
      <c r="D149" s="532" t="str">
        <f t="shared" si="2"/>
        <v>Water Department, Day turn-on at curb lock and account startup</v>
      </c>
      <c r="E149" s="667">
        <v>30</v>
      </c>
      <c r="F149" s="667">
        <v>20</v>
      </c>
      <c r="G149" s="668" t="s">
        <v>665</v>
      </c>
      <c r="H149" s="669">
        <v>40444</v>
      </c>
      <c r="I149" s="670">
        <v>40444</v>
      </c>
      <c r="J149" s="1" t="s">
        <v>498</v>
      </c>
    </row>
    <row r="150" spans="1:10" ht="46.7" customHeight="1" x14ac:dyDescent="0.25">
      <c r="A150" s="27" t="s">
        <v>496</v>
      </c>
      <c r="C150" s="1" t="s">
        <v>673</v>
      </c>
      <c r="D150" s="532" t="str">
        <f t="shared" si="2"/>
        <v>Water Department, Removal of curb lock</v>
      </c>
      <c r="E150" s="667">
        <v>40</v>
      </c>
      <c r="F150" s="667">
        <v>25</v>
      </c>
      <c r="G150" s="668" t="s">
        <v>665</v>
      </c>
      <c r="H150" s="669">
        <v>40444</v>
      </c>
      <c r="I150" s="670">
        <v>40444</v>
      </c>
      <c r="J150" s="1" t="s">
        <v>498</v>
      </c>
    </row>
    <row r="151" spans="1:10" ht="46.7" customHeight="1" x14ac:dyDescent="0.25">
      <c r="A151" s="27" t="s">
        <v>496</v>
      </c>
      <c r="C151" s="1" t="s">
        <v>674</v>
      </c>
      <c r="D151" s="532" t="str">
        <f t="shared" si="2"/>
        <v>Water Department, Replace broken curb lock</v>
      </c>
      <c r="E151" s="667">
        <v>45</v>
      </c>
      <c r="F151" s="667">
        <v>30</v>
      </c>
      <c r="G151" s="668" t="s">
        <v>665</v>
      </c>
      <c r="H151" s="669">
        <v>40444</v>
      </c>
      <c r="I151" s="670">
        <v>40444</v>
      </c>
      <c r="J151" s="1" t="s">
        <v>498</v>
      </c>
    </row>
    <row r="152" spans="1:10" ht="46.7" customHeight="1" x14ac:dyDescent="0.25">
      <c r="A152" s="27" t="s">
        <v>496</v>
      </c>
      <c r="C152" s="1" t="s">
        <v>675</v>
      </c>
      <c r="D152" s="532" t="str">
        <f t="shared" si="2"/>
        <v>Water Department, Delinquent account collection charge</v>
      </c>
      <c r="E152" s="667">
        <v>25</v>
      </c>
      <c r="F152" s="667">
        <v>15</v>
      </c>
      <c r="G152" s="668" t="s">
        <v>665</v>
      </c>
      <c r="H152" s="669">
        <v>40444</v>
      </c>
      <c r="I152" s="670">
        <v>40444</v>
      </c>
      <c r="J152" s="1" t="s">
        <v>498</v>
      </c>
    </row>
    <row r="153" spans="1:10" ht="46.7" customHeight="1" x14ac:dyDescent="0.25">
      <c r="A153" s="27" t="s">
        <v>496</v>
      </c>
      <c r="C153" s="1" t="s">
        <v>676</v>
      </c>
      <c r="D153" s="532" t="str">
        <f t="shared" si="2"/>
        <v>Water Department, Delinquent account charge if cut off</v>
      </c>
      <c r="E153" s="667">
        <v>45</v>
      </c>
      <c r="F153" s="667">
        <v>30</v>
      </c>
      <c r="G153" s="668" t="s">
        <v>665</v>
      </c>
      <c r="H153" s="669">
        <v>40444</v>
      </c>
      <c r="I153" s="670">
        <v>40444</v>
      </c>
      <c r="J153" s="1" t="s">
        <v>498</v>
      </c>
    </row>
    <row r="154" spans="1:10" ht="46.7" customHeight="1" x14ac:dyDescent="0.25">
      <c r="A154" s="27" t="s">
        <v>496</v>
      </c>
      <c r="C154" s="1" t="s">
        <v>677</v>
      </c>
      <c r="D154" s="532" t="str">
        <f t="shared" si="2"/>
        <v>Water Department, Emergency turn-on / off at owner's request, potable</v>
      </c>
      <c r="E154" s="667">
        <v>40</v>
      </c>
      <c r="F154" s="667">
        <v>25</v>
      </c>
      <c r="G154" s="668" t="s">
        <v>665</v>
      </c>
      <c r="H154" s="669">
        <v>40444</v>
      </c>
      <c r="I154" s="670">
        <v>40444</v>
      </c>
      <c r="J154" s="1" t="s">
        <v>498</v>
      </c>
    </row>
    <row r="155" spans="1:10" ht="51" x14ac:dyDescent="0.25">
      <c r="A155" s="27" t="s">
        <v>496</v>
      </c>
      <c r="B155" s="27" t="s">
        <v>678</v>
      </c>
      <c r="C155" s="1" t="s">
        <v>679</v>
      </c>
      <c r="D155" s="532" t="str">
        <f t="shared" si="2"/>
        <v>Water Department, Reclaimed rate per ccf, Residential</v>
      </c>
      <c r="E155" s="667">
        <v>1.2</v>
      </c>
      <c r="F155" s="667">
        <v>1.34</v>
      </c>
      <c r="G155" s="668" t="s">
        <v>680</v>
      </c>
      <c r="H155" s="669">
        <v>39303</v>
      </c>
      <c r="I155" s="671" t="s">
        <v>681</v>
      </c>
      <c r="J155" s="1" t="s">
        <v>498</v>
      </c>
    </row>
    <row r="156" spans="1:10" ht="52.5" customHeight="1" x14ac:dyDescent="0.25">
      <c r="A156" s="27" t="s">
        <v>496</v>
      </c>
      <c r="B156" s="27" t="s">
        <v>678</v>
      </c>
      <c r="C156" s="1" t="s">
        <v>682</v>
      </c>
      <c r="D156" s="532" t="str">
        <f t="shared" si="2"/>
        <v>Water Department, Reclaimed rate per ccf, Non-Residential</v>
      </c>
      <c r="E156" s="667">
        <v>1.2</v>
      </c>
      <c r="F156" s="667">
        <v>1.34</v>
      </c>
      <c r="G156" s="668" t="s">
        <v>680</v>
      </c>
      <c r="H156" s="669">
        <v>39303</v>
      </c>
      <c r="I156" s="671" t="s">
        <v>681</v>
      </c>
      <c r="J156" s="1" t="s">
        <v>498</v>
      </c>
    </row>
    <row r="157" spans="1:10" ht="46.7" customHeight="1" x14ac:dyDescent="0.25">
      <c r="A157" s="27" t="s">
        <v>496</v>
      </c>
      <c r="B157" s="27" t="s">
        <v>683</v>
      </c>
      <c r="C157" s="1" t="s">
        <v>684</v>
      </c>
      <c r="D157" s="532" t="str">
        <f t="shared" si="2"/>
        <v>Water Department, Water rate at bulk watering fill station, 1-2000 gallons (per truck fill)</v>
      </c>
      <c r="E157" s="667">
        <v>3</v>
      </c>
      <c r="F157" s="667" t="s">
        <v>613</v>
      </c>
      <c r="G157" s="668" t="s">
        <v>504</v>
      </c>
      <c r="H157" s="669">
        <v>38603</v>
      </c>
      <c r="I157" s="671" t="s">
        <v>386</v>
      </c>
      <c r="J157" s="1" t="s">
        <v>498</v>
      </c>
    </row>
    <row r="158" spans="1:10" ht="46.7" customHeight="1" x14ac:dyDescent="0.25">
      <c r="A158" s="27" t="s">
        <v>496</v>
      </c>
      <c r="B158" s="27" t="s">
        <v>683</v>
      </c>
      <c r="C158" s="1" t="s">
        <v>685</v>
      </c>
      <c r="D158" s="532" t="str">
        <f t="shared" si="2"/>
        <v>Water Department, Water rate at bulk watering fill station, 2001-5000 gallons (per truck fill)</v>
      </c>
      <c r="E158" s="667">
        <v>5</v>
      </c>
      <c r="F158" s="667" t="s">
        <v>613</v>
      </c>
      <c r="G158" s="668" t="s">
        <v>504</v>
      </c>
      <c r="H158" s="669">
        <v>38603</v>
      </c>
      <c r="I158" s="671" t="s">
        <v>386</v>
      </c>
      <c r="J158" s="1" t="s">
        <v>498</v>
      </c>
    </row>
    <row r="159" spans="1:10" ht="46.7" customHeight="1" x14ac:dyDescent="0.25">
      <c r="A159" s="27" t="s">
        <v>496</v>
      </c>
      <c r="B159" s="27" t="s">
        <v>683</v>
      </c>
      <c r="C159" s="1" t="s">
        <v>686</v>
      </c>
      <c r="D159" s="675" t="str">
        <f t="shared" si="2"/>
        <v>Water Department, Water rate at bulk watering fill station, 5001-10000 gallons (per truck fill)</v>
      </c>
      <c r="E159" s="676">
        <v>10</v>
      </c>
      <c r="F159" s="676" t="s">
        <v>613</v>
      </c>
      <c r="G159" s="677" t="s">
        <v>504</v>
      </c>
      <c r="H159" s="678">
        <v>38603</v>
      </c>
      <c r="I159" s="679" t="s">
        <v>386</v>
      </c>
      <c r="J159" s="1" t="s">
        <v>498</v>
      </c>
    </row>
  </sheetData>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5">
    <tabColor rgb="FF00B0F0"/>
  </sheetPr>
  <dimension ref="A1:Z86"/>
  <sheetViews>
    <sheetView view="pageBreakPreview" zoomScaleNormal="100" zoomScaleSheetLayoutView="100" workbookViewId="0">
      <selection activeCell="G2" sqref="G2:J4"/>
    </sheetView>
  </sheetViews>
  <sheetFormatPr defaultColWidth="8.5703125" defaultRowHeight="15" x14ac:dyDescent="0.25"/>
  <cols>
    <col min="1" max="1" width="27.140625" style="27" customWidth="1"/>
    <col min="2" max="2" width="13.5703125" style="223" customWidth="1"/>
    <col min="3" max="3" width="11.5703125" style="249" customWidth="1"/>
    <col min="4" max="4" width="10.85546875" style="68" customWidth="1"/>
    <col min="5" max="5" width="12.42578125" style="68" customWidth="1"/>
    <col min="6" max="6" width="11.42578125" style="68" customWidth="1"/>
    <col min="7" max="7" width="12.42578125" style="68" customWidth="1"/>
    <col min="8" max="9" width="12.42578125" style="27" customWidth="1"/>
    <col min="10" max="10" width="11.42578125" style="27" customWidth="1"/>
    <col min="11" max="20" width="9.140625" style="27" bestFit="1" customWidth="1"/>
    <col min="21" max="16384" width="8.5703125" style="27"/>
  </cols>
  <sheetData>
    <row r="1" spans="1:26" x14ac:dyDescent="0.25">
      <c r="A1" s="1005" t="s">
        <v>1947</v>
      </c>
      <c r="B1" s="1005"/>
      <c r="C1" s="1005"/>
      <c r="D1" s="1005"/>
      <c r="E1" s="1005"/>
      <c r="F1" s="1005"/>
      <c r="G1" s="1005"/>
      <c r="H1" s="1005"/>
      <c r="I1" s="1005"/>
      <c r="J1" s="1005"/>
    </row>
    <row r="2" spans="1:26" ht="30" x14ac:dyDescent="0.25">
      <c r="A2" s="60" t="s">
        <v>1948</v>
      </c>
      <c r="B2" s="251" t="s">
        <v>1679</v>
      </c>
      <c r="C2" s="251" t="s">
        <v>1680</v>
      </c>
      <c r="D2" s="251" t="s">
        <v>1681</v>
      </c>
      <c r="E2" s="251" t="s">
        <v>1682</v>
      </c>
      <c r="F2" s="251" t="s">
        <v>1909</v>
      </c>
      <c r="G2" s="865"/>
      <c r="H2" s="866"/>
      <c r="I2" s="866"/>
      <c r="J2" s="867"/>
      <c r="K2" s="251" t="s">
        <v>1678</v>
      </c>
      <c r="L2" s="251" t="s">
        <v>1679</v>
      </c>
      <c r="M2" s="251" t="s">
        <v>1680</v>
      </c>
      <c r="N2" s="251" t="s">
        <v>1681</v>
      </c>
      <c r="O2" s="251" t="s">
        <v>1682</v>
      </c>
      <c r="P2" s="251" t="s">
        <v>1909</v>
      </c>
      <c r="Q2" s="251" t="s">
        <v>1910</v>
      </c>
      <c r="R2" s="251" t="s">
        <v>1911</v>
      </c>
      <c r="S2" s="251" t="s">
        <v>1912</v>
      </c>
      <c r="T2" s="265" t="s">
        <v>1913</v>
      </c>
      <c r="U2" s="265" t="s">
        <v>1914</v>
      </c>
      <c r="V2" s="265" t="s">
        <v>1915</v>
      </c>
      <c r="W2" s="265" t="s">
        <v>1916</v>
      </c>
      <c r="X2" s="265" t="s">
        <v>1917</v>
      </c>
      <c r="Y2" s="265" t="s">
        <v>1918</v>
      </c>
      <c r="Z2" s="265" t="s">
        <v>1919</v>
      </c>
    </row>
    <row r="3" spans="1:26" s="260" customFormat="1" ht="17.25" x14ac:dyDescent="0.25">
      <c r="A3" s="332" t="s">
        <v>1945</v>
      </c>
      <c r="B3" s="332">
        <v>5.79</v>
      </c>
      <c r="C3" s="332">
        <v>5.96</v>
      </c>
      <c r="D3" s="332">
        <v>6.14</v>
      </c>
      <c r="E3" s="332">
        <v>6.32</v>
      </c>
      <c r="F3" s="332">
        <v>6.51</v>
      </c>
      <c r="G3" s="868"/>
      <c r="H3" s="869"/>
      <c r="I3" s="869"/>
      <c r="J3" s="870"/>
      <c r="K3" s="332">
        <v>5.62</v>
      </c>
      <c r="L3" s="332">
        <v>5.79</v>
      </c>
      <c r="M3" s="332">
        <v>5.96</v>
      </c>
      <c r="N3" s="332">
        <v>6.14</v>
      </c>
      <c r="O3" s="332">
        <v>6.32</v>
      </c>
      <c r="P3" s="332">
        <v>6.51</v>
      </c>
      <c r="Q3" s="332">
        <v>6.71</v>
      </c>
      <c r="R3" s="332">
        <v>6.98</v>
      </c>
      <c r="S3" s="332">
        <v>7.26</v>
      </c>
      <c r="T3" s="332">
        <v>7.55</v>
      </c>
      <c r="U3" s="332">
        <v>7.85</v>
      </c>
      <c r="V3" s="332">
        <v>8.16</v>
      </c>
      <c r="W3" s="332">
        <v>8.49</v>
      </c>
      <c r="X3" s="332">
        <v>8.83</v>
      </c>
      <c r="Y3" s="332">
        <v>9.18</v>
      </c>
      <c r="Z3" s="332">
        <v>9.5500000000000007</v>
      </c>
    </row>
    <row r="4" spans="1:26" s="260" customFormat="1" x14ac:dyDescent="0.25">
      <c r="A4" s="332" t="s">
        <v>1946</v>
      </c>
      <c r="B4" s="332">
        <v>7.23</v>
      </c>
      <c r="C4" s="332">
        <v>7.45</v>
      </c>
      <c r="D4" s="332">
        <v>7.67</v>
      </c>
      <c r="E4" s="332">
        <v>7.9</v>
      </c>
      <c r="F4" s="332">
        <v>8.1300000000000008</v>
      </c>
      <c r="G4" s="868"/>
      <c r="H4" s="869"/>
      <c r="I4" s="869"/>
      <c r="J4" s="870"/>
      <c r="K4" s="332">
        <v>7.02</v>
      </c>
      <c r="L4" s="332">
        <v>7.23</v>
      </c>
      <c r="M4" s="332">
        <v>7.45</v>
      </c>
      <c r="N4" s="332">
        <v>7.67</v>
      </c>
      <c r="O4" s="332">
        <v>7.9</v>
      </c>
      <c r="P4" s="332">
        <v>8.1300000000000008</v>
      </c>
      <c r="Q4" s="332">
        <v>8.3800000000000008</v>
      </c>
      <c r="R4" s="332">
        <v>8.7200000000000006</v>
      </c>
      <c r="S4" s="332">
        <v>9.07</v>
      </c>
      <c r="T4" s="332">
        <v>9.43</v>
      </c>
      <c r="U4" s="332">
        <v>9.81</v>
      </c>
      <c r="V4" s="332">
        <v>10.199999999999999</v>
      </c>
      <c r="W4" s="332">
        <v>10.61</v>
      </c>
      <c r="X4" s="332">
        <v>11.03</v>
      </c>
      <c r="Y4" s="332">
        <v>11.47</v>
      </c>
      <c r="Z4" s="332">
        <v>11.93</v>
      </c>
    </row>
    <row r="5" spans="1:26" s="260" customFormat="1" x14ac:dyDescent="0.25">
      <c r="A5" s="333" t="s">
        <v>1877</v>
      </c>
      <c r="B5" s="263"/>
    </row>
    <row r="7" spans="1:26" x14ac:dyDescent="0.25">
      <c r="A7" s="950" t="s">
        <v>1952</v>
      </c>
      <c r="B7" s="951"/>
      <c r="C7" s="951"/>
      <c r="D7" s="951"/>
      <c r="E7" s="951"/>
      <c r="F7" s="951"/>
      <c r="G7" s="951"/>
      <c r="H7" s="951"/>
      <c r="I7" s="951"/>
      <c r="J7" s="952"/>
    </row>
    <row r="8" spans="1:26" x14ac:dyDescent="0.25">
      <c r="B8" s="225" t="s">
        <v>1679</v>
      </c>
      <c r="C8" s="225" t="s">
        <v>1680</v>
      </c>
      <c r="D8" s="225" t="s">
        <v>1681</v>
      </c>
      <c r="E8" s="225" t="s">
        <v>1682</v>
      </c>
      <c r="F8" s="225" t="s">
        <v>1909</v>
      </c>
      <c r="G8" s="225"/>
      <c r="H8" s="225"/>
      <c r="I8" s="225"/>
      <c r="J8" s="225"/>
      <c r="K8" s="225" t="s">
        <v>1678</v>
      </c>
      <c r="L8" s="225" t="s">
        <v>1679</v>
      </c>
      <c r="M8" s="225" t="s">
        <v>1680</v>
      </c>
      <c r="N8" s="225" t="s">
        <v>1681</v>
      </c>
      <c r="O8" s="225" t="s">
        <v>1682</v>
      </c>
      <c r="P8" s="225" t="s">
        <v>1909</v>
      </c>
      <c r="Q8" s="225" t="s">
        <v>1910</v>
      </c>
      <c r="R8" s="225" t="s">
        <v>1911</v>
      </c>
      <c r="S8" s="225" t="s">
        <v>1912</v>
      </c>
      <c r="T8" s="334" t="s">
        <v>1913</v>
      </c>
    </row>
    <row r="9" spans="1:26" x14ac:dyDescent="0.25">
      <c r="A9" s="224" t="s">
        <v>1949</v>
      </c>
      <c r="G9" s="223"/>
      <c r="H9" s="260"/>
      <c r="I9" s="260"/>
      <c r="J9" s="260"/>
      <c r="K9" s="223"/>
      <c r="L9" s="249"/>
      <c r="M9" s="68"/>
      <c r="N9" s="68"/>
      <c r="O9" s="68"/>
      <c r="P9" s="68"/>
    </row>
    <row r="10" spans="1:26" x14ac:dyDescent="0.25">
      <c r="A10" s="224" t="s">
        <v>679</v>
      </c>
      <c r="B10" s="260"/>
      <c r="C10" s="260"/>
      <c r="D10" s="260"/>
      <c r="E10" s="260"/>
      <c r="F10" s="260"/>
      <c r="G10" s="260"/>
      <c r="H10" s="260"/>
      <c r="I10" s="260"/>
      <c r="J10" s="260"/>
      <c r="K10" s="260"/>
      <c r="L10" s="260"/>
      <c r="M10" s="260"/>
      <c r="N10" s="260"/>
      <c r="O10" s="260"/>
      <c r="P10" s="260"/>
      <c r="Q10" s="260"/>
      <c r="R10" s="260"/>
      <c r="S10" s="260"/>
      <c r="T10" s="260"/>
    </row>
    <row r="11" spans="1:26" x14ac:dyDescent="0.25">
      <c r="A11" s="331" t="s">
        <v>1924</v>
      </c>
      <c r="B11" s="260">
        <v>8</v>
      </c>
      <c r="C11" s="260">
        <v>9</v>
      </c>
      <c r="D11" s="260">
        <v>10</v>
      </c>
      <c r="E11" s="260">
        <v>11</v>
      </c>
      <c r="F11" s="260">
        <v>12</v>
      </c>
      <c r="G11" s="260"/>
      <c r="H11" s="260"/>
      <c r="I11" s="260"/>
      <c r="J11" s="260"/>
      <c r="K11" s="260">
        <v>7</v>
      </c>
      <c r="L11" s="260">
        <v>8</v>
      </c>
      <c r="M11" s="260">
        <v>9</v>
      </c>
      <c r="N11" s="260">
        <v>10</v>
      </c>
      <c r="O11" s="260">
        <v>11</v>
      </c>
      <c r="P11" s="260">
        <v>12</v>
      </c>
      <c r="Q11" s="260">
        <v>13</v>
      </c>
      <c r="R11" s="260">
        <v>14</v>
      </c>
      <c r="S11" s="260">
        <v>15</v>
      </c>
      <c r="T11" s="260">
        <v>16</v>
      </c>
    </row>
    <row r="12" spans="1:26" x14ac:dyDescent="0.25">
      <c r="A12" s="224" t="s">
        <v>1925</v>
      </c>
      <c r="B12" s="260"/>
      <c r="C12" s="260"/>
      <c r="D12" s="260"/>
      <c r="E12" s="260"/>
      <c r="F12" s="260"/>
      <c r="G12" s="260"/>
      <c r="H12" s="260"/>
      <c r="I12" s="260"/>
      <c r="J12" s="260"/>
      <c r="K12" s="260"/>
      <c r="L12" s="260"/>
      <c r="M12" s="260"/>
      <c r="N12" s="260"/>
      <c r="O12" s="260"/>
      <c r="P12" s="260"/>
      <c r="Q12" s="260"/>
      <c r="R12" s="260"/>
      <c r="S12" s="260"/>
      <c r="T12" s="260"/>
    </row>
    <row r="13" spans="1:26" x14ac:dyDescent="0.25">
      <c r="A13" s="331" t="s">
        <v>1926</v>
      </c>
      <c r="B13" s="260">
        <v>6</v>
      </c>
      <c r="C13" s="260">
        <v>6.75</v>
      </c>
      <c r="D13" s="260">
        <v>7.5</v>
      </c>
      <c r="E13" s="260">
        <v>8.25</v>
      </c>
      <c r="F13" s="260">
        <v>9</v>
      </c>
      <c r="G13" s="260"/>
      <c r="H13" s="260"/>
      <c r="I13" s="260"/>
      <c r="J13" s="260"/>
      <c r="K13" s="260">
        <v>5.25</v>
      </c>
      <c r="L13" s="260">
        <v>6</v>
      </c>
      <c r="M13" s="260">
        <v>6.75</v>
      </c>
      <c r="N13" s="260">
        <v>7.5</v>
      </c>
      <c r="O13" s="260">
        <v>8.25</v>
      </c>
      <c r="P13" s="260">
        <v>9</v>
      </c>
      <c r="Q13" s="260">
        <v>9.75</v>
      </c>
      <c r="R13" s="260">
        <v>10.5</v>
      </c>
      <c r="S13" s="260">
        <v>11.25</v>
      </c>
      <c r="T13" s="260">
        <v>12</v>
      </c>
    </row>
    <row r="14" spans="1:26" ht="30" x14ac:dyDescent="0.25">
      <c r="A14" s="224" t="s">
        <v>1869</v>
      </c>
      <c r="B14" s="260"/>
      <c r="C14" s="260"/>
      <c r="D14" s="260"/>
      <c r="E14" s="260"/>
      <c r="F14" s="260"/>
      <c r="G14" s="260"/>
      <c r="H14" s="260"/>
      <c r="I14" s="260"/>
      <c r="J14" s="260"/>
      <c r="K14" s="260"/>
      <c r="L14" s="260"/>
      <c r="M14" s="260"/>
      <c r="N14" s="260"/>
      <c r="O14" s="260"/>
      <c r="P14" s="260"/>
      <c r="Q14" s="260"/>
      <c r="R14" s="260"/>
      <c r="S14" s="260"/>
      <c r="T14" s="260"/>
    </row>
    <row r="15" spans="1:26" x14ac:dyDescent="0.25">
      <c r="A15" s="331" t="s">
        <v>1928</v>
      </c>
      <c r="B15" s="260">
        <v>8</v>
      </c>
      <c r="C15" s="260">
        <v>9</v>
      </c>
      <c r="D15" s="260">
        <v>10</v>
      </c>
      <c r="E15" s="260">
        <v>11</v>
      </c>
      <c r="F15" s="260">
        <v>12</v>
      </c>
      <c r="G15" s="260"/>
      <c r="H15" s="260"/>
      <c r="I15" s="260"/>
      <c r="J15" s="260"/>
      <c r="K15" s="260">
        <v>7</v>
      </c>
      <c r="L15" s="260">
        <v>8</v>
      </c>
      <c r="M15" s="260">
        <v>9</v>
      </c>
      <c r="N15" s="260">
        <v>10</v>
      </c>
      <c r="O15" s="260">
        <v>11</v>
      </c>
      <c r="P15" s="260">
        <v>12</v>
      </c>
      <c r="Q15" s="260">
        <v>13</v>
      </c>
      <c r="R15" s="260">
        <v>14</v>
      </c>
      <c r="S15" s="260">
        <v>15</v>
      </c>
      <c r="T15" s="260">
        <v>16</v>
      </c>
    </row>
    <row r="16" spans="1:26" x14ac:dyDescent="0.25">
      <c r="A16" s="224" t="s">
        <v>1871</v>
      </c>
      <c r="B16" s="260"/>
      <c r="C16" s="260"/>
      <c r="D16" s="260"/>
      <c r="E16" s="260"/>
      <c r="F16" s="260"/>
      <c r="G16" s="260"/>
      <c r="H16" s="260"/>
      <c r="I16" s="260"/>
      <c r="J16" s="260"/>
      <c r="K16" s="260"/>
      <c r="L16" s="260"/>
      <c r="M16" s="260"/>
      <c r="N16" s="260"/>
      <c r="O16" s="260"/>
      <c r="P16" s="260"/>
      <c r="Q16" s="260"/>
      <c r="R16" s="260"/>
      <c r="S16" s="260"/>
      <c r="T16" s="260"/>
    </row>
    <row r="17" spans="1:20" x14ac:dyDescent="0.25">
      <c r="A17" s="331" t="s">
        <v>1930</v>
      </c>
      <c r="B17" s="260">
        <v>8</v>
      </c>
      <c r="C17" s="260">
        <v>9</v>
      </c>
      <c r="D17" s="260">
        <v>10</v>
      </c>
      <c r="E17" s="260">
        <v>11</v>
      </c>
      <c r="F17" s="260">
        <v>12</v>
      </c>
      <c r="G17" s="260"/>
      <c r="H17" s="260"/>
      <c r="I17" s="260"/>
      <c r="J17" s="260"/>
      <c r="K17" s="260">
        <v>7</v>
      </c>
      <c r="L17" s="260">
        <v>8</v>
      </c>
      <c r="M17" s="260">
        <v>9</v>
      </c>
      <c r="N17" s="260">
        <v>10</v>
      </c>
      <c r="O17" s="260">
        <v>11</v>
      </c>
      <c r="P17" s="260">
        <v>12</v>
      </c>
      <c r="Q17" s="260">
        <v>13</v>
      </c>
      <c r="R17" s="260">
        <v>14</v>
      </c>
      <c r="S17" s="260">
        <v>15</v>
      </c>
      <c r="T17" s="260">
        <v>16</v>
      </c>
    </row>
    <row r="18" spans="1:20" x14ac:dyDescent="0.25">
      <c r="A18" s="224" t="s">
        <v>1931</v>
      </c>
      <c r="B18" s="260"/>
      <c r="C18" s="260"/>
      <c r="D18" s="260"/>
      <c r="E18" s="260"/>
      <c r="F18" s="260"/>
      <c r="G18" s="260"/>
      <c r="H18" s="260"/>
      <c r="I18" s="260"/>
      <c r="J18" s="260"/>
      <c r="K18" s="260"/>
      <c r="L18" s="260"/>
      <c r="M18" s="260"/>
      <c r="N18" s="260"/>
      <c r="O18" s="260"/>
      <c r="P18" s="260"/>
      <c r="Q18" s="260"/>
      <c r="R18" s="260"/>
      <c r="S18" s="260"/>
      <c r="T18" s="260"/>
    </row>
    <row r="19" spans="1:20" x14ac:dyDescent="0.25">
      <c r="A19" s="27" t="s">
        <v>1932</v>
      </c>
      <c r="B19" s="260"/>
      <c r="C19" s="260"/>
      <c r="D19" s="260"/>
      <c r="E19" s="260"/>
      <c r="F19" s="260"/>
      <c r="G19" s="260"/>
      <c r="H19" s="260"/>
      <c r="I19" s="260"/>
      <c r="J19" s="260"/>
      <c r="K19" s="260"/>
      <c r="L19" s="260"/>
      <c r="M19" s="260"/>
      <c r="N19" s="260"/>
      <c r="O19" s="260"/>
      <c r="P19" s="260"/>
      <c r="Q19" s="260"/>
      <c r="R19" s="260"/>
      <c r="S19" s="260"/>
      <c r="T19" s="260"/>
    </row>
    <row r="20" spans="1:20" x14ac:dyDescent="0.25">
      <c r="A20" s="331" t="s">
        <v>1933</v>
      </c>
      <c r="B20" s="260">
        <v>8</v>
      </c>
      <c r="C20" s="260">
        <v>9</v>
      </c>
      <c r="D20" s="260">
        <v>10</v>
      </c>
      <c r="E20" s="260">
        <v>11</v>
      </c>
      <c r="F20" s="260">
        <v>12</v>
      </c>
      <c r="G20" s="260"/>
      <c r="H20" s="260"/>
      <c r="I20" s="260"/>
      <c r="J20" s="260"/>
      <c r="K20" s="260">
        <v>7</v>
      </c>
      <c r="L20" s="260">
        <v>8</v>
      </c>
      <c r="M20" s="260">
        <v>9</v>
      </c>
      <c r="N20" s="260">
        <v>10</v>
      </c>
      <c r="O20" s="260">
        <v>11</v>
      </c>
      <c r="P20" s="260">
        <v>12</v>
      </c>
      <c r="Q20" s="260">
        <v>13</v>
      </c>
      <c r="R20" s="260">
        <v>14</v>
      </c>
      <c r="S20" s="260">
        <v>15</v>
      </c>
      <c r="T20" s="260">
        <v>16</v>
      </c>
    </row>
    <row r="21" spans="1:20" x14ac:dyDescent="0.25">
      <c r="A21" s="331" t="s">
        <v>1934</v>
      </c>
      <c r="B21" s="260">
        <v>20</v>
      </c>
      <c r="C21" s="260">
        <v>22.5</v>
      </c>
      <c r="D21" s="260">
        <v>25</v>
      </c>
      <c r="E21" s="260">
        <v>27.5</v>
      </c>
      <c r="F21" s="260">
        <v>30</v>
      </c>
      <c r="G21" s="260"/>
      <c r="H21" s="260"/>
      <c r="I21" s="260"/>
      <c r="J21" s="260"/>
      <c r="K21" s="260">
        <v>17.5</v>
      </c>
      <c r="L21" s="260">
        <v>20</v>
      </c>
      <c r="M21" s="260">
        <v>22.5</v>
      </c>
      <c r="N21" s="260">
        <v>25</v>
      </c>
      <c r="O21" s="260">
        <v>27.5</v>
      </c>
      <c r="P21" s="260">
        <v>30</v>
      </c>
      <c r="Q21" s="260">
        <v>32.5</v>
      </c>
      <c r="R21" s="260">
        <v>35</v>
      </c>
      <c r="S21" s="260">
        <v>37.5</v>
      </c>
      <c r="T21" s="260">
        <v>40</v>
      </c>
    </row>
    <row r="22" spans="1:20" x14ac:dyDescent="0.25">
      <c r="A22" s="331" t="s">
        <v>1935</v>
      </c>
      <c r="B22" s="260">
        <v>40</v>
      </c>
      <c r="C22" s="260">
        <v>45</v>
      </c>
      <c r="D22" s="260">
        <v>50</v>
      </c>
      <c r="E22" s="260">
        <v>55</v>
      </c>
      <c r="F22" s="260">
        <v>60</v>
      </c>
      <c r="G22" s="260"/>
      <c r="H22" s="260"/>
      <c r="I22" s="260"/>
      <c r="J22" s="260"/>
      <c r="K22" s="260">
        <v>35</v>
      </c>
      <c r="L22" s="260">
        <v>40</v>
      </c>
      <c r="M22" s="260">
        <v>45</v>
      </c>
      <c r="N22" s="260">
        <v>50</v>
      </c>
      <c r="O22" s="260">
        <v>55</v>
      </c>
      <c r="P22" s="260">
        <v>60</v>
      </c>
      <c r="Q22" s="260">
        <v>65</v>
      </c>
      <c r="R22" s="260">
        <v>70</v>
      </c>
      <c r="S22" s="260">
        <v>75</v>
      </c>
      <c r="T22" s="260">
        <v>80</v>
      </c>
    </row>
    <row r="23" spans="1:20" x14ac:dyDescent="0.25">
      <c r="A23" s="331" t="s">
        <v>1936</v>
      </c>
      <c r="B23" s="260">
        <v>64</v>
      </c>
      <c r="C23" s="260">
        <v>72</v>
      </c>
      <c r="D23" s="260">
        <v>80</v>
      </c>
      <c r="E23" s="260">
        <v>88</v>
      </c>
      <c r="F23" s="260">
        <v>96</v>
      </c>
      <c r="G23" s="260"/>
      <c r="H23" s="260"/>
      <c r="I23" s="260"/>
      <c r="J23" s="260"/>
      <c r="K23" s="260">
        <v>56</v>
      </c>
      <c r="L23" s="260">
        <v>64</v>
      </c>
      <c r="M23" s="260">
        <v>72</v>
      </c>
      <c r="N23" s="260">
        <v>80</v>
      </c>
      <c r="O23" s="260">
        <v>88</v>
      </c>
      <c r="P23" s="260">
        <v>96</v>
      </c>
      <c r="Q23" s="260">
        <v>104</v>
      </c>
      <c r="R23" s="260">
        <v>112</v>
      </c>
      <c r="S23" s="260">
        <v>120</v>
      </c>
      <c r="T23" s="260">
        <v>128</v>
      </c>
    </row>
    <row r="24" spans="1:20" x14ac:dyDescent="0.25">
      <c r="A24" s="331" t="s">
        <v>1950</v>
      </c>
      <c r="B24" s="260">
        <v>120</v>
      </c>
      <c r="C24" s="260">
        <v>135</v>
      </c>
      <c r="D24" s="260">
        <v>150</v>
      </c>
      <c r="E24" s="260">
        <v>165</v>
      </c>
      <c r="F24" s="260">
        <v>180</v>
      </c>
      <c r="G24" s="260"/>
      <c r="H24" s="260"/>
      <c r="I24" s="260"/>
      <c r="J24" s="260"/>
      <c r="K24" s="260">
        <v>105</v>
      </c>
      <c r="L24" s="260">
        <v>120</v>
      </c>
      <c r="M24" s="260">
        <v>135</v>
      </c>
      <c r="N24" s="260">
        <v>150</v>
      </c>
      <c r="O24" s="260">
        <v>165</v>
      </c>
      <c r="P24" s="260">
        <v>180</v>
      </c>
      <c r="Q24" s="260">
        <v>195</v>
      </c>
      <c r="R24" s="260">
        <v>210</v>
      </c>
      <c r="S24" s="260">
        <v>225</v>
      </c>
      <c r="T24" s="260">
        <v>240</v>
      </c>
    </row>
    <row r="25" spans="1:20" x14ac:dyDescent="0.25">
      <c r="A25" s="331" t="s">
        <v>1951</v>
      </c>
      <c r="B25" s="260">
        <v>200</v>
      </c>
      <c r="C25" s="260">
        <v>225</v>
      </c>
      <c r="D25" s="260">
        <v>250</v>
      </c>
      <c r="E25" s="260">
        <v>275</v>
      </c>
      <c r="F25" s="260">
        <v>300</v>
      </c>
      <c r="G25" s="260"/>
      <c r="H25" s="260"/>
      <c r="I25" s="260"/>
      <c r="J25" s="260"/>
      <c r="K25" s="260">
        <v>175</v>
      </c>
      <c r="L25" s="260">
        <v>200</v>
      </c>
      <c r="M25" s="260">
        <v>225</v>
      </c>
      <c r="N25" s="260">
        <v>250</v>
      </c>
      <c r="O25" s="260">
        <v>275</v>
      </c>
      <c r="P25" s="260">
        <v>300</v>
      </c>
      <c r="Q25" s="260">
        <v>325</v>
      </c>
      <c r="R25" s="260">
        <v>350</v>
      </c>
      <c r="S25" s="260">
        <v>375</v>
      </c>
      <c r="T25" s="260">
        <v>400</v>
      </c>
    </row>
    <row r="26" spans="1:20" x14ac:dyDescent="0.25">
      <c r="A26" s="331" t="s">
        <v>1939</v>
      </c>
      <c r="B26" s="260">
        <v>400</v>
      </c>
      <c r="C26" s="260">
        <v>450</v>
      </c>
      <c r="D26" s="260">
        <v>500</v>
      </c>
      <c r="E26" s="260">
        <v>550</v>
      </c>
      <c r="F26" s="260">
        <v>600</v>
      </c>
      <c r="G26" s="260"/>
      <c r="H26" s="260"/>
      <c r="I26" s="260"/>
      <c r="J26" s="260"/>
      <c r="K26" s="260">
        <v>350</v>
      </c>
      <c r="L26" s="260">
        <v>400</v>
      </c>
      <c r="M26" s="260">
        <v>450</v>
      </c>
      <c r="N26" s="260">
        <v>500</v>
      </c>
      <c r="O26" s="260">
        <v>550</v>
      </c>
      <c r="P26" s="260">
        <v>600</v>
      </c>
      <c r="Q26" s="260">
        <v>650</v>
      </c>
      <c r="R26" s="260">
        <v>700</v>
      </c>
      <c r="S26" s="260">
        <v>750</v>
      </c>
      <c r="T26" s="260">
        <v>800</v>
      </c>
    </row>
    <row r="27" spans="1:20" x14ac:dyDescent="0.25">
      <c r="A27" s="331" t="s">
        <v>1940</v>
      </c>
      <c r="B27" s="260">
        <v>640</v>
      </c>
      <c r="C27" s="260">
        <v>720</v>
      </c>
      <c r="D27" s="260">
        <v>800</v>
      </c>
      <c r="E27" s="260">
        <v>880</v>
      </c>
      <c r="F27" s="260">
        <v>960</v>
      </c>
      <c r="G27" s="260"/>
      <c r="H27" s="260"/>
      <c r="I27" s="260"/>
      <c r="J27" s="260"/>
      <c r="K27" s="260">
        <v>560</v>
      </c>
      <c r="L27" s="260">
        <v>640</v>
      </c>
      <c r="M27" s="260">
        <v>720</v>
      </c>
      <c r="N27" s="260">
        <v>800</v>
      </c>
      <c r="O27" s="260">
        <v>880</v>
      </c>
      <c r="P27" s="260">
        <v>960</v>
      </c>
      <c r="Q27" s="260">
        <v>1040</v>
      </c>
      <c r="R27" s="260">
        <v>1120</v>
      </c>
      <c r="S27" s="260">
        <v>1200</v>
      </c>
      <c r="T27" s="260">
        <v>1280</v>
      </c>
    </row>
    <row r="28" spans="1:20" x14ac:dyDescent="0.25">
      <c r="A28" s="331" t="s">
        <v>1941</v>
      </c>
      <c r="B28" s="260">
        <v>920</v>
      </c>
      <c r="C28" s="260">
        <v>1035</v>
      </c>
      <c r="D28" s="260">
        <v>1150</v>
      </c>
      <c r="E28" s="260">
        <v>1265</v>
      </c>
      <c r="F28" s="260">
        <v>1380</v>
      </c>
      <c r="G28" s="260"/>
      <c r="H28" s="260"/>
      <c r="I28" s="260"/>
      <c r="J28" s="260"/>
      <c r="K28" s="260">
        <v>805</v>
      </c>
      <c r="L28" s="260">
        <v>920</v>
      </c>
      <c r="M28" s="260">
        <v>1035</v>
      </c>
      <c r="N28" s="260">
        <v>1150</v>
      </c>
      <c r="O28" s="260">
        <v>1265</v>
      </c>
      <c r="P28" s="260">
        <v>1380</v>
      </c>
      <c r="Q28" s="260">
        <v>1495</v>
      </c>
      <c r="R28" s="260">
        <v>1610</v>
      </c>
      <c r="S28" s="260">
        <v>1725</v>
      </c>
      <c r="T28" s="260">
        <v>1840</v>
      </c>
    </row>
    <row r="29" spans="1:20" x14ac:dyDescent="0.25">
      <c r="A29" s="331" t="s">
        <v>1942</v>
      </c>
      <c r="B29" s="260">
        <v>1720</v>
      </c>
      <c r="C29" s="260">
        <v>1935</v>
      </c>
      <c r="D29" s="260">
        <v>2150</v>
      </c>
      <c r="E29" s="260">
        <v>2365</v>
      </c>
      <c r="F29" s="260">
        <v>2580</v>
      </c>
      <c r="G29" s="260"/>
      <c r="H29" s="260"/>
      <c r="I29" s="260"/>
      <c r="J29" s="260"/>
      <c r="K29" s="260">
        <v>1505</v>
      </c>
      <c r="L29" s="260">
        <v>1720</v>
      </c>
      <c r="M29" s="260">
        <v>1935</v>
      </c>
      <c r="N29" s="260">
        <v>2150</v>
      </c>
      <c r="O29" s="260">
        <v>2365</v>
      </c>
      <c r="P29" s="260">
        <v>2580</v>
      </c>
      <c r="Q29" s="260">
        <v>2795</v>
      </c>
      <c r="R29" s="260">
        <v>3010</v>
      </c>
      <c r="S29" s="260">
        <v>3225</v>
      </c>
      <c r="T29" s="260">
        <v>3440</v>
      </c>
    </row>
    <row r="30" spans="1:20" x14ac:dyDescent="0.25">
      <c r="A30" s="331"/>
      <c r="B30" s="260"/>
      <c r="C30" s="260"/>
      <c r="D30" s="260"/>
      <c r="E30" s="260"/>
      <c r="F30" s="260"/>
      <c r="G30" s="260"/>
      <c r="H30" s="260"/>
      <c r="I30" s="260"/>
      <c r="J30" s="260"/>
    </row>
    <row r="31" spans="1:20" x14ac:dyDescent="0.25">
      <c r="A31" s="950" t="s">
        <v>1953</v>
      </c>
      <c r="B31" s="951"/>
      <c r="C31" s="951"/>
      <c r="D31" s="951"/>
      <c r="E31" s="951"/>
      <c r="F31" s="951"/>
      <c r="G31" s="951"/>
      <c r="H31" s="951"/>
      <c r="I31" s="951"/>
      <c r="J31" s="952"/>
    </row>
    <row r="32" spans="1:20" x14ac:dyDescent="0.25">
      <c r="B32" s="225" t="s">
        <v>1679</v>
      </c>
      <c r="C32" s="225" t="s">
        <v>1680</v>
      </c>
      <c r="D32" s="225" t="s">
        <v>1681</v>
      </c>
      <c r="E32" s="225" t="s">
        <v>1682</v>
      </c>
      <c r="F32" s="225" t="s">
        <v>1909</v>
      </c>
      <c r="G32" s="260"/>
      <c r="H32" s="260"/>
      <c r="I32" s="260"/>
      <c r="J32" s="260"/>
      <c r="K32" s="225" t="s">
        <v>1678</v>
      </c>
      <c r="L32" s="225" t="s">
        <v>1679</v>
      </c>
      <c r="M32" s="225" t="s">
        <v>1680</v>
      </c>
      <c r="N32" s="225" t="s">
        <v>1681</v>
      </c>
      <c r="O32" s="225" t="s">
        <v>1682</v>
      </c>
      <c r="P32" s="225" t="s">
        <v>1909</v>
      </c>
      <c r="Q32" s="225" t="s">
        <v>1910</v>
      </c>
      <c r="R32" s="225" t="s">
        <v>1911</v>
      </c>
      <c r="S32" s="225" t="s">
        <v>1912</v>
      </c>
      <c r="T32" s="334" t="s">
        <v>1913</v>
      </c>
    </row>
    <row r="33" spans="1:20" x14ac:dyDescent="0.25">
      <c r="A33" s="224" t="s">
        <v>1949</v>
      </c>
      <c r="G33" s="260"/>
      <c r="H33" s="260"/>
      <c r="I33" s="260"/>
      <c r="J33" s="260"/>
      <c r="K33" s="223"/>
      <c r="L33" s="249"/>
      <c r="M33" s="68"/>
      <c r="N33" s="68"/>
      <c r="O33" s="68"/>
      <c r="P33" s="68"/>
    </row>
    <row r="34" spans="1:20" x14ac:dyDescent="0.25">
      <c r="A34" s="224" t="s">
        <v>679</v>
      </c>
      <c r="B34" s="260"/>
      <c r="C34" s="260"/>
      <c r="D34" s="260"/>
      <c r="E34" s="260"/>
      <c r="F34" s="260"/>
      <c r="G34" s="260"/>
      <c r="H34" s="260"/>
      <c r="I34" s="260"/>
      <c r="J34" s="260"/>
      <c r="K34" s="260"/>
      <c r="L34" s="260"/>
      <c r="M34" s="260"/>
      <c r="N34" s="260"/>
      <c r="O34" s="260"/>
      <c r="P34" s="260"/>
      <c r="Q34" s="260"/>
      <c r="R34" s="260"/>
      <c r="S34" s="260"/>
      <c r="T34" s="260"/>
    </row>
    <row r="35" spans="1:20" x14ac:dyDescent="0.25">
      <c r="A35" s="331" t="s">
        <v>1924</v>
      </c>
      <c r="B35" s="260">
        <v>10</v>
      </c>
      <c r="C35" s="260">
        <v>11.25</v>
      </c>
      <c r="D35" s="260">
        <v>12.5</v>
      </c>
      <c r="E35" s="260">
        <v>13.75</v>
      </c>
      <c r="F35" s="260">
        <v>15</v>
      </c>
      <c r="G35" s="260"/>
      <c r="H35" s="260"/>
      <c r="I35" s="260"/>
      <c r="J35" s="260"/>
      <c r="K35" s="260">
        <v>8.75</v>
      </c>
      <c r="L35" s="260">
        <v>10</v>
      </c>
      <c r="M35" s="260">
        <v>11.25</v>
      </c>
      <c r="N35" s="260">
        <v>12.5</v>
      </c>
      <c r="O35" s="260">
        <v>13.75</v>
      </c>
      <c r="P35" s="260">
        <v>15</v>
      </c>
      <c r="Q35" s="260">
        <v>16.25</v>
      </c>
      <c r="R35" s="260">
        <v>17.5</v>
      </c>
      <c r="S35" s="260">
        <v>18.75</v>
      </c>
      <c r="T35" s="260">
        <v>20</v>
      </c>
    </row>
    <row r="36" spans="1:20" x14ac:dyDescent="0.25">
      <c r="A36" s="224" t="s">
        <v>1925</v>
      </c>
      <c r="B36" s="260"/>
      <c r="C36" s="260"/>
      <c r="D36" s="260"/>
      <c r="E36" s="260"/>
      <c r="F36" s="260"/>
      <c r="G36" s="260"/>
      <c r="H36" s="260"/>
      <c r="I36" s="260"/>
      <c r="J36" s="260"/>
      <c r="K36" s="260"/>
      <c r="L36" s="260"/>
      <c r="M36" s="260"/>
      <c r="N36" s="260"/>
      <c r="O36" s="260"/>
      <c r="P36" s="260"/>
      <c r="Q36" s="260"/>
      <c r="R36" s="260"/>
      <c r="S36" s="260"/>
      <c r="T36" s="260"/>
    </row>
    <row r="37" spans="1:20" x14ac:dyDescent="0.25">
      <c r="A37" s="331" t="s">
        <v>1926</v>
      </c>
      <c r="B37" s="260">
        <v>7.5</v>
      </c>
      <c r="C37" s="260">
        <v>8.43</v>
      </c>
      <c r="D37" s="260">
        <v>9.3699999999999992</v>
      </c>
      <c r="E37" s="260">
        <v>10.31</v>
      </c>
      <c r="F37" s="260">
        <v>11.25</v>
      </c>
      <c r="G37" s="260"/>
      <c r="H37" s="260"/>
      <c r="I37" s="260"/>
      <c r="J37" s="260"/>
      <c r="K37" s="260">
        <v>6.56</v>
      </c>
      <c r="L37" s="260">
        <v>7.5</v>
      </c>
      <c r="M37" s="260">
        <v>8.43</v>
      </c>
      <c r="N37" s="260">
        <v>9.3699999999999992</v>
      </c>
      <c r="O37" s="260">
        <v>10.31</v>
      </c>
      <c r="P37" s="260">
        <v>11.25</v>
      </c>
      <c r="Q37" s="260">
        <v>12.18</v>
      </c>
      <c r="R37" s="260">
        <v>13.12</v>
      </c>
      <c r="S37" s="260">
        <v>14.06</v>
      </c>
      <c r="T37" s="260">
        <v>15</v>
      </c>
    </row>
    <row r="38" spans="1:20" ht="30" x14ac:dyDescent="0.25">
      <c r="A38" s="224" t="s">
        <v>1869</v>
      </c>
      <c r="B38" s="260"/>
      <c r="C38" s="260"/>
      <c r="D38" s="260"/>
      <c r="E38" s="260"/>
      <c r="F38" s="260"/>
      <c r="G38" s="260"/>
      <c r="H38" s="260"/>
      <c r="I38" s="260"/>
      <c r="J38" s="260"/>
      <c r="K38" s="260"/>
      <c r="L38" s="260"/>
      <c r="M38" s="260"/>
      <c r="N38" s="260"/>
      <c r="O38" s="260"/>
      <c r="P38" s="260"/>
      <c r="Q38" s="260"/>
      <c r="R38" s="260"/>
      <c r="S38" s="260"/>
      <c r="T38" s="260"/>
    </row>
    <row r="39" spans="1:20" x14ac:dyDescent="0.25">
      <c r="A39" s="331" t="s">
        <v>1928</v>
      </c>
      <c r="B39" s="260">
        <v>10</v>
      </c>
      <c r="C39" s="260">
        <v>11.25</v>
      </c>
      <c r="D39" s="260">
        <v>12.5</v>
      </c>
      <c r="E39" s="260">
        <v>13.75</v>
      </c>
      <c r="F39" s="260">
        <v>15</v>
      </c>
      <c r="G39" s="260"/>
      <c r="H39" s="260"/>
      <c r="I39" s="260"/>
      <c r="J39" s="260"/>
      <c r="K39" s="260">
        <v>8.75</v>
      </c>
      <c r="L39" s="260">
        <v>10</v>
      </c>
      <c r="M39" s="260">
        <v>11.25</v>
      </c>
      <c r="N39" s="260">
        <v>12.5</v>
      </c>
      <c r="O39" s="260">
        <v>13.75</v>
      </c>
      <c r="P39" s="260">
        <v>15</v>
      </c>
      <c r="Q39" s="260">
        <v>16.25</v>
      </c>
      <c r="R39" s="260">
        <v>17.5</v>
      </c>
      <c r="S39" s="260">
        <v>18.75</v>
      </c>
      <c r="T39" s="260">
        <v>20</v>
      </c>
    </row>
    <row r="40" spans="1:20" x14ac:dyDescent="0.25">
      <c r="A40" s="224" t="s">
        <v>1871</v>
      </c>
      <c r="B40" s="260"/>
      <c r="C40" s="260"/>
      <c r="D40" s="260"/>
      <c r="E40" s="260"/>
      <c r="F40" s="260"/>
      <c r="G40" s="260"/>
      <c r="H40" s="260"/>
      <c r="I40" s="260"/>
      <c r="J40" s="260"/>
      <c r="K40" s="260"/>
      <c r="L40" s="260"/>
      <c r="M40" s="260"/>
      <c r="N40" s="260"/>
      <c r="O40" s="260"/>
      <c r="P40" s="260"/>
      <c r="Q40" s="260"/>
      <c r="R40" s="260"/>
      <c r="S40" s="260"/>
      <c r="T40" s="260"/>
    </row>
    <row r="41" spans="1:20" x14ac:dyDescent="0.25">
      <c r="A41" s="331" t="s">
        <v>1930</v>
      </c>
      <c r="B41" s="260">
        <v>10</v>
      </c>
      <c r="C41" s="260">
        <v>11.25</v>
      </c>
      <c r="D41" s="260">
        <v>12.5</v>
      </c>
      <c r="E41" s="260">
        <v>13.75</v>
      </c>
      <c r="F41" s="260">
        <v>15</v>
      </c>
      <c r="G41" s="260"/>
      <c r="H41" s="260"/>
      <c r="I41" s="260"/>
      <c r="J41" s="260"/>
      <c r="K41" s="260">
        <v>8.75</v>
      </c>
      <c r="L41" s="260">
        <v>10</v>
      </c>
      <c r="M41" s="260">
        <v>11.25</v>
      </c>
      <c r="N41" s="260">
        <v>12.5</v>
      </c>
      <c r="O41" s="260">
        <v>13.75</v>
      </c>
      <c r="P41" s="260">
        <v>15</v>
      </c>
      <c r="Q41" s="260">
        <v>16.25</v>
      </c>
      <c r="R41" s="260">
        <v>17.5</v>
      </c>
      <c r="S41" s="260">
        <v>18.75</v>
      </c>
      <c r="T41" s="260">
        <v>20</v>
      </c>
    </row>
    <row r="42" spans="1:20" x14ac:dyDescent="0.25">
      <c r="A42" s="224" t="s">
        <v>1931</v>
      </c>
      <c r="B42" s="260"/>
      <c r="C42" s="260"/>
      <c r="D42" s="260"/>
      <c r="E42" s="260"/>
      <c r="F42" s="260"/>
      <c r="G42" s="260"/>
      <c r="H42" s="260"/>
      <c r="I42" s="260"/>
      <c r="J42" s="260"/>
      <c r="K42" s="260"/>
      <c r="L42" s="260"/>
      <c r="M42" s="260"/>
      <c r="N42" s="260"/>
      <c r="O42" s="260"/>
      <c r="P42" s="260"/>
      <c r="Q42" s="260"/>
      <c r="R42" s="260"/>
      <c r="S42" s="260"/>
      <c r="T42" s="260"/>
    </row>
    <row r="43" spans="1:20" x14ac:dyDescent="0.25">
      <c r="A43" s="27" t="s">
        <v>1932</v>
      </c>
      <c r="B43" s="260"/>
      <c r="C43" s="260"/>
      <c r="D43" s="260"/>
      <c r="E43" s="260"/>
      <c r="F43" s="260"/>
      <c r="G43" s="260"/>
      <c r="H43" s="260"/>
      <c r="I43" s="260"/>
      <c r="J43" s="260"/>
      <c r="K43" s="260"/>
      <c r="L43" s="260"/>
      <c r="M43" s="260"/>
      <c r="N43" s="260"/>
      <c r="O43" s="260"/>
      <c r="P43" s="260"/>
      <c r="Q43" s="260"/>
      <c r="R43" s="260"/>
      <c r="S43" s="260"/>
      <c r="T43" s="260"/>
    </row>
    <row r="44" spans="1:20" x14ac:dyDescent="0.25">
      <c r="A44" s="331" t="s">
        <v>1933</v>
      </c>
      <c r="B44" s="260">
        <v>10</v>
      </c>
      <c r="C44" s="260">
        <v>11.25</v>
      </c>
      <c r="D44" s="260">
        <v>12.5</v>
      </c>
      <c r="E44" s="260">
        <v>13.75</v>
      </c>
      <c r="F44" s="260">
        <v>15</v>
      </c>
      <c r="G44" s="260"/>
      <c r="H44" s="260"/>
      <c r="I44" s="260"/>
      <c r="J44" s="260"/>
      <c r="K44" s="260">
        <v>8.75</v>
      </c>
      <c r="L44" s="260">
        <v>10</v>
      </c>
      <c r="M44" s="260">
        <v>11.25</v>
      </c>
      <c r="N44" s="260">
        <v>12.5</v>
      </c>
      <c r="O44" s="260">
        <v>13.75</v>
      </c>
      <c r="P44" s="260">
        <v>15</v>
      </c>
      <c r="Q44" s="260">
        <v>16.25</v>
      </c>
      <c r="R44" s="260">
        <v>17.5</v>
      </c>
      <c r="S44" s="260">
        <v>18.75</v>
      </c>
      <c r="T44" s="260">
        <v>20</v>
      </c>
    </row>
    <row r="45" spans="1:20" x14ac:dyDescent="0.25">
      <c r="A45" s="331" t="s">
        <v>1934</v>
      </c>
      <c r="B45" s="260">
        <v>25</v>
      </c>
      <c r="C45" s="260">
        <v>28.12</v>
      </c>
      <c r="D45" s="260">
        <v>31.25</v>
      </c>
      <c r="E45" s="260">
        <v>34.369999999999997</v>
      </c>
      <c r="F45" s="260">
        <v>37.5</v>
      </c>
      <c r="G45" s="260"/>
      <c r="H45" s="260"/>
      <c r="I45" s="260"/>
      <c r="J45" s="260"/>
      <c r="K45" s="260">
        <v>21.87</v>
      </c>
      <c r="L45" s="260">
        <v>25</v>
      </c>
      <c r="M45" s="260">
        <v>28.12</v>
      </c>
      <c r="N45" s="260">
        <v>31.25</v>
      </c>
      <c r="O45" s="260">
        <v>34.369999999999997</v>
      </c>
      <c r="P45" s="260">
        <v>37.5</v>
      </c>
      <c r="Q45" s="260">
        <v>40.619999999999997</v>
      </c>
      <c r="R45" s="260">
        <v>43.75</v>
      </c>
      <c r="S45" s="260">
        <v>46.87</v>
      </c>
      <c r="T45" s="260">
        <v>50</v>
      </c>
    </row>
    <row r="46" spans="1:20" x14ac:dyDescent="0.25">
      <c r="A46" s="331" t="s">
        <v>1935</v>
      </c>
      <c r="B46" s="260">
        <v>50</v>
      </c>
      <c r="C46" s="260">
        <v>56.25</v>
      </c>
      <c r="D46" s="260">
        <v>62.5</v>
      </c>
      <c r="E46" s="260">
        <v>68.75</v>
      </c>
      <c r="F46" s="260">
        <v>75</v>
      </c>
      <c r="G46" s="260"/>
      <c r="H46" s="260"/>
      <c r="I46" s="260"/>
      <c r="J46" s="260"/>
      <c r="K46" s="260">
        <v>43.75</v>
      </c>
      <c r="L46" s="260">
        <v>50</v>
      </c>
      <c r="M46" s="260">
        <v>56.25</v>
      </c>
      <c r="N46" s="260">
        <v>62.5</v>
      </c>
      <c r="O46" s="260">
        <v>68.75</v>
      </c>
      <c r="P46" s="260">
        <v>75</v>
      </c>
      <c r="Q46" s="260">
        <v>81.25</v>
      </c>
      <c r="R46" s="260">
        <v>87.5</v>
      </c>
      <c r="S46" s="260">
        <v>93.75</v>
      </c>
      <c r="T46" s="260">
        <v>100</v>
      </c>
    </row>
    <row r="47" spans="1:20" x14ac:dyDescent="0.25">
      <c r="A47" s="331" t="s">
        <v>1936</v>
      </c>
      <c r="B47" s="260">
        <v>80</v>
      </c>
      <c r="C47" s="260">
        <v>90</v>
      </c>
      <c r="D47" s="260">
        <v>100</v>
      </c>
      <c r="E47" s="260">
        <v>110</v>
      </c>
      <c r="F47" s="260">
        <v>120</v>
      </c>
      <c r="G47" s="260"/>
      <c r="H47" s="260"/>
      <c r="I47" s="260"/>
      <c r="J47" s="260"/>
      <c r="K47" s="260">
        <v>70</v>
      </c>
      <c r="L47" s="260">
        <v>80</v>
      </c>
      <c r="M47" s="260">
        <v>90</v>
      </c>
      <c r="N47" s="260">
        <v>100</v>
      </c>
      <c r="O47" s="260">
        <v>110</v>
      </c>
      <c r="P47" s="260">
        <v>120</v>
      </c>
      <c r="Q47" s="260">
        <v>130</v>
      </c>
      <c r="R47" s="260">
        <v>140</v>
      </c>
      <c r="S47" s="260">
        <v>150</v>
      </c>
      <c r="T47" s="260">
        <v>160</v>
      </c>
    </row>
    <row r="48" spans="1:20" x14ac:dyDescent="0.25">
      <c r="A48" s="331" t="s">
        <v>1950</v>
      </c>
      <c r="B48" s="260">
        <v>150</v>
      </c>
      <c r="C48" s="260">
        <v>168.75</v>
      </c>
      <c r="D48" s="260">
        <v>187.5</v>
      </c>
      <c r="E48" s="260">
        <v>206.25</v>
      </c>
      <c r="F48" s="260">
        <v>225</v>
      </c>
      <c r="G48" s="260"/>
      <c r="H48" s="260"/>
      <c r="I48" s="260"/>
      <c r="J48" s="260"/>
      <c r="K48" s="260">
        <v>131.25</v>
      </c>
      <c r="L48" s="260">
        <v>150</v>
      </c>
      <c r="M48" s="260">
        <v>168.75</v>
      </c>
      <c r="N48" s="260">
        <v>187.5</v>
      </c>
      <c r="O48" s="260">
        <v>206.25</v>
      </c>
      <c r="P48" s="260">
        <v>225</v>
      </c>
      <c r="Q48" s="260">
        <v>243.75</v>
      </c>
      <c r="R48" s="260">
        <v>262.5</v>
      </c>
      <c r="S48" s="260">
        <v>281.25</v>
      </c>
      <c r="T48" s="260">
        <v>300</v>
      </c>
    </row>
    <row r="49" spans="1:20" x14ac:dyDescent="0.25">
      <c r="A49" s="331" t="s">
        <v>1951</v>
      </c>
      <c r="B49" s="260">
        <v>250</v>
      </c>
      <c r="C49" s="260">
        <v>281.25</v>
      </c>
      <c r="D49" s="260">
        <v>312.5</v>
      </c>
      <c r="E49" s="260">
        <v>343.75</v>
      </c>
      <c r="F49" s="260">
        <v>375</v>
      </c>
      <c r="G49" s="260"/>
      <c r="H49" s="260"/>
      <c r="I49" s="260"/>
      <c r="J49" s="260"/>
      <c r="K49" s="260">
        <v>218.75</v>
      </c>
      <c r="L49" s="260">
        <v>250</v>
      </c>
      <c r="M49" s="260">
        <v>281.25</v>
      </c>
      <c r="N49" s="260">
        <v>312.5</v>
      </c>
      <c r="O49" s="260">
        <v>343.75</v>
      </c>
      <c r="P49" s="260">
        <v>375</v>
      </c>
      <c r="Q49" s="260">
        <v>406.25</v>
      </c>
      <c r="R49" s="260">
        <v>437.5</v>
      </c>
      <c r="S49" s="260">
        <v>468.75</v>
      </c>
      <c r="T49" s="260">
        <v>500</v>
      </c>
    </row>
    <row r="50" spans="1:20" x14ac:dyDescent="0.25">
      <c r="A50" s="331" t="s">
        <v>1939</v>
      </c>
      <c r="B50" s="260">
        <v>500</v>
      </c>
      <c r="C50" s="260">
        <v>562.5</v>
      </c>
      <c r="D50" s="260">
        <v>625</v>
      </c>
      <c r="E50" s="260">
        <v>687.5</v>
      </c>
      <c r="F50" s="260">
        <v>750</v>
      </c>
      <c r="G50" s="260"/>
      <c r="H50" s="260"/>
      <c r="I50" s="260"/>
      <c r="J50" s="260"/>
      <c r="K50" s="260">
        <v>437.5</v>
      </c>
      <c r="L50" s="260">
        <v>500</v>
      </c>
      <c r="M50" s="260">
        <v>562.5</v>
      </c>
      <c r="N50" s="260">
        <v>625</v>
      </c>
      <c r="O50" s="260">
        <v>687.5</v>
      </c>
      <c r="P50" s="260">
        <v>750</v>
      </c>
      <c r="Q50" s="260">
        <v>812.5</v>
      </c>
      <c r="R50" s="260">
        <v>875</v>
      </c>
      <c r="S50" s="260">
        <v>937.5</v>
      </c>
      <c r="T50" s="260">
        <v>1000</v>
      </c>
    </row>
    <row r="51" spans="1:20" x14ac:dyDescent="0.25">
      <c r="A51" s="331" t="s">
        <v>1940</v>
      </c>
      <c r="B51" s="260">
        <v>800</v>
      </c>
      <c r="C51" s="260">
        <v>900</v>
      </c>
      <c r="D51" s="260">
        <v>1000</v>
      </c>
      <c r="E51" s="260">
        <v>1100</v>
      </c>
      <c r="F51" s="260">
        <v>1200</v>
      </c>
      <c r="G51" s="260"/>
      <c r="H51" s="260"/>
      <c r="I51" s="260"/>
      <c r="J51" s="260"/>
      <c r="K51" s="260">
        <v>700</v>
      </c>
      <c r="L51" s="260">
        <v>800</v>
      </c>
      <c r="M51" s="260">
        <v>900</v>
      </c>
      <c r="N51" s="260">
        <v>1000</v>
      </c>
      <c r="O51" s="260">
        <v>1100</v>
      </c>
      <c r="P51" s="260">
        <v>1200</v>
      </c>
      <c r="Q51" s="260">
        <v>1300</v>
      </c>
      <c r="R51" s="260">
        <v>1400</v>
      </c>
      <c r="S51" s="260">
        <v>1500</v>
      </c>
      <c r="T51" s="260">
        <v>1600</v>
      </c>
    </row>
    <row r="52" spans="1:20" x14ac:dyDescent="0.25">
      <c r="A52" s="331" t="s">
        <v>1941</v>
      </c>
      <c r="B52" s="260">
        <v>1150</v>
      </c>
      <c r="C52" s="260">
        <v>1293.75</v>
      </c>
      <c r="D52" s="260">
        <v>1437.5</v>
      </c>
      <c r="E52" s="260">
        <v>1581.25</v>
      </c>
      <c r="F52" s="260">
        <v>1725</v>
      </c>
      <c r="G52" s="260"/>
      <c r="H52" s="260"/>
      <c r="I52" s="260"/>
      <c r="J52" s="260"/>
      <c r="K52" s="260">
        <v>1006.25</v>
      </c>
      <c r="L52" s="260">
        <v>1150</v>
      </c>
      <c r="M52" s="260">
        <v>1293.75</v>
      </c>
      <c r="N52" s="260">
        <v>1437.5</v>
      </c>
      <c r="O52" s="260">
        <v>1581.25</v>
      </c>
      <c r="P52" s="260">
        <v>1725</v>
      </c>
      <c r="Q52" s="260">
        <v>1868.75</v>
      </c>
      <c r="R52" s="260">
        <v>2012.5</v>
      </c>
      <c r="S52" s="260">
        <v>2156.25</v>
      </c>
      <c r="T52" s="260">
        <v>2300</v>
      </c>
    </row>
    <row r="53" spans="1:20" x14ac:dyDescent="0.25">
      <c r="A53" s="331" t="s">
        <v>1942</v>
      </c>
      <c r="B53" s="260">
        <v>2150</v>
      </c>
      <c r="C53" s="260">
        <v>2418.75</v>
      </c>
      <c r="D53" s="260">
        <v>2687.5</v>
      </c>
      <c r="E53" s="260">
        <v>2956.25</v>
      </c>
      <c r="F53" s="260">
        <v>3225</v>
      </c>
      <c r="G53" s="260"/>
      <c r="H53" s="260"/>
      <c r="I53" s="260"/>
      <c r="J53" s="260"/>
      <c r="K53" s="260">
        <v>1881.25</v>
      </c>
      <c r="L53" s="260">
        <v>2150</v>
      </c>
      <c r="M53" s="260">
        <v>2418.75</v>
      </c>
      <c r="N53" s="260">
        <v>2687.5</v>
      </c>
      <c r="O53" s="260">
        <v>2956.25</v>
      </c>
      <c r="P53" s="260">
        <v>3225</v>
      </c>
      <c r="Q53" s="260">
        <v>3493.75</v>
      </c>
      <c r="R53" s="260">
        <v>3762.5</v>
      </c>
      <c r="S53" s="260">
        <v>4031.25</v>
      </c>
      <c r="T53" s="260">
        <v>4300</v>
      </c>
    </row>
    <row r="54" spans="1:20" x14ac:dyDescent="0.25">
      <c r="A54" s="331"/>
      <c r="B54" s="260"/>
      <c r="C54" s="260"/>
      <c r="D54" s="260"/>
      <c r="E54" s="260"/>
      <c r="F54" s="260"/>
      <c r="G54" s="260"/>
      <c r="H54" s="260"/>
      <c r="I54" s="260"/>
      <c r="J54" s="260"/>
    </row>
    <row r="55" spans="1:20" x14ac:dyDescent="0.25">
      <c r="A55" s="331"/>
      <c r="B55" s="260"/>
      <c r="C55" s="260"/>
      <c r="D55" s="260"/>
      <c r="E55" s="260"/>
      <c r="F55" s="260"/>
      <c r="G55" s="260"/>
      <c r="H55" s="260"/>
      <c r="I55" s="260"/>
      <c r="J55" s="260"/>
    </row>
    <row r="56" spans="1:20" x14ac:dyDescent="0.25">
      <c r="A56" s="331"/>
      <c r="B56" s="260"/>
      <c r="C56" s="260"/>
      <c r="D56" s="260"/>
      <c r="E56" s="260"/>
      <c r="F56" s="260"/>
      <c r="G56" s="260"/>
      <c r="H56" s="260"/>
      <c r="I56" s="260"/>
      <c r="J56" s="260"/>
    </row>
    <row r="57" spans="1:20" x14ac:dyDescent="0.25">
      <c r="A57" s="331"/>
      <c r="B57" s="260"/>
      <c r="C57" s="260"/>
      <c r="D57" s="260"/>
      <c r="E57" s="260"/>
      <c r="F57" s="260"/>
      <c r="G57" s="260"/>
      <c r="H57" s="260"/>
      <c r="I57" s="260"/>
      <c r="J57" s="260"/>
    </row>
    <row r="58" spans="1:20" x14ac:dyDescent="0.25">
      <c r="A58" s="331"/>
      <c r="B58" s="260"/>
      <c r="C58" s="260"/>
      <c r="D58" s="260"/>
      <c r="E58" s="260"/>
      <c r="F58" s="260"/>
      <c r="G58" s="260"/>
      <c r="H58" s="260"/>
      <c r="I58" s="260"/>
      <c r="J58" s="260"/>
    </row>
    <row r="59" spans="1:20" ht="30" x14ac:dyDescent="0.25">
      <c r="A59" s="224" t="s">
        <v>1529</v>
      </c>
      <c r="E59" s="27"/>
      <c r="F59" s="27"/>
      <c r="G59" s="27"/>
    </row>
    <row r="61" spans="1:20" ht="30" x14ac:dyDescent="0.25">
      <c r="A61" s="251" t="s">
        <v>1530</v>
      </c>
      <c r="B61" s="251" t="s">
        <v>1531</v>
      </c>
      <c r="E61" s="27"/>
      <c r="F61" s="27"/>
      <c r="G61" s="27"/>
    </row>
    <row r="62" spans="1:20" x14ac:dyDescent="0.25">
      <c r="A62" s="252" t="s">
        <v>1532</v>
      </c>
      <c r="B62" s="253">
        <v>45</v>
      </c>
      <c r="E62" s="27"/>
      <c r="F62" s="27"/>
      <c r="G62" s="27"/>
    </row>
    <row r="63" spans="1:20" x14ac:dyDescent="0.25">
      <c r="A63" s="252" t="s">
        <v>1509</v>
      </c>
      <c r="B63" s="253">
        <v>60</v>
      </c>
      <c r="E63" s="27"/>
      <c r="F63" s="27"/>
      <c r="G63" s="27"/>
    </row>
    <row r="64" spans="1:20" x14ac:dyDescent="0.25">
      <c r="A64" s="252" t="s">
        <v>1510</v>
      </c>
      <c r="B64" s="253">
        <v>105</v>
      </c>
      <c r="E64" s="27"/>
      <c r="F64" s="27"/>
      <c r="G64" s="27"/>
    </row>
    <row r="65" spans="1:10" x14ac:dyDescent="0.25">
      <c r="A65" s="252" t="s">
        <v>1511</v>
      </c>
      <c r="B65" s="253">
        <v>150</v>
      </c>
      <c r="E65" s="27"/>
      <c r="F65" s="27"/>
      <c r="G65" s="27"/>
    </row>
    <row r="66" spans="1:10" x14ac:dyDescent="0.25">
      <c r="A66" s="252" t="s">
        <v>1512</v>
      </c>
      <c r="B66" s="253">
        <v>300</v>
      </c>
      <c r="E66" s="27"/>
      <c r="F66" s="27"/>
      <c r="G66" s="27"/>
    </row>
    <row r="67" spans="1:10" x14ac:dyDescent="0.25">
      <c r="A67" s="252" t="s">
        <v>1513</v>
      </c>
      <c r="B67" s="253">
        <v>450</v>
      </c>
      <c r="E67" s="27"/>
      <c r="F67" s="27"/>
      <c r="G67" s="27"/>
    </row>
    <row r="68" spans="1:10" x14ac:dyDescent="0.25">
      <c r="A68" s="252" t="s">
        <v>1514</v>
      </c>
      <c r="B68" s="253">
        <v>900</v>
      </c>
      <c r="E68" s="27"/>
      <c r="F68" s="27"/>
      <c r="G68" s="27"/>
    </row>
    <row r="69" spans="1:10" x14ac:dyDescent="0.25">
      <c r="A69" s="252" t="s">
        <v>1515</v>
      </c>
      <c r="B69" s="253">
        <v>1500</v>
      </c>
      <c r="E69" s="27"/>
      <c r="F69" s="27"/>
      <c r="G69" s="27"/>
    </row>
    <row r="72" spans="1:10" x14ac:dyDescent="0.25">
      <c r="A72" s="1005" t="s">
        <v>1860</v>
      </c>
      <c r="B72" s="1005"/>
      <c r="C72" s="1005"/>
      <c r="D72" s="1005"/>
      <c r="E72" s="1005"/>
      <c r="F72" s="1005"/>
      <c r="G72" s="1005"/>
      <c r="H72" s="1005"/>
      <c r="I72" s="1005"/>
      <c r="J72" s="1005"/>
    </row>
    <row r="73" spans="1:10" ht="45" x14ac:dyDescent="0.25">
      <c r="A73" s="251" t="s">
        <v>1530</v>
      </c>
      <c r="B73" s="251" t="s">
        <v>1861</v>
      </c>
      <c r="E73" s="251" t="s">
        <v>1530</v>
      </c>
      <c r="F73" s="251" t="s">
        <v>1862</v>
      </c>
    </row>
    <row r="74" spans="1:10" x14ac:dyDescent="0.25">
      <c r="A74" s="252" t="s">
        <v>1508</v>
      </c>
      <c r="B74" s="324">
        <v>4.3600000000000003</v>
      </c>
      <c r="E74" s="252" t="s">
        <v>1508</v>
      </c>
      <c r="F74" s="324">
        <v>600</v>
      </c>
    </row>
    <row r="75" spans="1:10" x14ac:dyDescent="0.25">
      <c r="A75" s="252" t="s">
        <v>1509</v>
      </c>
      <c r="B75" s="324">
        <v>10.9</v>
      </c>
      <c r="E75" s="252" t="s">
        <v>1509</v>
      </c>
      <c r="F75" s="324">
        <v>1500</v>
      </c>
    </row>
    <row r="76" spans="1:10" x14ac:dyDescent="0.25">
      <c r="A76" s="252" t="s">
        <v>1510</v>
      </c>
      <c r="B76" s="324">
        <v>21.8</v>
      </c>
      <c r="E76" s="252" t="s">
        <v>1510</v>
      </c>
      <c r="F76" s="324">
        <v>3000</v>
      </c>
    </row>
    <row r="77" spans="1:10" x14ac:dyDescent="0.25">
      <c r="A77" s="252" t="s">
        <v>1511</v>
      </c>
      <c r="B77" s="324">
        <v>34.9</v>
      </c>
      <c r="E77" s="252" t="s">
        <v>1511</v>
      </c>
      <c r="F77" s="324">
        <v>4800</v>
      </c>
    </row>
    <row r="78" spans="1:10" x14ac:dyDescent="0.25">
      <c r="A78" s="252" t="s">
        <v>1512</v>
      </c>
      <c r="B78" s="324">
        <v>65.400000000000006</v>
      </c>
      <c r="E78" s="252" t="s">
        <v>1512</v>
      </c>
      <c r="F78" s="324">
        <v>9000</v>
      </c>
    </row>
    <row r="79" spans="1:10" x14ac:dyDescent="0.25">
      <c r="A79" s="252" t="s">
        <v>1513</v>
      </c>
      <c r="B79" s="324">
        <v>109</v>
      </c>
      <c r="E79" s="252" t="s">
        <v>1513</v>
      </c>
      <c r="F79" s="324">
        <v>15000</v>
      </c>
    </row>
    <row r="80" spans="1:10" x14ac:dyDescent="0.25">
      <c r="A80" s="252" t="s">
        <v>1514</v>
      </c>
      <c r="B80" s="324">
        <v>218</v>
      </c>
      <c r="E80" s="252" t="s">
        <v>1514</v>
      </c>
      <c r="F80" s="324">
        <v>30000</v>
      </c>
    </row>
    <row r="81" spans="1:10" x14ac:dyDescent="0.25">
      <c r="A81" s="223"/>
      <c r="B81" s="325"/>
      <c r="E81" s="223"/>
      <c r="F81" s="325"/>
    </row>
    <row r="82" spans="1:10" x14ac:dyDescent="0.25">
      <c r="A82" s="938" t="s">
        <v>1864</v>
      </c>
      <c r="B82" s="938"/>
      <c r="C82" s="938"/>
      <c r="D82" s="938"/>
      <c r="E82" s="938"/>
      <c r="F82" s="938"/>
      <c r="G82" s="938"/>
      <c r="H82" s="938"/>
      <c r="I82" s="938"/>
      <c r="J82" s="938"/>
    </row>
    <row r="84" spans="1:10" x14ac:dyDescent="0.25">
      <c r="A84" s="938" t="s">
        <v>1863</v>
      </c>
      <c r="B84" s="938"/>
      <c r="C84" s="938"/>
      <c r="D84" s="938"/>
      <c r="E84" s="938"/>
      <c r="F84" s="938"/>
      <c r="G84" s="938"/>
      <c r="H84" s="938"/>
      <c r="I84" s="938"/>
      <c r="J84" s="938"/>
    </row>
    <row r="85" spans="1:10" x14ac:dyDescent="0.25">
      <c r="A85" s="938"/>
      <c r="B85" s="938"/>
      <c r="C85" s="938"/>
      <c r="D85" s="938"/>
      <c r="E85" s="938"/>
      <c r="F85" s="938"/>
      <c r="G85" s="938"/>
      <c r="H85" s="938"/>
      <c r="I85" s="938"/>
      <c r="J85" s="938"/>
    </row>
    <row r="86" spans="1:10" x14ac:dyDescent="0.25">
      <c r="A86" s="938"/>
      <c r="B86" s="938"/>
      <c r="C86" s="938"/>
      <c r="D86" s="938"/>
      <c r="E86" s="938"/>
      <c r="F86" s="938"/>
      <c r="G86" s="938"/>
      <c r="H86" s="938"/>
      <c r="I86" s="938"/>
      <c r="J86" s="938"/>
    </row>
  </sheetData>
  <mergeCells count="6">
    <mergeCell ref="A1:J1"/>
    <mergeCell ref="A72:J72"/>
    <mergeCell ref="A84:J86"/>
    <mergeCell ref="A82:J82"/>
    <mergeCell ref="A7:J7"/>
    <mergeCell ref="A31:J31"/>
  </mergeCells>
  <pageMargins left="0.25" right="0.25" top="1.5" bottom="0.5" header="0.3" footer="0.3"/>
  <pageSetup scale="98" fitToHeight="0" orientation="landscape" r:id="rId1"/>
  <headerFooter scaleWithDoc="0">
    <oddHeader>&amp;C&amp;"-,Bold"&amp;12
City of Tampa
Budget Office
  Rate Manual - &amp;A</oddHeader>
    <oddFooter>&amp;C&amp;P of &amp;N</oddFooter>
  </headerFooter>
  <rowBreaks count="2" manualBreakCount="2">
    <brk id="30" max="9" man="1"/>
    <brk id="58" max="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12">
    <pageSetUpPr fitToPage="1"/>
  </sheetPr>
  <dimension ref="A1:G17"/>
  <sheetViews>
    <sheetView zoomScale="70" zoomScaleNormal="70" workbookViewId="0">
      <selection activeCell="B33" sqref="B33"/>
    </sheetView>
  </sheetViews>
  <sheetFormatPr defaultRowHeight="15" x14ac:dyDescent="0.25"/>
  <cols>
    <col min="1" max="1" width="53.5703125" bestFit="1" customWidth="1"/>
    <col min="2" max="2" width="56.5703125" bestFit="1" customWidth="1"/>
    <col min="3" max="3" width="22.85546875" customWidth="1"/>
    <col min="4" max="4" width="23.85546875" customWidth="1"/>
    <col min="5" max="5" width="15.42578125" bestFit="1" customWidth="1"/>
    <col min="6" max="6" width="23.5703125" customWidth="1"/>
    <col min="7" max="7" width="27.140625" customWidth="1"/>
  </cols>
  <sheetData>
    <row r="1" spans="1:7" x14ac:dyDescent="0.25">
      <c r="B1" s="6"/>
    </row>
    <row r="2" spans="1:7" x14ac:dyDescent="0.25">
      <c r="B2" s="6"/>
      <c r="C2" s="921" t="s">
        <v>3</v>
      </c>
      <c r="D2" s="921"/>
      <c r="E2" s="921"/>
      <c r="F2" s="921"/>
      <c r="G2" s="921"/>
    </row>
    <row r="3" spans="1:7" ht="49.7" customHeight="1" x14ac:dyDescent="0.25">
      <c r="A3" s="3" t="s">
        <v>0</v>
      </c>
      <c r="B3" s="9" t="s">
        <v>6</v>
      </c>
      <c r="C3" s="4" t="s">
        <v>4</v>
      </c>
      <c r="D3" s="4" t="s">
        <v>1</v>
      </c>
      <c r="E3" s="4" t="s">
        <v>2</v>
      </c>
      <c r="F3" s="4" t="s">
        <v>7</v>
      </c>
      <c r="G3" s="4" t="s">
        <v>5</v>
      </c>
    </row>
    <row r="4" spans="1:7" x14ac:dyDescent="0.25">
      <c r="A4" s="12" t="s">
        <v>1026</v>
      </c>
      <c r="B4" s="23" t="s">
        <v>1027</v>
      </c>
      <c r="C4" s="25"/>
      <c r="D4" s="74" t="s">
        <v>1028</v>
      </c>
      <c r="E4" s="16">
        <v>40283</v>
      </c>
      <c r="F4" s="16"/>
      <c r="G4" s="20"/>
    </row>
    <row r="5" spans="1:7" x14ac:dyDescent="0.25">
      <c r="A5" s="55" t="s">
        <v>1029</v>
      </c>
      <c r="B5" s="62"/>
      <c r="C5" s="63"/>
      <c r="D5" s="54"/>
      <c r="E5" s="54"/>
      <c r="F5" s="54"/>
      <c r="G5" s="55"/>
    </row>
    <row r="6" spans="1:7" x14ac:dyDescent="0.25">
      <c r="A6" s="12" t="s">
        <v>1030</v>
      </c>
      <c r="B6" s="26">
        <v>50</v>
      </c>
      <c r="C6" s="25"/>
      <c r="D6" s="16"/>
      <c r="E6" s="16"/>
      <c r="F6" s="15"/>
      <c r="G6" s="12"/>
    </row>
    <row r="7" spans="1:7" x14ac:dyDescent="0.25">
      <c r="A7" s="12" t="s">
        <v>1031</v>
      </c>
      <c r="B7" s="26">
        <v>100</v>
      </c>
      <c r="C7" s="25"/>
      <c r="D7" s="16"/>
      <c r="E7" s="16"/>
      <c r="F7" s="15"/>
      <c r="G7" s="12"/>
    </row>
    <row r="8" spans="1:7" x14ac:dyDescent="0.25">
      <c r="A8" s="12" t="s">
        <v>1329</v>
      </c>
      <c r="B8" s="26">
        <v>250</v>
      </c>
      <c r="C8" s="25"/>
      <c r="D8" s="16"/>
      <c r="E8" s="16"/>
      <c r="F8" s="15"/>
      <c r="G8" s="12"/>
    </row>
    <row r="9" spans="1:7" x14ac:dyDescent="0.25">
      <c r="A9" s="55" t="s">
        <v>1032</v>
      </c>
      <c r="B9" s="64"/>
      <c r="C9" s="63"/>
      <c r="D9" s="54"/>
      <c r="E9" s="54"/>
      <c r="F9" s="53"/>
      <c r="G9" s="55"/>
    </row>
    <row r="10" spans="1:7" x14ac:dyDescent="0.25">
      <c r="A10" s="12" t="s">
        <v>1033</v>
      </c>
      <c r="B10" s="26">
        <v>45</v>
      </c>
      <c r="C10" s="25"/>
      <c r="D10" s="16"/>
      <c r="E10" s="16"/>
      <c r="F10" s="15"/>
      <c r="G10" s="12"/>
    </row>
    <row r="11" spans="1:7" x14ac:dyDescent="0.25">
      <c r="A11" s="12" t="s">
        <v>1034</v>
      </c>
      <c r="B11" s="26">
        <v>60</v>
      </c>
      <c r="C11" s="25"/>
      <c r="D11" s="16"/>
      <c r="E11" s="16"/>
      <c r="F11" s="15"/>
      <c r="G11" s="12"/>
    </row>
    <row r="12" spans="1:7" x14ac:dyDescent="0.25">
      <c r="A12" s="12" t="s">
        <v>1035</v>
      </c>
      <c r="B12" s="26">
        <v>105</v>
      </c>
      <c r="C12" s="25"/>
      <c r="D12" s="16"/>
      <c r="E12" s="16"/>
      <c r="F12" s="16"/>
      <c r="G12" s="12"/>
    </row>
    <row r="13" spans="1:7" x14ac:dyDescent="0.25">
      <c r="A13" s="12" t="s">
        <v>1036</v>
      </c>
      <c r="B13" s="26">
        <v>150</v>
      </c>
      <c r="C13" s="25"/>
      <c r="D13" s="16"/>
      <c r="E13" s="16"/>
      <c r="F13" s="16"/>
      <c r="G13" s="12"/>
    </row>
    <row r="14" spans="1:7" x14ac:dyDescent="0.25">
      <c r="A14" s="12" t="s">
        <v>1037</v>
      </c>
      <c r="B14" s="26">
        <v>300</v>
      </c>
      <c r="C14" s="25"/>
      <c r="D14" s="16"/>
      <c r="E14" s="16"/>
      <c r="F14" s="15"/>
      <c r="G14" s="12"/>
    </row>
    <row r="15" spans="1:7" x14ac:dyDescent="0.25">
      <c r="A15" s="12" t="s">
        <v>1038</v>
      </c>
      <c r="B15" s="26">
        <v>450</v>
      </c>
      <c r="C15" s="25"/>
      <c r="D15" s="16"/>
      <c r="E15" s="16"/>
      <c r="F15" s="15"/>
      <c r="G15" s="12"/>
    </row>
    <row r="16" spans="1:7" x14ac:dyDescent="0.25">
      <c r="A16" s="12" t="s">
        <v>1039</v>
      </c>
      <c r="B16" s="26">
        <v>900</v>
      </c>
      <c r="C16" s="25"/>
      <c r="D16" s="16"/>
      <c r="E16" s="16"/>
      <c r="F16" s="15"/>
      <c r="G16" s="12"/>
    </row>
    <row r="17" spans="1:7" x14ac:dyDescent="0.25">
      <c r="A17" s="12" t="s">
        <v>1040</v>
      </c>
      <c r="B17" s="26">
        <v>1500</v>
      </c>
      <c r="C17" s="25"/>
      <c r="D17" s="16"/>
      <c r="E17" s="16"/>
      <c r="F17" s="15"/>
      <c r="G17" s="12"/>
    </row>
  </sheetData>
  <mergeCells count="1">
    <mergeCell ref="C2:G2"/>
  </mergeCells>
  <pageMargins left="0.7" right="0.7" top="1.5" bottom="0.75" header="0.3" footer="0.3"/>
  <pageSetup scale="54" fitToHeight="0" orientation="landscape" r:id="rId1"/>
  <headerFooter>
    <oddHeader>&amp;C&amp;"-,Bold"&amp;14City of Tampa
Budget Office
Wastewater 
Rate History</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5">
    <pageSetUpPr fitToPage="1"/>
  </sheetPr>
  <dimension ref="A1:Q109"/>
  <sheetViews>
    <sheetView view="pageBreakPreview" topLeftCell="A82" zoomScaleNormal="100" zoomScaleSheetLayoutView="100" workbookViewId="0">
      <selection activeCell="B59" sqref="B59:J67"/>
    </sheetView>
  </sheetViews>
  <sheetFormatPr defaultColWidth="8.5703125" defaultRowHeight="15" x14ac:dyDescent="0.25"/>
  <cols>
    <col min="1" max="1" width="27.85546875" style="27" customWidth="1"/>
    <col min="2" max="2" width="15.28515625" style="223" bestFit="1" customWidth="1"/>
    <col min="3" max="3" width="9.28515625" style="249" bestFit="1" customWidth="1"/>
    <col min="4" max="4" width="9.28515625" style="68" bestFit="1" customWidth="1"/>
    <col min="5" max="5" width="10.5703125" style="68" bestFit="1" customWidth="1"/>
    <col min="6" max="6" width="13.42578125" style="68" bestFit="1" customWidth="1"/>
    <col min="7" max="7" width="9.28515625" style="68" bestFit="1" customWidth="1"/>
    <col min="8" max="11" width="9.28515625" style="27" bestFit="1" customWidth="1"/>
    <col min="12" max="17" width="7.140625" style="27" bestFit="1" customWidth="1"/>
    <col min="18" max="16384" width="8.5703125" style="27"/>
  </cols>
  <sheetData>
    <row r="1" spans="1:17" ht="15" customHeight="1" x14ac:dyDescent="0.25">
      <c r="A1" s="950" t="s">
        <v>1947</v>
      </c>
      <c r="B1" s="951"/>
      <c r="C1" s="951"/>
      <c r="D1" s="951"/>
      <c r="E1" s="951"/>
      <c r="F1" s="951"/>
      <c r="G1" s="951"/>
      <c r="H1" s="951"/>
      <c r="I1" s="951"/>
      <c r="J1" s="951"/>
      <c r="K1" s="951"/>
      <c r="L1" s="951"/>
      <c r="M1" s="951"/>
      <c r="N1" s="951"/>
      <c r="O1" s="951"/>
      <c r="P1" s="951"/>
      <c r="Q1" s="952"/>
    </row>
    <row r="2" spans="1:17" x14ac:dyDescent="0.25">
      <c r="A2" s="60" t="s">
        <v>1948</v>
      </c>
      <c r="B2" s="251" t="s">
        <v>1678</v>
      </c>
      <c r="C2" s="251" t="s">
        <v>1679</v>
      </c>
      <c r="D2" s="251" t="s">
        <v>1680</v>
      </c>
      <c r="E2" s="251" t="s">
        <v>1681</v>
      </c>
      <c r="F2" s="251" t="s">
        <v>1682</v>
      </c>
      <c r="G2" s="251" t="s">
        <v>1909</v>
      </c>
      <c r="H2" s="251" t="s">
        <v>1910</v>
      </c>
      <c r="I2" s="251" t="s">
        <v>1911</v>
      </c>
      <c r="J2" s="251" t="s">
        <v>1912</v>
      </c>
      <c r="K2" s="265" t="s">
        <v>1913</v>
      </c>
      <c r="L2" s="265" t="s">
        <v>1914</v>
      </c>
      <c r="M2" s="265" t="s">
        <v>1915</v>
      </c>
      <c r="N2" s="265" t="s">
        <v>1916</v>
      </c>
      <c r="O2" s="265" t="s">
        <v>1917</v>
      </c>
      <c r="P2" s="265" t="s">
        <v>1918</v>
      </c>
      <c r="Q2" s="265" t="s">
        <v>1919</v>
      </c>
    </row>
    <row r="3" spans="1:17" s="260" customFormat="1" ht="17.25" x14ac:dyDescent="0.25">
      <c r="A3" s="332" t="s">
        <v>1945</v>
      </c>
      <c r="B3" s="332">
        <v>5.62</v>
      </c>
      <c r="C3" s="332">
        <v>5.79</v>
      </c>
      <c r="D3" s="332">
        <v>5.96</v>
      </c>
      <c r="E3" s="332">
        <v>6.14</v>
      </c>
      <c r="F3" s="332">
        <v>6.32</v>
      </c>
      <c r="G3" s="332">
        <v>6.51</v>
      </c>
      <c r="H3" s="332">
        <v>6.71</v>
      </c>
      <c r="I3" s="332">
        <v>6.98</v>
      </c>
      <c r="J3" s="332">
        <v>7.26</v>
      </c>
      <c r="K3" s="332">
        <v>7.55</v>
      </c>
      <c r="L3" s="332">
        <v>7.85</v>
      </c>
      <c r="M3" s="332">
        <v>8.16</v>
      </c>
      <c r="N3" s="332">
        <v>8.49</v>
      </c>
      <c r="O3" s="332">
        <v>8.83</v>
      </c>
      <c r="P3" s="332">
        <v>9.18</v>
      </c>
      <c r="Q3" s="332">
        <v>9.5500000000000007</v>
      </c>
    </row>
    <row r="4" spans="1:17" s="260" customFormat="1" x14ac:dyDescent="0.25">
      <c r="A4" s="332" t="s">
        <v>1946</v>
      </c>
      <c r="B4" s="332">
        <v>7.02</v>
      </c>
      <c r="C4" s="332">
        <v>7.23</v>
      </c>
      <c r="D4" s="332">
        <v>7.45</v>
      </c>
      <c r="E4" s="332">
        <v>7.67</v>
      </c>
      <c r="F4" s="332">
        <v>7.9</v>
      </c>
      <c r="G4" s="332">
        <v>8.1300000000000008</v>
      </c>
      <c r="H4" s="332">
        <v>8.3800000000000008</v>
      </c>
      <c r="I4" s="332">
        <v>8.7200000000000006</v>
      </c>
      <c r="J4" s="332">
        <v>9.07</v>
      </c>
      <c r="K4" s="332">
        <v>9.43</v>
      </c>
      <c r="L4" s="332">
        <v>9.81</v>
      </c>
      <c r="M4" s="332">
        <v>10.199999999999999</v>
      </c>
      <c r="N4" s="332">
        <v>10.61</v>
      </c>
      <c r="O4" s="332">
        <v>11.03</v>
      </c>
      <c r="P4" s="332">
        <v>11.47</v>
      </c>
      <c r="Q4" s="332">
        <v>11.93</v>
      </c>
    </row>
    <row r="5" spans="1:17" s="260" customFormat="1" x14ac:dyDescent="0.25">
      <c r="A5" s="333" t="s">
        <v>1877</v>
      </c>
      <c r="B5" s="263"/>
    </row>
    <row r="7" spans="1:17" x14ac:dyDescent="0.25">
      <c r="A7" s="950" t="s">
        <v>1952</v>
      </c>
      <c r="B7" s="951"/>
      <c r="C7" s="951"/>
      <c r="D7" s="951"/>
      <c r="E7" s="951"/>
      <c r="F7" s="951"/>
      <c r="G7" s="951"/>
      <c r="H7" s="951"/>
      <c r="I7" s="951"/>
      <c r="J7" s="951"/>
      <c r="K7" s="951"/>
      <c r="L7" s="951"/>
      <c r="M7" s="951"/>
      <c r="N7" s="951"/>
      <c r="O7" s="951"/>
      <c r="P7" s="951"/>
      <c r="Q7" s="952"/>
    </row>
    <row r="8" spans="1:17" x14ac:dyDescent="0.25">
      <c r="B8" s="225" t="s">
        <v>1678</v>
      </c>
      <c r="C8" s="225" t="s">
        <v>1679</v>
      </c>
      <c r="D8" s="225" t="s">
        <v>1680</v>
      </c>
      <c r="E8" s="225" t="s">
        <v>1681</v>
      </c>
      <c r="F8" s="225" t="s">
        <v>1682</v>
      </c>
      <c r="G8" s="225" t="s">
        <v>1909</v>
      </c>
      <c r="H8" s="225" t="s">
        <v>1910</v>
      </c>
      <c r="I8" s="225" t="s">
        <v>1911</v>
      </c>
      <c r="J8" s="225" t="s">
        <v>1912</v>
      </c>
      <c r="K8" s="334" t="s">
        <v>1913</v>
      </c>
      <c r="L8" s="334"/>
      <c r="M8" s="334"/>
      <c r="N8" s="334"/>
      <c r="O8" s="334"/>
      <c r="P8" s="334"/>
      <c r="Q8" s="334"/>
    </row>
    <row r="9" spans="1:17" x14ac:dyDescent="0.25">
      <c r="A9" s="224" t="s">
        <v>1949</v>
      </c>
    </row>
    <row r="10" spans="1:17" x14ac:dyDescent="0.25">
      <c r="A10" s="224" t="s">
        <v>679</v>
      </c>
      <c r="B10" s="260"/>
      <c r="C10" s="260"/>
      <c r="D10" s="260"/>
      <c r="E10" s="260"/>
      <c r="F10" s="260"/>
      <c r="G10" s="260"/>
      <c r="H10" s="260"/>
      <c r="I10" s="260"/>
      <c r="J10" s="260"/>
      <c r="K10" s="260"/>
      <c r="L10" s="260"/>
      <c r="M10" s="260"/>
      <c r="N10" s="260"/>
      <c r="O10" s="260"/>
      <c r="P10" s="260"/>
      <c r="Q10" s="260"/>
    </row>
    <row r="11" spans="1:17" x14ac:dyDescent="0.25">
      <c r="A11" s="331" t="s">
        <v>1924</v>
      </c>
      <c r="B11" s="260">
        <v>7</v>
      </c>
      <c r="C11" s="260">
        <v>8</v>
      </c>
      <c r="D11" s="260">
        <v>9</v>
      </c>
      <c r="E11" s="260">
        <v>10</v>
      </c>
      <c r="F11" s="260">
        <v>11</v>
      </c>
      <c r="G11" s="260">
        <v>12</v>
      </c>
      <c r="H11" s="260">
        <v>13</v>
      </c>
      <c r="I11" s="260">
        <v>14</v>
      </c>
      <c r="J11" s="260">
        <v>15</v>
      </c>
      <c r="K11" s="260">
        <v>16</v>
      </c>
      <c r="L11" s="260"/>
      <c r="M11" s="260"/>
      <c r="N11" s="260"/>
      <c r="O11" s="260"/>
      <c r="P11" s="260"/>
      <c r="Q11" s="260"/>
    </row>
    <row r="12" spans="1:17" x14ac:dyDescent="0.25">
      <c r="A12" s="224" t="s">
        <v>1925</v>
      </c>
      <c r="B12" s="260"/>
      <c r="C12" s="260"/>
      <c r="D12" s="260"/>
      <c r="E12" s="260"/>
      <c r="F12" s="260"/>
      <c r="G12" s="260"/>
      <c r="H12" s="260"/>
      <c r="I12" s="260"/>
      <c r="J12" s="260"/>
      <c r="K12" s="260"/>
      <c r="L12" s="260"/>
      <c r="M12" s="260"/>
      <c r="N12" s="260"/>
      <c r="O12" s="260"/>
      <c r="P12" s="260"/>
      <c r="Q12" s="260"/>
    </row>
    <row r="13" spans="1:17" x14ac:dyDescent="0.25">
      <c r="A13" s="331" t="s">
        <v>1926</v>
      </c>
      <c r="B13" s="260">
        <v>5.25</v>
      </c>
      <c r="C13" s="260">
        <v>6</v>
      </c>
      <c r="D13" s="260">
        <v>6.75</v>
      </c>
      <c r="E13" s="260">
        <v>7.5</v>
      </c>
      <c r="F13" s="260">
        <v>8.25</v>
      </c>
      <c r="G13" s="260">
        <v>9</v>
      </c>
      <c r="H13" s="260">
        <v>9.75</v>
      </c>
      <c r="I13" s="260">
        <v>10.5</v>
      </c>
      <c r="J13" s="260">
        <v>11.25</v>
      </c>
      <c r="K13" s="260">
        <v>12</v>
      </c>
      <c r="L13" s="260"/>
      <c r="M13" s="260"/>
      <c r="N13" s="260"/>
      <c r="O13" s="260"/>
      <c r="P13" s="260"/>
      <c r="Q13" s="260"/>
    </row>
    <row r="14" spans="1:17" ht="30" x14ac:dyDescent="0.25">
      <c r="A14" s="224" t="s">
        <v>1869</v>
      </c>
      <c r="B14" s="260"/>
      <c r="C14" s="260"/>
      <c r="D14" s="260"/>
      <c r="E14" s="260"/>
      <c r="F14" s="260"/>
      <c r="G14" s="260"/>
      <c r="H14" s="260"/>
      <c r="I14" s="260"/>
      <c r="J14" s="260"/>
      <c r="K14" s="260"/>
      <c r="L14" s="260"/>
      <c r="M14" s="260"/>
      <c r="N14" s="260"/>
      <c r="O14" s="260"/>
      <c r="P14" s="260"/>
      <c r="Q14" s="260"/>
    </row>
    <row r="15" spans="1:17" x14ac:dyDescent="0.25">
      <c r="A15" s="331" t="s">
        <v>1928</v>
      </c>
      <c r="B15" s="260">
        <v>7</v>
      </c>
      <c r="C15" s="260">
        <v>8</v>
      </c>
      <c r="D15" s="260">
        <v>9</v>
      </c>
      <c r="E15" s="260">
        <v>10</v>
      </c>
      <c r="F15" s="260">
        <v>11</v>
      </c>
      <c r="G15" s="260">
        <v>12</v>
      </c>
      <c r="H15" s="260">
        <v>13</v>
      </c>
      <c r="I15" s="260">
        <v>14</v>
      </c>
      <c r="J15" s="260">
        <v>15</v>
      </c>
      <c r="K15" s="260">
        <v>16</v>
      </c>
      <c r="L15" s="260"/>
      <c r="M15" s="260"/>
      <c r="N15" s="260"/>
      <c r="O15" s="260"/>
      <c r="P15" s="260"/>
      <c r="Q15" s="260"/>
    </row>
    <row r="16" spans="1:17" x14ac:dyDescent="0.25">
      <c r="A16" s="224" t="s">
        <v>1871</v>
      </c>
      <c r="B16" s="260"/>
      <c r="C16" s="260"/>
      <c r="D16" s="260"/>
      <c r="E16" s="260"/>
      <c r="F16" s="260"/>
      <c r="G16" s="260"/>
      <c r="H16" s="260"/>
      <c r="I16" s="260"/>
      <c r="J16" s="260"/>
      <c r="K16" s="260"/>
      <c r="L16" s="260"/>
      <c r="M16" s="260"/>
      <c r="N16" s="260"/>
      <c r="O16" s="260"/>
      <c r="P16" s="260"/>
      <c r="Q16" s="260"/>
    </row>
    <row r="17" spans="1:17" x14ac:dyDescent="0.25">
      <c r="A17" s="331" t="s">
        <v>1930</v>
      </c>
      <c r="B17" s="260">
        <v>7</v>
      </c>
      <c r="C17" s="260">
        <v>8</v>
      </c>
      <c r="D17" s="260">
        <v>9</v>
      </c>
      <c r="E17" s="260">
        <v>10</v>
      </c>
      <c r="F17" s="260">
        <v>11</v>
      </c>
      <c r="G17" s="260">
        <v>12</v>
      </c>
      <c r="H17" s="260">
        <v>13</v>
      </c>
      <c r="I17" s="260">
        <v>14</v>
      </c>
      <c r="J17" s="260">
        <v>15</v>
      </c>
      <c r="K17" s="260">
        <v>16</v>
      </c>
      <c r="L17" s="260"/>
      <c r="M17" s="260"/>
      <c r="N17" s="260"/>
      <c r="O17" s="260"/>
      <c r="P17" s="260"/>
      <c r="Q17" s="260"/>
    </row>
    <row r="18" spans="1:17" x14ac:dyDescent="0.25">
      <c r="A18" s="224" t="s">
        <v>1931</v>
      </c>
      <c r="B18" s="260"/>
      <c r="C18" s="260"/>
      <c r="D18" s="260"/>
      <c r="E18" s="260"/>
      <c r="F18" s="260"/>
      <c r="G18" s="260"/>
      <c r="H18" s="260"/>
      <c r="I18" s="260"/>
      <c r="J18" s="260"/>
      <c r="K18" s="260"/>
      <c r="L18" s="260"/>
      <c r="M18" s="260"/>
      <c r="N18" s="260"/>
      <c r="O18" s="260"/>
      <c r="P18" s="260"/>
      <c r="Q18" s="260"/>
    </row>
    <row r="19" spans="1:17" x14ac:dyDescent="0.25">
      <c r="A19" s="27" t="s">
        <v>1932</v>
      </c>
      <c r="B19" s="260"/>
      <c r="C19" s="260"/>
      <c r="D19" s="260"/>
      <c r="E19" s="260"/>
      <c r="F19" s="260"/>
      <c r="G19" s="260"/>
      <c r="H19" s="260"/>
      <c r="I19" s="260"/>
      <c r="J19" s="260"/>
      <c r="K19" s="260"/>
      <c r="L19" s="260"/>
      <c r="M19" s="260"/>
      <c r="N19" s="260"/>
      <c r="O19" s="260"/>
      <c r="P19" s="260"/>
      <c r="Q19" s="260"/>
    </row>
    <row r="20" spans="1:17" x14ac:dyDescent="0.25">
      <c r="A20" s="331" t="s">
        <v>1933</v>
      </c>
      <c r="B20" s="260">
        <v>7</v>
      </c>
      <c r="C20" s="260">
        <v>8</v>
      </c>
      <c r="D20" s="260">
        <v>9</v>
      </c>
      <c r="E20" s="260">
        <v>10</v>
      </c>
      <c r="F20" s="260">
        <v>11</v>
      </c>
      <c r="G20" s="260">
        <v>12</v>
      </c>
      <c r="H20" s="260">
        <v>13</v>
      </c>
      <c r="I20" s="260">
        <v>14</v>
      </c>
      <c r="J20" s="260">
        <v>15</v>
      </c>
      <c r="K20" s="260">
        <v>16</v>
      </c>
      <c r="L20" s="260"/>
      <c r="M20" s="260"/>
      <c r="N20" s="260"/>
      <c r="O20" s="260"/>
      <c r="P20" s="260"/>
      <c r="Q20" s="260"/>
    </row>
    <row r="21" spans="1:17" x14ac:dyDescent="0.25">
      <c r="A21" s="331" t="s">
        <v>1934</v>
      </c>
      <c r="B21" s="260">
        <v>17.5</v>
      </c>
      <c r="C21" s="260">
        <v>20</v>
      </c>
      <c r="D21" s="260">
        <v>22.5</v>
      </c>
      <c r="E21" s="260">
        <v>25</v>
      </c>
      <c r="F21" s="260">
        <v>27.5</v>
      </c>
      <c r="G21" s="260">
        <v>30</v>
      </c>
      <c r="H21" s="260">
        <v>32.5</v>
      </c>
      <c r="I21" s="260">
        <v>35</v>
      </c>
      <c r="J21" s="260">
        <v>37.5</v>
      </c>
      <c r="K21" s="260">
        <v>40</v>
      </c>
      <c r="L21" s="260"/>
      <c r="M21" s="260"/>
      <c r="N21" s="260"/>
      <c r="O21" s="260"/>
      <c r="P21" s="260"/>
      <c r="Q21" s="260"/>
    </row>
    <row r="22" spans="1:17" x14ac:dyDescent="0.25">
      <c r="A22" s="331" t="s">
        <v>1935</v>
      </c>
      <c r="B22" s="260">
        <v>35</v>
      </c>
      <c r="C22" s="260">
        <v>40</v>
      </c>
      <c r="D22" s="260">
        <v>45</v>
      </c>
      <c r="E22" s="260">
        <v>50</v>
      </c>
      <c r="F22" s="260">
        <v>55</v>
      </c>
      <c r="G22" s="260">
        <v>60</v>
      </c>
      <c r="H22" s="260">
        <v>65</v>
      </c>
      <c r="I22" s="260">
        <v>70</v>
      </c>
      <c r="J22" s="260">
        <v>75</v>
      </c>
      <c r="K22" s="260">
        <v>80</v>
      </c>
      <c r="L22" s="260"/>
      <c r="M22" s="260"/>
      <c r="N22" s="260"/>
      <c r="O22" s="260"/>
      <c r="P22" s="260"/>
      <c r="Q22" s="260"/>
    </row>
    <row r="23" spans="1:17" x14ac:dyDescent="0.25">
      <c r="A23" s="331" t="s">
        <v>1936</v>
      </c>
      <c r="B23" s="260">
        <v>56</v>
      </c>
      <c r="C23" s="260">
        <v>64</v>
      </c>
      <c r="D23" s="260">
        <v>72</v>
      </c>
      <c r="E23" s="260">
        <v>80</v>
      </c>
      <c r="F23" s="260">
        <v>88</v>
      </c>
      <c r="G23" s="260">
        <v>96</v>
      </c>
      <c r="H23" s="260">
        <v>104</v>
      </c>
      <c r="I23" s="260">
        <v>112</v>
      </c>
      <c r="J23" s="260">
        <v>120</v>
      </c>
      <c r="K23" s="260">
        <v>128</v>
      </c>
      <c r="L23" s="260"/>
      <c r="M23" s="260"/>
      <c r="N23" s="260"/>
      <c r="O23" s="260"/>
      <c r="P23" s="260"/>
      <c r="Q23" s="260"/>
    </row>
    <row r="24" spans="1:17" x14ac:dyDescent="0.25">
      <c r="A24" s="331" t="s">
        <v>1950</v>
      </c>
      <c r="B24" s="260">
        <v>105</v>
      </c>
      <c r="C24" s="260">
        <v>120</v>
      </c>
      <c r="D24" s="260">
        <v>135</v>
      </c>
      <c r="E24" s="260">
        <v>150</v>
      </c>
      <c r="F24" s="260">
        <v>165</v>
      </c>
      <c r="G24" s="260">
        <v>180</v>
      </c>
      <c r="H24" s="260">
        <v>195</v>
      </c>
      <c r="I24" s="260">
        <v>210</v>
      </c>
      <c r="J24" s="260">
        <v>225</v>
      </c>
      <c r="K24" s="260">
        <v>240</v>
      </c>
      <c r="L24" s="260"/>
      <c r="M24" s="260"/>
      <c r="N24" s="260"/>
      <c r="O24" s="260"/>
      <c r="P24" s="260"/>
      <c r="Q24" s="260"/>
    </row>
    <row r="25" spans="1:17" x14ac:dyDescent="0.25">
      <c r="A25" s="331" t="s">
        <v>1951</v>
      </c>
      <c r="B25" s="260">
        <v>175</v>
      </c>
      <c r="C25" s="260">
        <v>200</v>
      </c>
      <c r="D25" s="260">
        <v>225</v>
      </c>
      <c r="E25" s="260">
        <v>250</v>
      </c>
      <c r="F25" s="260">
        <v>275</v>
      </c>
      <c r="G25" s="260">
        <v>300</v>
      </c>
      <c r="H25" s="260">
        <v>325</v>
      </c>
      <c r="I25" s="260">
        <v>350</v>
      </c>
      <c r="J25" s="260">
        <v>375</v>
      </c>
      <c r="K25" s="260">
        <v>400</v>
      </c>
      <c r="L25" s="260"/>
      <c r="M25" s="260"/>
      <c r="N25" s="260"/>
      <c r="O25" s="260"/>
      <c r="P25" s="260"/>
      <c r="Q25" s="260"/>
    </row>
    <row r="26" spans="1:17" x14ac:dyDescent="0.25">
      <c r="A26" s="331" t="s">
        <v>1939</v>
      </c>
      <c r="B26" s="260">
        <v>350</v>
      </c>
      <c r="C26" s="260">
        <v>400</v>
      </c>
      <c r="D26" s="260">
        <v>450</v>
      </c>
      <c r="E26" s="260">
        <v>500</v>
      </c>
      <c r="F26" s="260">
        <v>550</v>
      </c>
      <c r="G26" s="260">
        <v>600</v>
      </c>
      <c r="H26" s="260">
        <v>650</v>
      </c>
      <c r="I26" s="260">
        <v>700</v>
      </c>
      <c r="J26" s="260">
        <v>750</v>
      </c>
      <c r="K26" s="260">
        <v>800</v>
      </c>
      <c r="L26" s="260"/>
      <c r="M26" s="260"/>
      <c r="N26" s="260"/>
      <c r="O26" s="260"/>
      <c r="P26" s="260"/>
      <c r="Q26" s="260"/>
    </row>
    <row r="27" spans="1:17" x14ac:dyDescent="0.25">
      <c r="A27" s="331" t="s">
        <v>1940</v>
      </c>
      <c r="B27" s="260">
        <v>560</v>
      </c>
      <c r="C27" s="260">
        <v>640</v>
      </c>
      <c r="D27" s="260">
        <v>720</v>
      </c>
      <c r="E27" s="260">
        <v>800</v>
      </c>
      <c r="F27" s="260">
        <v>880</v>
      </c>
      <c r="G27" s="260">
        <v>960</v>
      </c>
      <c r="H27" s="260">
        <v>1040</v>
      </c>
      <c r="I27" s="260">
        <v>1120</v>
      </c>
      <c r="J27" s="260">
        <v>1200</v>
      </c>
      <c r="K27" s="260">
        <v>1280</v>
      </c>
      <c r="L27" s="260"/>
      <c r="M27" s="260"/>
      <c r="N27" s="260"/>
      <c r="O27" s="260"/>
      <c r="P27" s="260"/>
      <c r="Q27" s="260"/>
    </row>
    <row r="28" spans="1:17" x14ac:dyDescent="0.25">
      <c r="A28" s="331" t="s">
        <v>1941</v>
      </c>
      <c r="B28" s="260">
        <v>805</v>
      </c>
      <c r="C28" s="260">
        <v>920</v>
      </c>
      <c r="D28" s="260">
        <v>1035</v>
      </c>
      <c r="E28" s="260">
        <v>1150</v>
      </c>
      <c r="F28" s="260">
        <v>1265</v>
      </c>
      <c r="G28" s="260">
        <v>1380</v>
      </c>
      <c r="H28" s="260">
        <v>1495</v>
      </c>
      <c r="I28" s="260">
        <v>1610</v>
      </c>
      <c r="J28" s="260">
        <v>1725</v>
      </c>
      <c r="K28" s="260">
        <v>1840</v>
      </c>
      <c r="L28" s="260"/>
      <c r="M28" s="260"/>
      <c r="N28" s="260"/>
      <c r="O28" s="260"/>
      <c r="P28" s="260"/>
      <c r="Q28" s="260"/>
    </row>
    <row r="29" spans="1:17" x14ac:dyDescent="0.25">
      <c r="A29" s="331" t="s">
        <v>1942</v>
      </c>
      <c r="B29" s="260">
        <v>1505</v>
      </c>
      <c r="C29" s="260">
        <v>1720</v>
      </c>
      <c r="D29" s="260">
        <v>1935</v>
      </c>
      <c r="E29" s="260">
        <v>2150</v>
      </c>
      <c r="F29" s="260">
        <v>2365</v>
      </c>
      <c r="G29" s="260">
        <v>2580</v>
      </c>
      <c r="H29" s="260">
        <v>2795</v>
      </c>
      <c r="I29" s="260">
        <v>3010</v>
      </c>
      <c r="J29" s="260">
        <v>3225</v>
      </c>
      <c r="K29" s="260">
        <v>3440</v>
      </c>
      <c r="L29" s="260"/>
      <c r="M29" s="260"/>
      <c r="N29" s="260"/>
      <c r="O29" s="260"/>
      <c r="P29" s="260"/>
      <c r="Q29" s="260"/>
    </row>
    <row r="31" spans="1:17" x14ac:dyDescent="0.25">
      <c r="A31" s="950" t="s">
        <v>1953</v>
      </c>
      <c r="B31" s="951"/>
      <c r="C31" s="951"/>
      <c r="D31" s="951"/>
      <c r="E31" s="951"/>
      <c r="F31" s="951"/>
      <c r="G31" s="951"/>
      <c r="H31" s="951"/>
      <c r="I31" s="951"/>
      <c r="J31" s="951"/>
      <c r="K31" s="951"/>
      <c r="L31" s="951"/>
      <c r="M31" s="951"/>
      <c r="N31" s="951"/>
      <c r="O31" s="951"/>
      <c r="P31" s="951"/>
      <c r="Q31" s="952"/>
    </row>
    <row r="32" spans="1:17" x14ac:dyDescent="0.25">
      <c r="B32" s="225" t="s">
        <v>1678</v>
      </c>
      <c r="C32" s="225" t="s">
        <v>1679</v>
      </c>
      <c r="D32" s="225" t="s">
        <v>1680</v>
      </c>
      <c r="E32" s="225" t="s">
        <v>1681</v>
      </c>
      <c r="F32" s="225" t="s">
        <v>1682</v>
      </c>
      <c r="G32" s="225" t="s">
        <v>1909</v>
      </c>
      <c r="H32" s="225" t="s">
        <v>1910</v>
      </c>
      <c r="I32" s="225" t="s">
        <v>1911</v>
      </c>
      <c r="J32" s="225" t="s">
        <v>1912</v>
      </c>
      <c r="K32" s="334" t="s">
        <v>1913</v>
      </c>
      <c r="L32" s="334"/>
      <c r="M32" s="334"/>
      <c r="N32" s="334"/>
      <c r="O32" s="334"/>
      <c r="P32" s="334"/>
      <c r="Q32" s="334"/>
    </row>
    <row r="33" spans="1:17" x14ac:dyDescent="0.25">
      <c r="A33" s="224" t="s">
        <v>1949</v>
      </c>
    </row>
    <row r="34" spans="1:17" x14ac:dyDescent="0.25">
      <c r="A34" s="224" t="s">
        <v>679</v>
      </c>
      <c r="B34" s="260"/>
      <c r="C34" s="260"/>
      <c r="D34" s="260"/>
      <c r="E34" s="260"/>
      <c r="F34" s="260"/>
      <c r="G34" s="260"/>
      <c r="H34" s="260"/>
      <c r="I34" s="260"/>
      <c r="J34" s="260"/>
      <c r="K34" s="260"/>
      <c r="L34" s="260"/>
      <c r="M34" s="260"/>
      <c r="N34" s="260"/>
      <c r="O34" s="260"/>
      <c r="P34" s="260"/>
      <c r="Q34" s="260"/>
    </row>
    <row r="35" spans="1:17" x14ac:dyDescent="0.25">
      <c r="A35" s="331" t="s">
        <v>1924</v>
      </c>
      <c r="B35" s="260">
        <v>8.75</v>
      </c>
      <c r="C35" s="260">
        <v>10</v>
      </c>
      <c r="D35" s="260">
        <v>11.25</v>
      </c>
      <c r="E35" s="260">
        <v>12.5</v>
      </c>
      <c r="F35" s="260">
        <v>13.75</v>
      </c>
      <c r="G35" s="260">
        <v>15</v>
      </c>
      <c r="H35" s="260">
        <v>16.25</v>
      </c>
      <c r="I35" s="260">
        <v>17.5</v>
      </c>
      <c r="J35" s="260">
        <v>18.75</v>
      </c>
      <c r="K35" s="260">
        <v>20</v>
      </c>
      <c r="L35" s="260"/>
      <c r="M35" s="260"/>
      <c r="N35" s="260"/>
      <c r="O35" s="260"/>
      <c r="P35" s="260"/>
      <c r="Q35" s="260"/>
    </row>
    <row r="36" spans="1:17" x14ac:dyDescent="0.25">
      <c r="A36" s="224" t="s">
        <v>1925</v>
      </c>
      <c r="B36" s="260"/>
      <c r="C36" s="260"/>
      <c r="D36" s="260"/>
      <c r="E36" s="260"/>
      <c r="F36" s="260"/>
      <c r="G36" s="260"/>
      <c r="H36" s="260"/>
      <c r="I36" s="260"/>
      <c r="J36" s="260"/>
      <c r="K36" s="260"/>
      <c r="L36" s="260"/>
      <c r="M36" s="260"/>
      <c r="N36" s="260"/>
      <c r="O36" s="260"/>
      <c r="P36" s="260"/>
      <c r="Q36" s="260"/>
    </row>
    <row r="37" spans="1:17" x14ac:dyDescent="0.25">
      <c r="A37" s="331" t="s">
        <v>1926</v>
      </c>
      <c r="B37" s="260">
        <v>6.56</v>
      </c>
      <c r="C37" s="260">
        <v>7.5</v>
      </c>
      <c r="D37" s="260">
        <v>8.43</v>
      </c>
      <c r="E37" s="260">
        <v>9.3699999999999992</v>
      </c>
      <c r="F37" s="260">
        <v>10.31</v>
      </c>
      <c r="G37" s="260">
        <v>11.25</v>
      </c>
      <c r="H37" s="260">
        <v>12.18</v>
      </c>
      <c r="I37" s="260">
        <v>13.12</v>
      </c>
      <c r="J37" s="260">
        <v>14.06</v>
      </c>
      <c r="K37" s="260">
        <v>15</v>
      </c>
      <c r="L37" s="260"/>
      <c r="M37" s="260"/>
      <c r="N37" s="260"/>
      <c r="O37" s="260"/>
      <c r="P37" s="260"/>
      <c r="Q37" s="260"/>
    </row>
    <row r="38" spans="1:17" ht="30" x14ac:dyDescent="0.25">
      <c r="A38" s="224" t="s">
        <v>1869</v>
      </c>
      <c r="B38" s="260"/>
      <c r="C38" s="260"/>
      <c r="D38" s="260"/>
      <c r="E38" s="260"/>
      <c r="F38" s="260"/>
      <c r="G38" s="260"/>
      <c r="H38" s="260"/>
      <c r="I38" s="260"/>
      <c r="J38" s="260"/>
      <c r="K38" s="260"/>
      <c r="L38" s="260"/>
      <c r="M38" s="260"/>
      <c r="N38" s="260"/>
      <c r="O38" s="260"/>
      <c r="P38" s="260"/>
      <c r="Q38" s="260"/>
    </row>
    <row r="39" spans="1:17" x14ac:dyDescent="0.25">
      <c r="A39" s="331" t="s">
        <v>1928</v>
      </c>
      <c r="B39" s="260">
        <v>8.75</v>
      </c>
      <c r="C39" s="260">
        <v>10</v>
      </c>
      <c r="D39" s="260">
        <v>11.25</v>
      </c>
      <c r="E39" s="260">
        <v>12.5</v>
      </c>
      <c r="F39" s="260">
        <v>13.75</v>
      </c>
      <c r="G39" s="260">
        <v>15</v>
      </c>
      <c r="H39" s="260">
        <v>16.25</v>
      </c>
      <c r="I39" s="260">
        <v>17.5</v>
      </c>
      <c r="J39" s="260">
        <v>18.75</v>
      </c>
      <c r="K39" s="260">
        <v>20</v>
      </c>
      <c r="L39" s="260"/>
      <c r="M39" s="260"/>
      <c r="N39" s="260"/>
      <c r="O39" s="260"/>
      <c r="P39" s="260"/>
      <c r="Q39" s="260"/>
    </row>
    <row r="40" spans="1:17" x14ac:dyDescent="0.25">
      <c r="A40" s="224" t="s">
        <v>1871</v>
      </c>
      <c r="B40" s="260"/>
      <c r="C40" s="260"/>
      <c r="D40" s="260"/>
      <c r="E40" s="260"/>
      <c r="F40" s="260"/>
      <c r="G40" s="260"/>
      <c r="H40" s="260"/>
      <c r="I40" s="260"/>
      <c r="J40" s="260"/>
      <c r="K40" s="260"/>
      <c r="L40" s="260"/>
      <c r="M40" s="260"/>
      <c r="N40" s="260"/>
      <c r="O40" s="260"/>
      <c r="P40" s="260"/>
      <c r="Q40" s="260"/>
    </row>
    <row r="41" spans="1:17" x14ac:dyDescent="0.25">
      <c r="A41" s="331" t="s">
        <v>1930</v>
      </c>
      <c r="B41" s="260">
        <v>8.75</v>
      </c>
      <c r="C41" s="260">
        <v>10</v>
      </c>
      <c r="D41" s="260">
        <v>11.25</v>
      </c>
      <c r="E41" s="260">
        <v>12.5</v>
      </c>
      <c r="F41" s="260">
        <v>13.75</v>
      </c>
      <c r="G41" s="260">
        <v>15</v>
      </c>
      <c r="H41" s="260">
        <v>16.25</v>
      </c>
      <c r="I41" s="260">
        <v>17.5</v>
      </c>
      <c r="J41" s="260">
        <v>18.75</v>
      </c>
      <c r="K41" s="260">
        <v>20</v>
      </c>
      <c r="L41" s="260"/>
      <c r="M41" s="260"/>
      <c r="N41" s="260"/>
      <c r="O41" s="260"/>
      <c r="P41" s="260"/>
      <c r="Q41" s="260"/>
    </row>
    <row r="42" spans="1:17" x14ac:dyDescent="0.25">
      <c r="A42" s="224" t="s">
        <v>1931</v>
      </c>
      <c r="B42" s="260"/>
      <c r="C42" s="260"/>
      <c r="D42" s="260"/>
      <c r="E42" s="260"/>
      <c r="F42" s="260"/>
      <c r="G42" s="260"/>
      <c r="H42" s="260"/>
      <c r="I42" s="260"/>
      <c r="J42" s="260"/>
      <c r="K42" s="260"/>
      <c r="L42" s="260"/>
      <c r="M42" s="260"/>
      <c r="N42" s="260"/>
      <c r="O42" s="260"/>
      <c r="P42" s="260"/>
      <c r="Q42" s="260"/>
    </row>
    <row r="43" spans="1:17" x14ac:dyDescent="0.25">
      <c r="A43" s="27" t="s">
        <v>1932</v>
      </c>
      <c r="B43" s="260"/>
      <c r="C43" s="260"/>
      <c r="D43" s="260"/>
      <c r="E43" s="260"/>
      <c r="F43" s="260"/>
      <c r="G43" s="260"/>
      <c r="H43" s="260"/>
      <c r="I43" s="260"/>
      <c r="J43" s="260"/>
      <c r="K43" s="260"/>
      <c r="L43" s="260"/>
      <c r="M43" s="260"/>
      <c r="N43" s="260"/>
      <c r="O43" s="260"/>
      <c r="P43" s="260"/>
      <c r="Q43" s="260"/>
    </row>
    <row r="44" spans="1:17" x14ac:dyDescent="0.25">
      <c r="A44" s="331" t="s">
        <v>1933</v>
      </c>
      <c r="B44" s="260">
        <v>8.75</v>
      </c>
      <c r="C44" s="260">
        <v>10</v>
      </c>
      <c r="D44" s="260">
        <v>11.25</v>
      </c>
      <c r="E44" s="260">
        <v>12.5</v>
      </c>
      <c r="F44" s="260">
        <v>13.75</v>
      </c>
      <c r="G44" s="260">
        <v>15</v>
      </c>
      <c r="H44" s="260">
        <v>16.25</v>
      </c>
      <c r="I44" s="260">
        <v>17.5</v>
      </c>
      <c r="J44" s="260">
        <v>18.75</v>
      </c>
      <c r="K44" s="260">
        <v>20</v>
      </c>
      <c r="L44" s="260"/>
      <c r="M44" s="260"/>
      <c r="N44" s="260"/>
      <c r="O44" s="260"/>
      <c r="P44" s="260"/>
      <c r="Q44" s="260"/>
    </row>
    <row r="45" spans="1:17" x14ac:dyDescent="0.25">
      <c r="A45" s="331" t="s">
        <v>1934</v>
      </c>
      <c r="B45" s="260">
        <v>21.87</v>
      </c>
      <c r="C45" s="260">
        <v>25</v>
      </c>
      <c r="D45" s="260">
        <v>28.12</v>
      </c>
      <c r="E45" s="260">
        <v>31.25</v>
      </c>
      <c r="F45" s="260">
        <v>34.369999999999997</v>
      </c>
      <c r="G45" s="260">
        <v>37.5</v>
      </c>
      <c r="H45" s="260">
        <v>40.619999999999997</v>
      </c>
      <c r="I45" s="260">
        <v>43.75</v>
      </c>
      <c r="J45" s="260">
        <v>46.87</v>
      </c>
      <c r="K45" s="260">
        <v>50</v>
      </c>
      <c r="L45" s="260"/>
      <c r="M45" s="260"/>
      <c r="N45" s="260"/>
      <c r="O45" s="260"/>
      <c r="P45" s="260"/>
      <c r="Q45" s="260"/>
    </row>
    <row r="46" spans="1:17" x14ac:dyDescent="0.25">
      <c r="A46" s="331" t="s">
        <v>1935</v>
      </c>
      <c r="B46" s="260">
        <v>43.75</v>
      </c>
      <c r="C46" s="260">
        <v>50</v>
      </c>
      <c r="D46" s="260">
        <v>56.25</v>
      </c>
      <c r="E46" s="260">
        <v>62.5</v>
      </c>
      <c r="F46" s="260">
        <v>68.75</v>
      </c>
      <c r="G46" s="260">
        <v>75</v>
      </c>
      <c r="H46" s="260">
        <v>81.25</v>
      </c>
      <c r="I46" s="260">
        <v>87.5</v>
      </c>
      <c r="J46" s="260">
        <v>93.75</v>
      </c>
      <c r="K46" s="260">
        <v>100</v>
      </c>
      <c r="L46" s="260"/>
      <c r="M46" s="260"/>
      <c r="N46" s="260"/>
      <c r="O46" s="260"/>
      <c r="P46" s="260"/>
      <c r="Q46" s="260"/>
    </row>
    <row r="47" spans="1:17" x14ac:dyDescent="0.25">
      <c r="A47" s="331" t="s">
        <v>1936</v>
      </c>
      <c r="B47" s="260">
        <v>70</v>
      </c>
      <c r="C47" s="260">
        <v>80</v>
      </c>
      <c r="D47" s="260">
        <v>90</v>
      </c>
      <c r="E47" s="260">
        <v>100</v>
      </c>
      <c r="F47" s="260">
        <v>110</v>
      </c>
      <c r="G47" s="260">
        <v>120</v>
      </c>
      <c r="H47" s="260">
        <v>130</v>
      </c>
      <c r="I47" s="260">
        <v>140</v>
      </c>
      <c r="J47" s="260">
        <v>150</v>
      </c>
      <c r="K47" s="260">
        <v>160</v>
      </c>
      <c r="L47" s="260"/>
      <c r="M47" s="260"/>
      <c r="N47" s="260"/>
      <c r="O47" s="260"/>
      <c r="P47" s="260"/>
      <c r="Q47" s="260"/>
    </row>
    <row r="48" spans="1:17" x14ac:dyDescent="0.25">
      <c r="A48" s="331" t="s">
        <v>1950</v>
      </c>
      <c r="B48" s="260">
        <v>131.25</v>
      </c>
      <c r="C48" s="260">
        <v>150</v>
      </c>
      <c r="D48" s="260">
        <v>168.75</v>
      </c>
      <c r="E48" s="260">
        <v>187.5</v>
      </c>
      <c r="F48" s="260">
        <v>206.25</v>
      </c>
      <c r="G48" s="260">
        <v>225</v>
      </c>
      <c r="H48" s="260">
        <v>243.75</v>
      </c>
      <c r="I48" s="260">
        <v>262.5</v>
      </c>
      <c r="J48" s="260">
        <v>281.25</v>
      </c>
      <c r="K48" s="260">
        <v>300</v>
      </c>
      <c r="L48" s="260"/>
      <c r="M48" s="260"/>
      <c r="N48" s="260"/>
      <c r="O48" s="260"/>
      <c r="P48" s="260"/>
      <c r="Q48" s="260"/>
    </row>
    <row r="49" spans="1:17" x14ac:dyDescent="0.25">
      <c r="A49" s="331" t="s">
        <v>1951</v>
      </c>
      <c r="B49" s="260">
        <v>218.75</v>
      </c>
      <c r="C49" s="260">
        <v>250</v>
      </c>
      <c r="D49" s="260">
        <v>281.25</v>
      </c>
      <c r="E49" s="260">
        <v>312.5</v>
      </c>
      <c r="F49" s="260">
        <v>343.75</v>
      </c>
      <c r="G49" s="260">
        <v>375</v>
      </c>
      <c r="H49" s="260">
        <v>406.25</v>
      </c>
      <c r="I49" s="260">
        <v>437.5</v>
      </c>
      <c r="J49" s="260">
        <v>468.75</v>
      </c>
      <c r="K49" s="260">
        <v>500</v>
      </c>
      <c r="L49" s="260"/>
      <c r="M49" s="260"/>
      <c r="N49" s="260"/>
      <c r="O49" s="260"/>
      <c r="P49" s="260"/>
      <c r="Q49" s="260"/>
    </row>
    <row r="50" spans="1:17" x14ac:dyDescent="0.25">
      <c r="A50" s="331" t="s">
        <v>1939</v>
      </c>
      <c r="B50" s="260">
        <v>437.5</v>
      </c>
      <c r="C50" s="260">
        <v>500</v>
      </c>
      <c r="D50" s="260">
        <v>562.5</v>
      </c>
      <c r="E50" s="260">
        <v>625</v>
      </c>
      <c r="F50" s="260">
        <v>687.5</v>
      </c>
      <c r="G50" s="260">
        <v>750</v>
      </c>
      <c r="H50" s="260">
        <v>812.5</v>
      </c>
      <c r="I50" s="260">
        <v>875</v>
      </c>
      <c r="J50" s="260">
        <v>937.5</v>
      </c>
      <c r="K50" s="260">
        <v>1000</v>
      </c>
      <c r="L50" s="260"/>
      <c r="M50" s="260"/>
      <c r="N50" s="260"/>
      <c r="O50" s="260"/>
      <c r="P50" s="260"/>
      <c r="Q50" s="260"/>
    </row>
    <row r="51" spans="1:17" x14ac:dyDescent="0.25">
      <c r="A51" s="331" t="s">
        <v>1940</v>
      </c>
      <c r="B51" s="260">
        <v>700</v>
      </c>
      <c r="C51" s="260">
        <v>800</v>
      </c>
      <c r="D51" s="260">
        <v>900</v>
      </c>
      <c r="E51" s="260">
        <v>1000</v>
      </c>
      <c r="F51" s="260">
        <v>1100</v>
      </c>
      <c r="G51" s="260">
        <v>1200</v>
      </c>
      <c r="H51" s="260">
        <v>1300</v>
      </c>
      <c r="I51" s="260">
        <v>1400</v>
      </c>
      <c r="J51" s="260">
        <v>1500</v>
      </c>
      <c r="K51" s="260">
        <v>1600</v>
      </c>
      <c r="L51" s="260"/>
      <c r="M51" s="260"/>
      <c r="N51" s="260"/>
      <c r="O51" s="260"/>
      <c r="P51" s="260"/>
      <c r="Q51" s="260"/>
    </row>
    <row r="52" spans="1:17" x14ac:dyDescent="0.25">
      <c r="A52" s="331" t="s">
        <v>1941</v>
      </c>
      <c r="B52" s="260">
        <v>1006.25</v>
      </c>
      <c r="C52" s="260">
        <v>1150</v>
      </c>
      <c r="D52" s="260">
        <v>1293.75</v>
      </c>
      <c r="E52" s="260">
        <v>1437.5</v>
      </c>
      <c r="F52" s="260">
        <v>1581.25</v>
      </c>
      <c r="G52" s="260">
        <v>1725</v>
      </c>
      <c r="H52" s="260">
        <v>1868.75</v>
      </c>
      <c r="I52" s="260">
        <v>2012.5</v>
      </c>
      <c r="J52" s="260">
        <v>2156.25</v>
      </c>
      <c r="K52" s="260">
        <v>2300</v>
      </c>
      <c r="L52" s="260"/>
      <c r="M52" s="260"/>
      <c r="N52" s="260"/>
      <c r="O52" s="260"/>
      <c r="P52" s="260"/>
      <c r="Q52" s="260"/>
    </row>
    <row r="53" spans="1:17" x14ac:dyDescent="0.25">
      <c r="A53" s="331" t="s">
        <v>1942</v>
      </c>
      <c r="B53" s="260">
        <v>1881.25</v>
      </c>
      <c r="C53" s="260">
        <v>2150</v>
      </c>
      <c r="D53" s="260">
        <v>2418.75</v>
      </c>
      <c r="E53" s="260">
        <v>2687.5</v>
      </c>
      <c r="F53" s="260">
        <v>2956.25</v>
      </c>
      <c r="G53" s="260">
        <v>3225</v>
      </c>
      <c r="H53" s="260">
        <v>3493.75</v>
      </c>
      <c r="I53" s="260">
        <v>3762.5</v>
      </c>
      <c r="J53" s="260">
        <v>4031.25</v>
      </c>
      <c r="K53" s="260">
        <v>4300</v>
      </c>
      <c r="L53" s="260"/>
      <c r="M53" s="260"/>
      <c r="N53" s="260"/>
      <c r="O53" s="260"/>
      <c r="P53" s="260"/>
      <c r="Q53" s="260"/>
    </row>
    <row r="59" spans="1:17" x14ac:dyDescent="0.25">
      <c r="A59" s="231" t="s">
        <v>1507</v>
      </c>
      <c r="B59" s="232" t="s">
        <v>1508</v>
      </c>
      <c r="C59" s="233" t="s">
        <v>1509</v>
      </c>
      <c r="D59" s="233" t="s">
        <v>1510</v>
      </c>
      <c r="E59" s="233" t="s">
        <v>1511</v>
      </c>
      <c r="F59" s="233" t="s">
        <v>1512</v>
      </c>
      <c r="G59" s="233" t="s">
        <v>1513</v>
      </c>
      <c r="H59" s="233" t="s">
        <v>1514</v>
      </c>
      <c r="I59" s="233" t="s">
        <v>1515</v>
      </c>
      <c r="J59" s="234" t="s">
        <v>1516</v>
      </c>
    </row>
    <row r="60" spans="1:17" x14ac:dyDescent="0.25">
      <c r="A60" s="60" t="s">
        <v>1517</v>
      </c>
      <c r="B60" s="235"/>
      <c r="C60" s="236"/>
      <c r="D60" s="236"/>
      <c r="E60" s="236"/>
      <c r="F60" s="236"/>
      <c r="G60" s="237"/>
      <c r="H60" s="237"/>
      <c r="I60" s="237"/>
      <c r="J60" s="237"/>
    </row>
    <row r="61" spans="1:17" x14ac:dyDescent="0.25">
      <c r="A61" s="238" t="s">
        <v>1518</v>
      </c>
      <c r="B61" s="239">
        <v>1608</v>
      </c>
      <c r="C61" s="240">
        <v>6464</v>
      </c>
      <c r="D61" s="240">
        <v>21290</v>
      </c>
      <c r="E61" s="240">
        <v>41310</v>
      </c>
      <c r="F61" s="240">
        <v>120311</v>
      </c>
      <c r="G61" s="240">
        <v>198138</v>
      </c>
      <c r="H61" s="240">
        <v>284439</v>
      </c>
      <c r="I61" s="240">
        <v>447137</v>
      </c>
      <c r="J61" s="241">
        <v>675360</v>
      </c>
    </row>
    <row r="62" spans="1:17" x14ac:dyDescent="0.25">
      <c r="A62" s="220" t="s">
        <v>1519</v>
      </c>
      <c r="B62" s="242">
        <v>1866</v>
      </c>
      <c r="C62" s="243">
        <v>7501</v>
      </c>
      <c r="D62" s="243">
        <v>24706</v>
      </c>
      <c r="E62" s="243">
        <v>47938</v>
      </c>
      <c r="F62" s="243">
        <v>139614</v>
      </c>
      <c r="G62" s="243">
        <v>229929</v>
      </c>
      <c r="H62" s="243">
        <v>330077</v>
      </c>
      <c r="I62" s="243">
        <v>518879</v>
      </c>
      <c r="J62" s="244">
        <v>783720</v>
      </c>
    </row>
    <row r="63" spans="1:17" x14ac:dyDescent="0.25">
      <c r="A63" s="220" t="s">
        <v>1520</v>
      </c>
      <c r="B63" s="242">
        <v>1871</v>
      </c>
      <c r="C63" s="243">
        <v>7521</v>
      </c>
      <c r="D63" s="243">
        <v>24772</v>
      </c>
      <c r="E63" s="243">
        <v>48066</v>
      </c>
      <c r="F63" s="243">
        <v>139988</v>
      </c>
      <c r="G63" s="243">
        <v>230545</v>
      </c>
      <c r="H63" s="243">
        <v>330961</v>
      </c>
      <c r="I63" s="243">
        <v>520269</v>
      </c>
      <c r="J63" s="244">
        <v>785820</v>
      </c>
    </row>
    <row r="64" spans="1:17" x14ac:dyDescent="0.25">
      <c r="A64" s="220" t="s">
        <v>1521</v>
      </c>
      <c r="B64" s="242">
        <v>2079</v>
      </c>
      <c r="C64" s="243">
        <v>8358</v>
      </c>
      <c r="D64" s="243">
        <v>27526</v>
      </c>
      <c r="E64" s="243">
        <v>53410</v>
      </c>
      <c r="F64" s="243">
        <v>155551</v>
      </c>
      <c r="G64" s="243">
        <v>256174</v>
      </c>
      <c r="H64" s="243">
        <v>367754</v>
      </c>
      <c r="I64" s="243">
        <v>578108</v>
      </c>
      <c r="J64" s="244">
        <v>873180</v>
      </c>
    </row>
    <row r="65" spans="1:10" x14ac:dyDescent="0.25">
      <c r="A65" s="220" t="s">
        <v>1522</v>
      </c>
      <c r="B65" s="242">
        <v>1622</v>
      </c>
      <c r="C65" s="243">
        <v>6520</v>
      </c>
      <c r="D65" s="243">
        <v>21475</v>
      </c>
      <c r="E65" s="243">
        <v>41669</v>
      </c>
      <c r="F65" s="243">
        <v>121358</v>
      </c>
      <c r="G65" s="243">
        <v>199863</v>
      </c>
      <c r="H65" s="243">
        <v>286916</v>
      </c>
      <c r="I65" s="243">
        <v>451030</v>
      </c>
      <c r="J65" s="244">
        <v>681240</v>
      </c>
    </row>
    <row r="66" spans="1:10" x14ac:dyDescent="0.25">
      <c r="A66" s="220" t="s">
        <v>1523</v>
      </c>
      <c r="B66" s="242">
        <v>1754</v>
      </c>
      <c r="C66" s="243">
        <v>7051</v>
      </c>
      <c r="D66" s="243">
        <v>23223</v>
      </c>
      <c r="E66" s="243">
        <v>45060</v>
      </c>
      <c r="F66" s="243">
        <v>131234</v>
      </c>
      <c r="G66" s="243">
        <v>216128</v>
      </c>
      <c r="H66" s="243">
        <v>310265</v>
      </c>
      <c r="I66" s="243">
        <v>487735</v>
      </c>
      <c r="J66" s="244">
        <v>736680</v>
      </c>
    </row>
    <row r="67" spans="1:10" x14ac:dyDescent="0.25">
      <c r="A67" s="245" t="s">
        <v>1524</v>
      </c>
      <c r="B67" s="246">
        <v>1769</v>
      </c>
      <c r="C67" s="247">
        <v>7111</v>
      </c>
      <c r="D67" s="247">
        <v>23422</v>
      </c>
      <c r="E67" s="247">
        <v>45446</v>
      </c>
      <c r="F67" s="247">
        <v>132357</v>
      </c>
      <c r="G67" s="247">
        <v>217976</v>
      </c>
      <c r="H67" s="247">
        <v>312918</v>
      </c>
      <c r="I67" s="247">
        <v>491906</v>
      </c>
      <c r="J67" s="248">
        <v>742980</v>
      </c>
    </row>
    <row r="70" spans="1:10" ht="30" x14ac:dyDescent="0.25">
      <c r="A70" s="224" t="s">
        <v>1525</v>
      </c>
    </row>
    <row r="72" spans="1:10" x14ac:dyDescent="0.25">
      <c r="A72" s="224" t="s">
        <v>1526</v>
      </c>
      <c r="B72" s="225"/>
      <c r="C72" s="226"/>
      <c r="D72" s="226" t="s">
        <v>1527</v>
      </c>
    </row>
    <row r="73" spans="1:10" ht="30" x14ac:dyDescent="0.25">
      <c r="A73" s="27" t="s">
        <v>1030</v>
      </c>
      <c r="D73" s="250">
        <v>50</v>
      </c>
    </row>
    <row r="74" spans="1:10" ht="30" x14ac:dyDescent="0.25">
      <c r="A74" s="27" t="s">
        <v>1031</v>
      </c>
      <c r="D74" s="250">
        <v>100</v>
      </c>
    </row>
    <row r="75" spans="1:10" ht="30" x14ac:dyDescent="0.25">
      <c r="A75" s="27" t="s">
        <v>1528</v>
      </c>
      <c r="D75" s="250">
        <v>250</v>
      </c>
      <c r="E75" s="27"/>
      <c r="F75" s="27"/>
      <c r="G75" s="27"/>
    </row>
    <row r="78" spans="1:10" ht="30" x14ac:dyDescent="0.25">
      <c r="A78" s="224" t="s">
        <v>1529</v>
      </c>
      <c r="E78" s="27"/>
      <c r="F78" s="27"/>
      <c r="G78" s="27"/>
    </row>
    <row r="80" spans="1:10" ht="30" x14ac:dyDescent="0.25">
      <c r="A80" s="251" t="s">
        <v>1530</v>
      </c>
      <c r="B80" s="251" t="s">
        <v>1531</v>
      </c>
      <c r="E80" s="27"/>
      <c r="F80" s="27"/>
      <c r="G80" s="27"/>
    </row>
    <row r="81" spans="1:10" x14ac:dyDescent="0.25">
      <c r="A81" s="252" t="s">
        <v>1532</v>
      </c>
      <c r="B81" s="253">
        <v>45</v>
      </c>
      <c r="E81" s="27"/>
      <c r="F81" s="27"/>
      <c r="G81" s="27"/>
    </row>
    <row r="82" spans="1:10" x14ac:dyDescent="0.25">
      <c r="A82" s="252" t="s">
        <v>1509</v>
      </c>
      <c r="B82" s="253">
        <v>60</v>
      </c>
      <c r="E82" s="27"/>
      <c r="F82" s="27"/>
      <c r="G82" s="27"/>
    </row>
    <row r="83" spans="1:10" x14ac:dyDescent="0.25">
      <c r="A83" s="252" t="s">
        <v>1510</v>
      </c>
      <c r="B83" s="253">
        <v>105</v>
      </c>
      <c r="E83" s="27"/>
      <c r="F83" s="27"/>
      <c r="G83" s="27"/>
    </row>
    <row r="84" spans="1:10" x14ac:dyDescent="0.25">
      <c r="A84" s="252" t="s">
        <v>1511</v>
      </c>
      <c r="B84" s="253">
        <v>150</v>
      </c>
      <c r="E84" s="27"/>
      <c r="F84" s="27"/>
      <c r="G84" s="27"/>
    </row>
    <row r="85" spans="1:10" x14ac:dyDescent="0.25">
      <c r="A85" s="252" t="s">
        <v>1512</v>
      </c>
      <c r="B85" s="253">
        <v>300</v>
      </c>
      <c r="E85" s="27"/>
      <c r="F85" s="27"/>
      <c r="G85" s="27"/>
    </row>
    <row r="86" spans="1:10" x14ac:dyDescent="0.25">
      <c r="A86" s="252" t="s">
        <v>1513</v>
      </c>
      <c r="B86" s="253">
        <v>450</v>
      </c>
      <c r="E86" s="27"/>
      <c r="F86" s="27"/>
      <c r="G86" s="27"/>
    </row>
    <row r="87" spans="1:10" x14ac:dyDescent="0.25">
      <c r="A87" s="252" t="s">
        <v>1514</v>
      </c>
      <c r="B87" s="253">
        <v>900</v>
      </c>
      <c r="E87" s="27"/>
      <c r="F87" s="27"/>
      <c r="G87" s="27"/>
    </row>
    <row r="88" spans="1:10" x14ac:dyDescent="0.25">
      <c r="A88" s="252" t="s">
        <v>1515</v>
      </c>
      <c r="B88" s="253">
        <v>1500</v>
      </c>
      <c r="E88" s="27"/>
      <c r="F88" s="27"/>
      <c r="G88" s="27"/>
    </row>
    <row r="91" spans="1:10" x14ac:dyDescent="0.25">
      <c r="A91" s="224" t="s">
        <v>1560</v>
      </c>
    </row>
    <row r="92" spans="1:10" ht="80.25" customHeight="1" x14ac:dyDescent="0.25">
      <c r="A92" s="949" t="s">
        <v>1561</v>
      </c>
      <c r="B92" s="949"/>
      <c r="C92" s="949"/>
      <c r="D92" s="949"/>
      <c r="E92" s="949"/>
      <c r="F92" s="949"/>
      <c r="G92" s="949"/>
      <c r="H92" s="949"/>
      <c r="I92" s="949"/>
      <c r="J92" s="949"/>
    </row>
    <row r="93" spans="1:10" x14ac:dyDescent="0.25">
      <c r="A93" s="1005" t="s">
        <v>1860</v>
      </c>
      <c r="B93" s="1005"/>
      <c r="C93" s="1005"/>
      <c r="D93" s="1005"/>
      <c r="E93" s="1005"/>
      <c r="F93" s="1005"/>
      <c r="G93" s="1005"/>
      <c r="H93" s="1005"/>
      <c r="I93" s="1005"/>
      <c r="J93" s="1005"/>
    </row>
    <row r="94" spans="1:10" ht="45" x14ac:dyDescent="0.25">
      <c r="A94" s="251" t="s">
        <v>1530</v>
      </c>
      <c r="B94" s="251" t="s">
        <v>1861</v>
      </c>
      <c r="E94" s="251" t="s">
        <v>1530</v>
      </c>
      <c r="F94" s="251" t="s">
        <v>1862</v>
      </c>
    </row>
    <row r="95" spans="1:10" x14ac:dyDescent="0.25">
      <c r="A95" s="252" t="s">
        <v>1508</v>
      </c>
      <c r="B95" s="324">
        <v>4.3600000000000003</v>
      </c>
      <c r="E95" s="252" t="s">
        <v>1508</v>
      </c>
      <c r="F95" s="324">
        <v>600</v>
      </c>
    </row>
    <row r="96" spans="1:10" x14ac:dyDescent="0.25">
      <c r="A96" s="252" t="s">
        <v>1509</v>
      </c>
      <c r="B96" s="324">
        <v>10.9</v>
      </c>
      <c r="E96" s="252" t="s">
        <v>1509</v>
      </c>
      <c r="F96" s="324">
        <v>1500</v>
      </c>
    </row>
    <row r="97" spans="1:10" x14ac:dyDescent="0.25">
      <c r="A97" s="252" t="s">
        <v>1510</v>
      </c>
      <c r="B97" s="324">
        <v>21.8</v>
      </c>
      <c r="E97" s="252" t="s">
        <v>1510</v>
      </c>
      <c r="F97" s="324">
        <v>3000</v>
      </c>
    </row>
    <row r="98" spans="1:10" x14ac:dyDescent="0.25">
      <c r="A98" s="252" t="s">
        <v>1511</v>
      </c>
      <c r="B98" s="324">
        <v>34.9</v>
      </c>
      <c r="E98" s="252" t="s">
        <v>1511</v>
      </c>
      <c r="F98" s="324">
        <v>4800</v>
      </c>
    </row>
    <row r="99" spans="1:10" x14ac:dyDescent="0.25">
      <c r="A99" s="252" t="s">
        <v>1512</v>
      </c>
      <c r="B99" s="324">
        <v>65.400000000000006</v>
      </c>
      <c r="E99" s="252" t="s">
        <v>1512</v>
      </c>
      <c r="F99" s="324">
        <v>9000</v>
      </c>
    </row>
    <row r="100" spans="1:10" x14ac:dyDescent="0.25">
      <c r="A100" s="252" t="s">
        <v>1513</v>
      </c>
      <c r="B100" s="324">
        <v>109</v>
      </c>
      <c r="E100" s="252" t="s">
        <v>1513</v>
      </c>
      <c r="F100" s="324">
        <v>15000</v>
      </c>
    </row>
    <row r="101" spans="1:10" x14ac:dyDescent="0.25">
      <c r="A101" s="252" t="s">
        <v>1514</v>
      </c>
      <c r="B101" s="324">
        <v>218</v>
      </c>
      <c r="E101" s="252" t="s">
        <v>1514</v>
      </c>
      <c r="F101" s="324">
        <v>30000</v>
      </c>
    </row>
    <row r="102" spans="1:10" x14ac:dyDescent="0.25">
      <c r="A102" s="223"/>
      <c r="B102" s="325"/>
      <c r="E102" s="223"/>
      <c r="F102" s="325"/>
    </row>
    <row r="103" spans="1:10" x14ac:dyDescent="0.25">
      <c r="A103" s="938" t="s">
        <v>1864</v>
      </c>
      <c r="B103" s="938"/>
      <c r="C103" s="938"/>
      <c r="D103" s="938"/>
      <c r="E103" s="938"/>
      <c r="F103" s="938"/>
      <c r="G103" s="938"/>
      <c r="H103" s="938"/>
      <c r="I103" s="938"/>
      <c r="J103" s="938"/>
    </row>
    <row r="105" spans="1:10" x14ac:dyDescent="0.25">
      <c r="A105" s="938" t="s">
        <v>1863</v>
      </c>
      <c r="B105" s="938"/>
      <c r="C105" s="938"/>
      <c r="D105" s="938"/>
      <c r="E105" s="938"/>
      <c r="F105" s="938"/>
      <c r="G105" s="938"/>
      <c r="H105" s="938"/>
      <c r="I105" s="938"/>
      <c r="J105" s="938"/>
    </row>
    <row r="106" spans="1:10" x14ac:dyDescent="0.25">
      <c r="A106" s="938"/>
      <c r="B106" s="938"/>
      <c r="C106" s="938"/>
      <c r="D106" s="938"/>
      <c r="E106" s="938"/>
      <c r="F106" s="938"/>
      <c r="G106" s="938"/>
      <c r="H106" s="938"/>
      <c r="I106" s="938"/>
      <c r="J106" s="938"/>
    </row>
    <row r="107" spans="1:10" x14ac:dyDescent="0.25">
      <c r="A107" s="938"/>
      <c r="B107" s="938"/>
      <c r="C107" s="938"/>
      <c r="D107" s="938"/>
      <c r="E107" s="938"/>
      <c r="F107" s="938"/>
      <c r="G107" s="938"/>
      <c r="H107" s="938"/>
      <c r="I107" s="938"/>
      <c r="J107" s="938"/>
    </row>
    <row r="108" spans="1:10" x14ac:dyDescent="0.25">
      <c r="A108" s="938"/>
      <c r="B108" s="938"/>
      <c r="C108" s="938"/>
      <c r="D108" s="938"/>
      <c r="E108" s="938"/>
      <c r="F108" s="938"/>
      <c r="G108" s="938"/>
      <c r="H108" s="938"/>
      <c r="I108" s="938"/>
      <c r="J108" s="938"/>
    </row>
    <row r="109" spans="1:10" x14ac:dyDescent="0.25">
      <c r="A109" s="938"/>
      <c r="B109" s="938"/>
      <c r="C109" s="938"/>
      <c r="D109" s="938"/>
      <c r="E109" s="938"/>
      <c r="F109" s="938"/>
      <c r="G109" s="938"/>
      <c r="H109" s="938"/>
      <c r="I109" s="938"/>
      <c r="J109" s="938"/>
    </row>
  </sheetData>
  <mergeCells count="7">
    <mergeCell ref="A92:J92"/>
    <mergeCell ref="A93:J93"/>
    <mergeCell ref="A103:J103"/>
    <mergeCell ref="A105:J109"/>
    <mergeCell ref="A1:Q1"/>
    <mergeCell ref="A7:Q7"/>
    <mergeCell ref="A31:Q31"/>
  </mergeCells>
  <pageMargins left="0.25" right="0.25" top="1.5" bottom="0.5" header="0.3" footer="0.3"/>
  <pageSetup scale="76" fitToHeight="0" orientation="landscape" r:id="rId1"/>
  <headerFooter scaleWithDoc="0">
    <oddHeader>&amp;C&amp;"-,Bold"&amp;12
City of Tampa
Budget Office
  Rate Manual - &amp;A</oddHeader>
    <oddFooter>&amp;C&amp;P of &amp;N</oddFooter>
  </headerFooter>
  <rowBreaks count="4" manualBreakCount="4">
    <brk id="30" max="16" man="1"/>
    <brk id="58" max="16" man="1"/>
    <brk id="77" max="16" man="1"/>
    <brk id="92"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6">
    <tabColor rgb="FF92D050"/>
    <pageSetUpPr fitToPage="1"/>
  </sheetPr>
  <dimension ref="A1:K26"/>
  <sheetViews>
    <sheetView zoomScaleNormal="100" zoomScaleSheetLayoutView="100" workbookViewId="0">
      <selection activeCell="F18" sqref="F18"/>
    </sheetView>
  </sheetViews>
  <sheetFormatPr defaultColWidth="8.5703125" defaultRowHeight="15" x14ac:dyDescent="0.25"/>
  <cols>
    <col min="1" max="1" width="27" style="27" bestFit="1" customWidth="1"/>
    <col min="2" max="2" width="12.85546875" style="223" bestFit="1" customWidth="1"/>
    <col min="3" max="3" width="12.85546875" style="249" bestFit="1" customWidth="1"/>
    <col min="4" max="4" width="12.85546875" style="68" bestFit="1" customWidth="1"/>
    <col min="5" max="5" width="12.42578125" style="68" customWidth="1"/>
    <col min="6" max="6" width="11.42578125" style="68" customWidth="1"/>
    <col min="7" max="7" width="12.42578125" style="68" customWidth="1"/>
    <col min="8" max="9" width="12.42578125" style="27" customWidth="1"/>
    <col min="10" max="10" width="11.42578125" style="27" customWidth="1"/>
    <col min="11" max="20" width="9.140625" style="27" bestFit="1" customWidth="1"/>
    <col min="21" max="16384" width="8.5703125" style="27"/>
  </cols>
  <sheetData>
    <row r="1" spans="1:10" x14ac:dyDescent="0.25">
      <c r="A1" s="60" t="s">
        <v>1507</v>
      </c>
      <c r="B1" s="365" t="s">
        <v>1508</v>
      </c>
      <c r="C1" s="366" t="s">
        <v>1509</v>
      </c>
      <c r="D1" s="366" t="s">
        <v>1510</v>
      </c>
      <c r="E1" s="366" t="s">
        <v>1511</v>
      </c>
      <c r="F1" s="366" t="s">
        <v>1512</v>
      </c>
      <c r="G1" s="366" t="s">
        <v>1513</v>
      </c>
      <c r="H1" s="366" t="s">
        <v>1514</v>
      </c>
      <c r="I1" s="366" t="s">
        <v>1515</v>
      </c>
      <c r="J1" s="366" t="s">
        <v>1516</v>
      </c>
    </row>
    <row r="2" spans="1:10" x14ac:dyDescent="0.25">
      <c r="A2" s="60" t="s">
        <v>1517</v>
      </c>
      <c r="B2" s="235"/>
      <c r="C2" s="236"/>
      <c r="D2" s="236"/>
      <c r="E2" s="236"/>
      <c r="F2" s="236"/>
      <c r="G2" s="237"/>
      <c r="H2" s="237"/>
      <c r="I2" s="237"/>
      <c r="J2" s="237"/>
    </row>
    <row r="3" spans="1:10" x14ac:dyDescent="0.25">
      <c r="A3" s="61" t="s">
        <v>1518</v>
      </c>
      <c r="B3" s="367">
        <v>1608</v>
      </c>
      <c r="C3" s="368">
        <v>6464</v>
      </c>
      <c r="D3" s="368">
        <v>21290</v>
      </c>
      <c r="E3" s="368">
        <v>41310</v>
      </c>
      <c r="F3" s="368">
        <v>120311</v>
      </c>
      <c r="G3" s="368">
        <v>198138</v>
      </c>
      <c r="H3" s="368">
        <v>284439</v>
      </c>
      <c r="I3" s="368">
        <v>447137</v>
      </c>
      <c r="J3" s="368">
        <v>675360</v>
      </c>
    </row>
    <row r="4" spans="1:10" x14ac:dyDescent="0.25">
      <c r="A4" s="61" t="s">
        <v>1519</v>
      </c>
      <c r="B4" s="367">
        <v>1866</v>
      </c>
      <c r="C4" s="368">
        <v>7501</v>
      </c>
      <c r="D4" s="368">
        <v>24706</v>
      </c>
      <c r="E4" s="368">
        <v>47938</v>
      </c>
      <c r="F4" s="368">
        <v>139614</v>
      </c>
      <c r="G4" s="368">
        <v>229929</v>
      </c>
      <c r="H4" s="368">
        <v>330077</v>
      </c>
      <c r="I4" s="368">
        <v>518879</v>
      </c>
      <c r="J4" s="368">
        <v>783720</v>
      </c>
    </row>
    <row r="5" spans="1:10" x14ac:dyDescent="0.25">
      <c r="A5" s="61" t="s">
        <v>1520</v>
      </c>
      <c r="B5" s="367">
        <v>1871</v>
      </c>
      <c r="C5" s="368">
        <v>7521</v>
      </c>
      <c r="D5" s="368">
        <v>24772</v>
      </c>
      <c r="E5" s="368">
        <v>48066</v>
      </c>
      <c r="F5" s="368">
        <v>139988</v>
      </c>
      <c r="G5" s="368">
        <v>230545</v>
      </c>
      <c r="H5" s="368">
        <v>330961</v>
      </c>
      <c r="I5" s="368">
        <v>520269</v>
      </c>
      <c r="J5" s="368">
        <v>785820</v>
      </c>
    </row>
    <row r="6" spans="1:10" x14ac:dyDescent="0.25">
      <c r="A6" s="61" t="s">
        <v>1521</v>
      </c>
      <c r="B6" s="367">
        <v>2079</v>
      </c>
      <c r="C6" s="368">
        <v>8358</v>
      </c>
      <c r="D6" s="368">
        <v>27526</v>
      </c>
      <c r="E6" s="368">
        <v>53410</v>
      </c>
      <c r="F6" s="368">
        <v>155551</v>
      </c>
      <c r="G6" s="368">
        <v>256174</v>
      </c>
      <c r="H6" s="368">
        <v>367754</v>
      </c>
      <c r="I6" s="368">
        <v>578108</v>
      </c>
      <c r="J6" s="368">
        <v>873180</v>
      </c>
    </row>
    <row r="7" spans="1:10" x14ac:dyDescent="0.25">
      <c r="A7" s="61" t="s">
        <v>1522</v>
      </c>
      <c r="B7" s="367">
        <v>1622</v>
      </c>
      <c r="C7" s="368">
        <v>6520</v>
      </c>
      <c r="D7" s="368">
        <v>21475</v>
      </c>
      <c r="E7" s="368">
        <v>41669</v>
      </c>
      <c r="F7" s="368">
        <v>121358</v>
      </c>
      <c r="G7" s="368">
        <v>199863</v>
      </c>
      <c r="H7" s="368">
        <v>286916</v>
      </c>
      <c r="I7" s="368">
        <v>451030</v>
      </c>
      <c r="J7" s="368">
        <v>681240</v>
      </c>
    </row>
    <row r="8" spans="1:10" x14ac:dyDescent="0.25">
      <c r="A8" s="61" t="s">
        <v>1523</v>
      </c>
      <c r="B8" s="367">
        <v>1754</v>
      </c>
      <c r="C8" s="368">
        <v>7051</v>
      </c>
      <c r="D8" s="368">
        <v>23223</v>
      </c>
      <c r="E8" s="368">
        <v>45060</v>
      </c>
      <c r="F8" s="368">
        <v>131234</v>
      </c>
      <c r="G8" s="368">
        <v>216128</v>
      </c>
      <c r="H8" s="368">
        <v>310265</v>
      </c>
      <c r="I8" s="368">
        <v>487735</v>
      </c>
      <c r="J8" s="368">
        <v>736680</v>
      </c>
    </row>
    <row r="9" spans="1:10" x14ac:dyDescent="0.25">
      <c r="A9" s="61" t="s">
        <v>1524</v>
      </c>
      <c r="B9" s="367">
        <v>1769</v>
      </c>
      <c r="C9" s="368">
        <v>7111</v>
      </c>
      <c r="D9" s="368">
        <v>23422</v>
      </c>
      <c r="E9" s="368">
        <v>45446</v>
      </c>
      <c r="F9" s="368">
        <v>132357</v>
      </c>
      <c r="G9" s="368">
        <v>217976</v>
      </c>
      <c r="H9" s="368">
        <v>312918</v>
      </c>
      <c r="I9" s="368">
        <v>491906</v>
      </c>
      <c r="J9" s="368">
        <v>742980</v>
      </c>
    </row>
    <row r="11" spans="1:10" x14ac:dyDescent="0.25">
      <c r="A11" s="948" t="s">
        <v>1525</v>
      </c>
      <c r="B11" s="948"/>
    </row>
    <row r="12" spans="1:10" x14ac:dyDescent="0.25">
      <c r="A12" s="224" t="s">
        <v>1526</v>
      </c>
      <c r="B12" s="226" t="s">
        <v>1527</v>
      </c>
      <c r="C12" s="226"/>
      <c r="D12" s="27"/>
    </row>
    <row r="13" spans="1:10" ht="30" x14ac:dyDescent="0.25">
      <c r="A13" s="27" t="s">
        <v>1030</v>
      </c>
      <c r="B13" s="250">
        <v>50</v>
      </c>
      <c r="D13" s="27"/>
    </row>
    <row r="14" spans="1:10" ht="30" x14ac:dyDescent="0.25">
      <c r="A14" s="27" t="s">
        <v>1031</v>
      </c>
      <c r="B14" s="250">
        <v>100</v>
      </c>
      <c r="D14" s="27"/>
    </row>
    <row r="15" spans="1:10" ht="30" x14ac:dyDescent="0.25">
      <c r="A15" s="27" t="s">
        <v>2016</v>
      </c>
      <c r="B15" s="250">
        <v>250</v>
      </c>
      <c r="D15" s="27"/>
      <c r="E15" s="27"/>
      <c r="F15" s="27"/>
      <c r="G15" s="27"/>
    </row>
    <row r="16" spans="1:10" x14ac:dyDescent="0.25">
      <c r="B16" s="250"/>
      <c r="D16" s="27"/>
      <c r="E16" s="27"/>
      <c r="F16" s="27"/>
      <c r="G16" s="27"/>
    </row>
    <row r="17" spans="1:11" x14ac:dyDescent="0.25">
      <c r="A17" s="948" t="s">
        <v>2180</v>
      </c>
      <c r="B17" s="948"/>
      <c r="C17" s="948"/>
      <c r="D17" s="948"/>
      <c r="E17" s="27"/>
      <c r="F17" s="27"/>
      <c r="G17" s="27"/>
    </row>
    <row r="18" spans="1:11" x14ac:dyDescent="0.25">
      <c r="B18" s="369">
        <v>44256</v>
      </c>
      <c r="C18" s="369">
        <v>44621</v>
      </c>
      <c r="D18" s="369">
        <v>44986</v>
      </c>
      <c r="E18" s="27"/>
      <c r="F18" s="27"/>
      <c r="G18" s="27"/>
    </row>
    <row r="19" spans="1:11" x14ac:dyDescent="0.25">
      <c r="A19" s="20" t="s">
        <v>2042</v>
      </c>
      <c r="B19" s="367">
        <v>1028</v>
      </c>
      <c r="C19" s="367">
        <v>1370</v>
      </c>
      <c r="D19" s="367">
        <v>1713</v>
      </c>
      <c r="E19" s="27"/>
      <c r="F19" s="27"/>
      <c r="G19" s="27"/>
    </row>
    <row r="20" spans="1:11" x14ac:dyDescent="0.25">
      <c r="A20" s="20" t="s">
        <v>2043</v>
      </c>
      <c r="B20" s="367">
        <v>612</v>
      </c>
      <c r="C20" s="367">
        <v>816</v>
      </c>
      <c r="D20" s="367">
        <v>1020</v>
      </c>
      <c r="E20" s="27"/>
      <c r="F20" s="27"/>
      <c r="G20" s="27"/>
    </row>
    <row r="21" spans="1:11" x14ac:dyDescent="0.25">
      <c r="A21" s="20" t="s">
        <v>2044</v>
      </c>
      <c r="B21" s="367">
        <v>0</v>
      </c>
      <c r="C21" s="367">
        <v>0</v>
      </c>
      <c r="D21" s="367">
        <v>0</v>
      </c>
      <c r="E21" s="27"/>
      <c r="F21" s="27"/>
      <c r="G21" s="27"/>
    </row>
    <row r="23" spans="1:11" x14ac:dyDescent="0.25">
      <c r="A23" s="224" t="s">
        <v>1560</v>
      </c>
    </row>
    <row r="24" spans="1:11" ht="99" customHeight="1" x14ac:dyDescent="0.25">
      <c r="A24" s="938" t="s">
        <v>1561</v>
      </c>
      <c r="B24" s="938"/>
      <c r="C24" s="938"/>
      <c r="D24" s="938"/>
      <c r="E24" s="938"/>
      <c r="F24" s="938"/>
      <c r="G24" s="938"/>
      <c r="H24" s="938"/>
      <c r="I24" s="938"/>
      <c r="J24" s="938"/>
      <c r="K24" s="230"/>
    </row>
    <row r="26" spans="1:11" ht="80.25" customHeight="1" x14ac:dyDescent="0.25"/>
  </sheetData>
  <mergeCells count="3">
    <mergeCell ref="A24:J24"/>
    <mergeCell ref="A17:D17"/>
    <mergeCell ref="A11:B11"/>
  </mergeCells>
  <pageMargins left="0.25" right="0.25" top="1.5" bottom="0.5" header="0.3" footer="0.3"/>
  <pageSetup scale="96" orientation="landscape" r:id="rId1"/>
  <headerFooter scaleWithDoc="0">
    <oddHeader>&amp;C&amp;"-,Bold"&amp;12
City of Tampa
Budget Office
  Rate Manual - &amp;A</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pageSetUpPr fitToPage="1"/>
  </sheetPr>
  <dimension ref="A2:G124"/>
  <sheetViews>
    <sheetView topLeftCell="A103" zoomScale="70" zoomScaleNormal="70" workbookViewId="0">
      <selection activeCell="E25" sqref="E25"/>
    </sheetView>
  </sheetViews>
  <sheetFormatPr defaultRowHeight="15" x14ac:dyDescent="0.25"/>
  <cols>
    <col min="1" max="1" width="49" customWidth="1"/>
    <col min="2" max="2" width="30.42578125" customWidth="1"/>
    <col min="3" max="7" width="26.5703125" customWidth="1"/>
  </cols>
  <sheetData>
    <row r="2" spans="1:7" x14ac:dyDescent="0.25">
      <c r="B2" s="6"/>
      <c r="C2" s="929" t="s">
        <v>3</v>
      </c>
      <c r="D2" s="929"/>
      <c r="E2" s="929"/>
      <c r="F2" s="929"/>
      <c r="G2" s="929"/>
    </row>
    <row r="3" spans="1:7" ht="48" customHeight="1" x14ac:dyDescent="0.25">
      <c r="A3" s="3" t="s">
        <v>0</v>
      </c>
      <c r="B3" s="9" t="s">
        <v>115</v>
      </c>
      <c r="C3" s="14" t="s">
        <v>4</v>
      </c>
      <c r="D3" s="14" t="s">
        <v>1</v>
      </c>
      <c r="E3" s="14" t="s">
        <v>2</v>
      </c>
      <c r="F3" s="14" t="s">
        <v>7</v>
      </c>
      <c r="G3" s="14" t="s">
        <v>5</v>
      </c>
    </row>
    <row r="4" spans="1:7" ht="28.5" customHeight="1" x14ac:dyDescent="0.25">
      <c r="A4" s="36" t="s">
        <v>868</v>
      </c>
      <c r="B4" s="55"/>
      <c r="C4" s="55"/>
      <c r="D4" s="55"/>
      <c r="E4" s="55"/>
      <c r="F4" s="55"/>
      <c r="G4" s="55"/>
    </row>
    <row r="5" spans="1:7" ht="30" x14ac:dyDescent="0.25">
      <c r="A5" s="20" t="s">
        <v>828</v>
      </c>
      <c r="B5" s="70">
        <v>75</v>
      </c>
      <c r="C5" s="76"/>
      <c r="D5" s="74" t="s">
        <v>107</v>
      </c>
      <c r="E5" s="16">
        <v>40010</v>
      </c>
      <c r="F5" s="16"/>
      <c r="G5" s="20"/>
    </row>
    <row r="6" spans="1:7" ht="30" x14ac:dyDescent="0.25">
      <c r="A6" s="20" t="s">
        <v>829</v>
      </c>
      <c r="B6" s="70">
        <v>150</v>
      </c>
      <c r="C6" s="76"/>
      <c r="D6" s="74" t="s">
        <v>107</v>
      </c>
      <c r="E6" s="16">
        <v>40010</v>
      </c>
      <c r="F6" s="16"/>
      <c r="G6" s="20"/>
    </row>
    <row r="7" spans="1:7" ht="30" x14ac:dyDescent="0.25">
      <c r="A7" s="20" t="s">
        <v>827</v>
      </c>
      <c r="B7" s="70">
        <v>90</v>
      </c>
      <c r="C7" s="76"/>
      <c r="D7" s="74" t="s">
        <v>107</v>
      </c>
      <c r="E7" s="16">
        <v>40010</v>
      </c>
      <c r="F7" s="16"/>
      <c r="G7" s="20"/>
    </row>
    <row r="8" spans="1:7" ht="30" x14ac:dyDescent="0.25">
      <c r="A8" s="20" t="s">
        <v>830</v>
      </c>
      <c r="B8" s="70">
        <v>180</v>
      </c>
      <c r="C8" s="76"/>
      <c r="D8" s="74" t="s">
        <v>107</v>
      </c>
      <c r="E8" s="16">
        <v>40010</v>
      </c>
      <c r="F8" s="16"/>
      <c r="G8" s="20"/>
    </row>
    <row r="9" spans="1:7" ht="30" x14ac:dyDescent="0.25">
      <c r="A9" s="20" t="s">
        <v>831</v>
      </c>
      <c r="B9" s="70">
        <v>100</v>
      </c>
      <c r="C9" s="76"/>
      <c r="D9" s="74" t="s">
        <v>107</v>
      </c>
      <c r="E9" s="16">
        <v>40010</v>
      </c>
      <c r="F9" s="16"/>
      <c r="G9" s="20"/>
    </row>
    <row r="10" spans="1:7" ht="30" x14ac:dyDescent="0.25">
      <c r="A10" s="20" t="s">
        <v>832</v>
      </c>
      <c r="B10" s="70">
        <v>200</v>
      </c>
      <c r="C10" s="76"/>
      <c r="D10" s="74" t="s">
        <v>107</v>
      </c>
      <c r="E10" s="16">
        <v>40010</v>
      </c>
      <c r="F10" s="16"/>
      <c r="G10" s="20"/>
    </row>
    <row r="11" spans="1:7" ht="30" x14ac:dyDescent="0.25">
      <c r="A11" s="20" t="s">
        <v>833</v>
      </c>
      <c r="B11" s="70">
        <v>110</v>
      </c>
      <c r="C11" s="76"/>
      <c r="D11" s="74" t="s">
        <v>107</v>
      </c>
      <c r="E11" s="16">
        <v>40010</v>
      </c>
      <c r="F11" s="16"/>
      <c r="G11" s="20"/>
    </row>
    <row r="12" spans="1:7" ht="30" x14ac:dyDescent="0.25">
      <c r="A12" s="20" t="s">
        <v>836</v>
      </c>
      <c r="B12" s="70">
        <v>220</v>
      </c>
      <c r="C12" s="76"/>
      <c r="D12" s="74" t="s">
        <v>107</v>
      </c>
      <c r="E12" s="16">
        <v>40010</v>
      </c>
      <c r="F12" s="16"/>
      <c r="G12" s="20"/>
    </row>
    <row r="13" spans="1:7" ht="30" x14ac:dyDescent="0.25">
      <c r="A13" s="20" t="s">
        <v>834</v>
      </c>
      <c r="B13" s="70">
        <v>120</v>
      </c>
      <c r="C13" s="76"/>
      <c r="D13" s="74" t="s">
        <v>107</v>
      </c>
      <c r="E13" s="16">
        <v>40010</v>
      </c>
      <c r="F13" s="16"/>
      <c r="G13" s="20"/>
    </row>
    <row r="14" spans="1:7" ht="30" x14ac:dyDescent="0.25">
      <c r="A14" s="20" t="s">
        <v>835</v>
      </c>
      <c r="B14" s="70">
        <v>140</v>
      </c>
      <c r="C14" s="76"/>
      <c r="D14" s="74" t="s">
        <v>107</v>
      </c>
      <c r="E14" s="16">
        <v>40010</v>
      </c>
      <c r="F14" s="16"/>
      <c r="G14" s="20"/>
    </row>
    <row r="15" spans="1:7" ht="30" x14ac:dyDescent="0.25">
      <c r="A15" s="20" t="s">
        <v>837</v>
      </c>
      <c r="B15" s="70">
        <v>130</v>
      </c>
      <c r="C15" s="76"/>
      <c r="D15" s="74" t="s">
        <v>107</v>
      </c>
      <c r="E15" s="16">
        <v>40010</v>
      </c>
      <c r="F15" s="16"/>
      <c r="G15" s="20"/>
    </row>
    <row r="16" spans="1:7" ht="30" x14ac:dyDescent="0.25">
      <c r="A16" s="20" t="s">
        <v>838</v>
      </c>
      <c r="B16" s="70">
        <v>260</v>
      </c>
      <c r="C16" s="76"/>
      <c r="D16" s="74" t="s">
        <v>107</v>
      </c>
      <c r="E16" s="16">
        <v>40010</v>
      </c>
      <c r="F16" s="16"/>
      <c r="G16" s="20"/>
    </row>
    <row r="17" spans="1:7" ht="30" x14ac:dyDescent="0.25">
      <c r="A17" s="20" t="s">
        <v>839</v>
      </c>
      <c r="B17" s="70">
        <v>140</v>
      </c>
      <c r="C17" s="76"/>
      <c r="D17" s="74" t="s">
        <v>107</v>
      </c>
      <c r="E17" s="16">
        <v>40010</v>
      </c>
      <c r="F17" s="16"/>
      <c r="G17" s="20"/>
    </row>
    <row r="18" spans="1:7" ht="30" x14ac:dyDescent="0.25">
      <c r="A18" s="20" t="s">
        <v>840</v>
      </c>
      <c r="B18" s="70">
        <v>280</v>
      </c>
      <c r="C18" s="76"/>
      <c r="D18" s="74" t="s">
        <v>107</v>
      </c>
      <c r="E18" s="16">
        <v>40010</v>
      </c>
      <c r="F18" s="16"/>
      <c r="G18" s="20"/>
    </row>
    <row r="19" spans="1:7" ht="30" x14ac:dyDescent="0.25">
      <c r="A19" s="20" t="s">
        <v>841</v>
      </c>
      <c r="B19" s="70">
        <v>150</v>
      </c>
      <c r="C19" s="76"/>
      <c r="D19" s="74" t="s">
        <v>107</v>
      </c>
      <c r="E19" s="16">
        <v>40010</v>
      </c>
      <c r="F19" s="16"/>
      <c r="G19" s="20"/>
    </row>
    <row r="20" spans="1:7" ht="30" x14ac:dyDescent="0.25">
      <c r="A20" s="20" t="s">
        <v>842</v>
      </c>
      <c r="B20" s="70">
        <v>300</v>
      </c>
      <c r="C20" s="76"/>
      <c r="D20" s="74" t="s">
        <v>107</v>
      </c>
      <c r="E20" s="16">
        <v>40010</v>
      </c>
      <c r="F20" s="16"/>
      <c r="G20" s="20"/>
    </row>
    <row r="21" spans="1:7" ht="30" x14ac:dyDescent="0.25">
      <c r="A21" s="20" t="s">
        <v>843</v>
      </c>
      <c r="B21" s="70">
        <v>160</v>
      </c>
      <c r="C21" s="76"/>
      <c r="D21" s="74" t="s">
        <v>107</v>
      </c>
      <c r="E21" s="16">
        <v>40010</v>
      </c>
      <c r="F21" s="16"/>
      <c r="G21" s="20"/>
    </row>
    <row r="22" spans="1:7" ht="30" x14ac:dyDescent="0.25">
      <c r="A22" s="20" t="s">
        <v>844</v>
      </c>
      <c r="B22" s="70">
        <v>320</v>
      </c>
      <c r="C22" s="76"/>
      <c r="D22" s="74" t="s">
        <v>107</v>
      </c>
      <c r="E22" s="16">
        <v>40010</v>
      </c>
      <c r="F22" s="16"/>
      <c r="G22" s="20"/>
    </row>
    <row r="23" spans="1:7" ht="30" x14ac:dyDescent="0.25">
      <c r="A23" s="20" t="s">
        <v>845</v>
      </c>
      <c r="B23" s="70">
        <v>170</v>
      </c>
      <c r="C23" s="76"/>
      <c r="D23" s="74" t="s">
        <v>107</v>
      </c>
      <c r="E23" s="16">
        <v>40010</v>
      </c>
      <c r="F23" s="16"/>
      <c r="G23" s="20"/>
    </row>
    <row r="24" spans="1:7" ht="30" x14ac:dyDescent="0.25">
      <c r="A24" s="20" t="s">
        <v>846</v>
      </c>
      <c r="B24" s="70">
        <v>340</v>
      </c>
      <c r="C24" s="76"/>
      <c r="D24" s="74" t="s">
        <v>107</v>
      </c>
      <c r="E24" s="16">
        <v>40010</v>
      </c>
      <c r="F24" s="16"/>
      <c r="G24" s="20"/>
    </row>
    <row r="25" spans="1:7" ht="30" x14ac:dyDescent="0.25">
      <c r="A25" s="20" t="s">
        <v>847</v>
      </c>
      <c r="B25" s="70">
        <v>180</v>
      </c>
      <c r="C25" s="76"/>
      <c r="D25" s="74" t="s">
        <v>107</v>
      </c>
      <c r="E25" s="16">
        <v>40010</v>
      </c>
      <c r="F25" s="16"/>
      <c r="G25" s="20"/>
    </row>
    <row r="26" spans="1:7" ht="30" x14ac:dyDescent="0.25">
      <c r="A26" s="20" t="s">
        <v>848</v>
      </c>
      <c r="B26" s="70">
        <v>360</v>
      </c>
      <c r="C26" s="76"/>
      <c r="D26" s="74" t="s">
        <v>107</v>
      </c>
      <c r="E26" s="16">
        <v>40010</v>
      </c>
      <c r="F26" s="16"/>
      <c r="G26" s="20"/>
    </row>
    <row r="27" spans="1:7" ht="30" x14ac:dyDescent="0.25">
      <c r="A27" s="20" t="s">
        <v>849</v>
      </c>
      <c r="B27" s="70">
        <v>190</v>
      </c>
      <c r="C27" s="76"/>
      <c r="D27" s="74" t="s">
        <v>107</v>
      </c>
      <c r="E27" s="16">
        <v>40010</v>
      </c>
      <c r="F27" s="16"/>
      <c r="G27" s="20"/>
    </row>
    <row r="28" spans="1:7" ht="30" x14ac:dyDescent="0.25">
      <c r="A28" s="20" t="s">
        <v>850</v>
      </c>
      <c r="B28" s="70">
        <v>380</v>
      </c>
      <c r="C28" s="76"/>
      <c r="D28" s="74" t="s">
        <v>107</v>
      </c>
      <c r="E28" s="16">
        <v>40010</v>
      </c>
      <c r="F28" s="16"/>
      <c r="G28" s="20"/>
    </row>
    <row r="29" spans="1:7" ht="30" x14ac:dyDescent="0.25">
      <c r="A29" s="20" t="s">
        <v>851</v>
      </c>
      <c r="B29" s="70">
        <v>200</v>
      </c>
      <c r="C29" s="76"/>
      <c r="D29" s="74" t="s">
        <v>107</v>
      </c>
      <c r="E29" s="16">
        <v>40010</v>
      </c>
      <c r="F29" s="16"/>
      <c r="G29" s="20"/>
    </row>
    <row r="30" spans="1:7" ht="30" x14ac:dyDescent="0.25">
      <c r="A30" s="20" t="s">
        <v>852</v>
      </c>
      <c r="B30" s="70">
        <v>400</v>
      </c>
      <c r="C30" s="76"/>
      <c r="D30" s="74" t="s">
        <v>107</v>
      </c>
      <c r="E30" s="16">
        <v>40010</v>
      </c>
      <c r="F30" s="16"/>
      <c r="G30" s="20"/>
    </row>
    <row r="31" spans="1:7" ht="30" x14ac:dyDescent="0.25">
      <c r="A31" s="20" t="s">
        <v>853</v>
      </c>
      <c r="B31" s="70">
        <v>210</v>
      </c>
      <c r="C31" s="76"/>
      <c r="D31" s="74" t="s">
        <v>107</v>
      </c>
      <c r="E31" s="16">
        <v>40010</v>
      </c>
      <c r="F31" s="16"/>
      <c r="G31" s="20"/>
    </row>
    <row r="32" spans="1:7" ht="30" x14ac:dyDescent="0.25">
      <c r="A32" s="20" t="s">
        <v>854</v>
      </c>
      <c r="B32" s="70">
        <v>420</v>
      </c>
      <c r="C32" s="76"/>
      <c r="D32" s="74" t="s">
        <v>107</v>
      </c>
      <c r="E32" s="16">
        <v>40010</v>
      </c>
      <c r="F32" s="16"/>
      <c r="G32" s="20"/>
    </row>
    <row r="33" spans="1:7" ht="30" x14ac:dyDescent="0.25">
      <c r="A33" s="20" t="s">
        <v>855</v>
      </c>
      <c r="B33" s="70">
        <v>220</v>
      </c>
      <c r="C33" s="76"/>
      <c r="D33" s="74" t="s">
        <v>107</v>
      </c>
      <c r="E33" s="16">
        <v>40010</v>
      </c>
      <c r="F33" s="16"/>
      <c r="G33" s="20"/>
    </row>
    <row r="34" spans="1:7" ht="30" x14ac:dyDescent="0.25">
      <c r="A34" s="20" t="s">
        <v>856</v>
      </c>
      <c r="B34" s="70">
        <v>440</v>
      </c>
      <c r="C34" s="76"/>
      <c r="D34" s="74" t="s">
        <v>107</v>
      </c>
      <c r="E34" s="16">
        <v>40010</v>
      </c>
      <c r="F34" s="16"/>
      <c r="G34" s="20"/>
    </row>
    <row r="35" spans="1:7" ht="30" x14ac:dyDescent="0.25">
      <c r="A35" s="20" t="s">
        <v>857</v>
      </c>
      <c r="B35" s="70">
        <v>240</v>
      </c>
      <c r="C35" s="76"/>
      <c r="D35" s="74" t="s">
        <v>107</v>
      </c>
      <c r="E35" s="16">
        <v>40010</v>
      </c>
      <c r="F35" s="16"/>
      <c r="G35" s="20"/>
    </row>
    <row r="36" spans="1:7" ht="30" x14ac:dyDescent="0.25">
      <c r="A36" s="20" t="s">
        <v>858</v>
      </c>
      <c r="B36" s="70">
        <v>480</v>
      </c>
      <c r="C36" s="76"/>
      <c r="D36" s="74" t="s">
        <v>107</v>
      </c>
      <c r="E36" s="16">
        <v>40010</v>
      </c>
      <c r="F36" s="16"/>
      <c r="G36" s="20"/>
    </row>
    <row r="37" spans="1:7" ht="30" x14ac:dyDescent="0.25">
      <c r="A37" s="20" t="s">
        <v>859</v>
      </c>
      <c r="B37" s="71" t="s">
        <v>862</v>
      </c>
      <c r="C37" s="76"/>
      <c r="D37" s="74" t="s">
        <v>107</v>
      </c>
      <c r="E37" s="16">
        <v>40010</v>
      </c>
      <c r="F37" s="16"/>
      <c r="G37" s="20"/>
    </row>
    <row r="38" spans="1:7" ht="30" x14ac:dyDescent="0.25">
      <c r="A38" s="20" t="s">
        <v>860</v>
      </c>
      <c r="B38" s="71" t="s">
        <v>861</v>
      </c>
      <c r="C38" s="76"/>
      <c r="D38" s="74" t="s">
        <v>107</v>
      </c>
      <c r="E38" s="16">
        <v>40010</v>
      </c>
      <c r="F38" s="16"/>
      <c r="G38" s="20"/>
    </row>
    <row r="39" spans="1:7" ht="45" x14ac:dyDescent="0.25">
      <c r="A39" s="20" t="s">
        <v>863</v>
      </c>
      <c r="B39" s="71" t="s">
        <v>864</v>
      </c>
      <c r="C39" s="76"/>
      <c r="D39" s="74" t="s">
        <v>107</v>
      </c>
      <c r="E39" s="16">
        <v>40010</v>
      </c>
      <c r="F39" s="16"/>
      <c r="G39" s="20"/>
    </row>
    <row r="40" spans="1:7" x14ac:dyDescent="0.25">
      <c r="A40" s="20" t="s">
        <v>1293</v>
      </c>
      <c r="B40" s="70" t="s">
        <v>865</v>
      </c>
      <c r="C40" s="76"/>
      <c r="D40" s="74" t="s">
        <v>107</v>
      </c>
      <c r="E40" s="16">
        <v>40010</v>
      </c>
      <c r="F40" s="16"/>
      <c r="G40" s="20"/>
    </row>
    <row r="41" spans="1:7" ht="30" x14ac:dyDescent="0.25">
      <c r="A41" s="20" t="s">
        <v>1294</v>
      </c>
      <c r="B41" s="71" t="s">
        <v>866</v>
      </c>
      <c r="C41" s="76"/>
      <c r="D41" s="74" t="s">
        <v>107</v>
      </c>
      <c r="E41" s="16">
        <v>40010</v>
      </c>
      <c r="F41" s="16"/>
      <c r="G41" s="20"/>
    </row>
    <row r="42" spans="1:7" ht="45" x14ac:dyDescent="0.25">
      <c r="A42" s="20" t="s">
        <v>1295</v>
      </c>
      <c r="B42" s="71" t="s">
        <v>867</v>
      </c>
      <c r="C42" s="76"/>
      <c r="D42" s="74" t="s">
        <v>107</v>
      </c>
      <c r="E42" s="16">
        <v>40010</v>
      </c>
      <c r="F42" s="16"/>
      <c r="G42" s="20"/>
    </row>
    <row r="43" spans="1:7" x14ac:dyDescent="0.25">
      <c r="A43" s="20"/>
      <c r="B43" s="72"/>
      <c r="C43" s="77"/>
      <c r="D43" s="74"/>
      <c r="E43" s="16"/>
      <c r="F43" s="78"/>
      <c r="G43" s="60"/>
    </row>
    <row r="44" spans="1:7" x14ac:dyDescent="0.25">
      <c r="A44" s="20" t="s">
        <v>869</v>
      </c>
      <c r="B44" s="72">
        <v>50</v>
      </c>
      <c r="C44" s="77"/>
      <c r="D44" s="74" t="s">
        <v>107</v>
      </c>
      <c r="E44" s="16">
        <v>40010</v>
      </c>
      <c r="F44" s="16"/>
      <c r="G44" s="20"/>
    </row>
    <row r="45" spans="1:7" ht="30" x14ac:dyDescent="0.25">
      <c r="A45" s="20" t="s">
        <v>870</v>
      </c>
      <c r="B45" s="71">
        <v>70</v>
      </c>
      <c r="C45" s="76"/>
      <c r="D45" s="74" t="s">
        <v>107</v>
      </c>
      <c r="E45" s="16">
        <v>40010</v>
      </c>
      <c r="F45" s="16"/>
      <c r="G45" s="20"/>
    </row>
    <row r="46" spans="1:7" x14ac:dyDescent="0.25">
      <c r="A46" s="20" t="s">
        <v>871</v>
      </c>
      <c r="B46" s="71">
        <v>100</v>
      </c>
      <c r="C46" s="76"/>
      <c r="D46" s="74" t="s">
        <v>107</v>
      </c>
      <c r="E46" s="16">
        <v>40010</v>
      </c>
      <c r="F46" s="16"/>
      <c r="G46" s="20"/>
    </row>
    <row r="47" spans="1:7" x14ac:dyDescent="0.25">
      <c r="A47" s="20" t="s">
        <v>872</v>
      </c>
      <c r="B47" s="71">
        <v>200</v>
      </c>
      <c r="C47" s="76"/>
      <c r="D47" s="74" t="s">
        <v>107</v>
      </c>
      <c r="E47" s="16">
        <v>40010</v>
      </c>
      <c r="F47" s="16"/>
      <c r="G47" s="20"/>
    </row>
    <row r="48" spans="1:7" x14ac:dyDescent="0.25">
      <c r="A48" s="20" t="s">
        <v>874</v>
      </c>
      <c r="B48" s="71" t="s">
        <v>873</v>
      </c>
      <c r="C48" s="76"/>
      <c r="D48" s="74" t="s">
        <v>107</v>
      </c>
      <c r="E48" s="16">
        <v>40010</v>
      </c>
      <c r="F48" s="16"/>
      <c r="G48" s="20"/>
    </row>
    <row r="49" spans="1:7" x14ac:dyDescent="0.25">
      <c r="A49" s="56" t="s">
        <v>875</v>
      </c>
      <c r="B49" s="73"/>
      <c r="C49" s="79"/>
      <c r="D49" s="75"/>
      <c r="E49" s="54"/>
      <c r="F49" s="54"/>
      <c r="G49" s="56"/>
    </row>
    <row r="50" spans="1:7" ht="30" x14ac:dyDescent="0.25">
      <c r="A50" s="20" t="s">
        <v>876</v>
      </c>
      <c r="B50" s="71" t="s">
        <v>877</v>
      </c>
      <c r="C50" s="76"/>
      <c r="D50" s="74" t="s">
        <v>107</v>
      </c>
      <c r="E50" s="16">
        <v>40010</v>
      </c>
      <c r="F50" s="16"/>
      <c r="G50" s="20"/>
    </row>
    <row r="51" spans="1:7" x14ac:dyDescent="0.25">
      <c r="A51" s="20" t="s">
        <v>1296</v>
      </c>
      <c r="B51" s="71">
        <v>30</v>
      </c>
      <c r="C51" s="76"/>
      <c r="D51" s="74" t="s">
        <v>107</v>
      </c>
      <c r="E51" s="16">
        <v>40010</v>
      </c>
      <c r="F51" s="16"/>
      <c r="G51" s="20"/>
    </row>
    <row r="52" spans="1:7" ht="30" x14ac:dyDescent="0.25">
      <c r="A52" s="20" t="s">
        <v>878</v>
      </c>
      <c r="B52" s="71">
        <v>30</v>
      </c>
      <c r="C52" s="76"/>
      <c r="D52" s="74" t="s">
        <v>107</v>
      </c>
      <c r="E52" s="16">
        <v>40010</v>
      </c>
      <c r="F52" s="16"/>
      <c r="G52" s="20"/>
    </row>
    <row r="53" spans="1:7" x14ac:dyDescent="0.25">
      <c r="A53" s="20" t="s">
        <v>879</v>
      </c>
      <c r="B53" s="71">
        <v>30</v>
      </c>
      <c r="C53" s="76"/>
      <c r="D53" s="74" t="s">
        <v>107</v>
      </c>
      <c r="E53" s="16">
        <v>40010</v>
      </c>
      <c r="F53" s="16"/>
      <c r="G53" s="20"/>
    </row>
    <row r="54" spans="1:7" x14ac:dyDescent="0.25">
      <c r="A54" s="20" t="s">
        <v>880</v>
      </c>
      <c r="B54" s="71">
        <v>30</v>
      </c>
      <c r="C54" s="76"/>
      <c r="D54" s="74" t="s">
        <v>107</v>
      </c>
      <c r="E54" s="16">
        <v>40010</v>
      </c>
      <c r="F54" s="16"/>
      <c r="G54" s="20"/>
    </row>
    <row r="55" spans="1:7" x14ac:dyDescent="0.25">
      <c r="A55" s="20" t="s">
        <v>881</v>
      </c>
      <c r="B55" s="71">
        <v>30</v>
      </c>
      <c r="C55" s="76"/>
      <c r="D55" s="74" t="s">
        <v>107</v>
      </c>
      <c r="E55" s="16">
        <v>40010</v>
      </c>
      <c r="F55" s="16"/>
      <c r="G55" s="20"/>
    </row>
    <row r="56" spans="1:7" ht="30" x14ac:dyDescent="0.25">
      <c r="A56" s="20" t="s">
        <v>882</v>
      </c>
      <c r="B56" s="71" t="s">
        <v>877</v>
      </c>
      <c r="C56" s="76"/>
      <c r="D56" s="74" t="s">
        <v>107</v>
      </c>
      <c r="E56" s="16">
        <v>40010</v>
      </c>
      <c r="F56" s="16"/>
      <c r="G56" s="20"/>
    </row>
    <row r="57" spans="1:7" x14ac:dyDescent="0.25">
      <c r="A57" s="20" t="s">
        <v>883</v>
      </c>
      <c r="B57" s="71">
        <v>30</v>
      </c>
      <c r="C57" s="76"/>
      <c r="D57" s="74" t="s">
        <v>107</v>
      </c>
      <c r="E57" s="16">
        <v>40010</v>
      </c>
      <c r="F57" s="16"/>
      <c r="G57" s="20"/>
    </row>
    <row r="58" spans="1:7" x14ac:dyDescent="0.25">
      <c r="A58" s="20" t="s">
        <v>884</v>
      </c>
      <c r="B58" s="71" t="s">
        <v>885</v>
      </c>
      <c r="C58" s="76"/>
      <c r="D58" s="74" t="s">
        <v>107</v>
      </c>
      <c r="E58" s="16">
        <v>40010</v>
      </c>
      <c r="F58" s="16"/>
      <c r="G58" s="20"/>
    </row>
    <row r="59" spans="1:7" x14ac:dyDescent="0.25">
      <c r="A59" s="56" t="s">
        <v>112</v>
      </c>
      <c r="B59" s="73"/>
      <c r="C59" s="79"/>
      <c r="D59" s="75"/>
      <c r="E59" s="54"/>
      <c r="F59" s="54"/>
      <c r="G59" s="56"/>
    </row>
    <row r="60" spans="1:7" ht="45" x14ac:dyDescent="0.25">
      <c r="A60" s="20" t="s">
        <v>886</v>
      </c>
      <c r="B60" s="71">
        <v>70</v>
      </c>
      <c r="C60" s="76"/>
      <c r="D60" s="74" t="s">
        <v>107</v>
      </c>
      <c r="E60" s="16">
        <v>40010</v>
      </c>
      <c r="F60" s="16"/>
      <c r="G60" s="20"/>
    </row>
    <row r="61" spans="1:7" x14ac:dyDescent="0.25">
      <c r="A61" s="20" t="s">
        <v>887</v>
      </c>
      <c r="B61" s="71">
        <v>70</v>
      </c>
      <c r="C61" s="76"/>
      <c r="D61" s="74" t="s">
        <v>107</v>
      </c>
      <c r="E61" s="16">
        <v>40010</v>
      </c>
      <c r="F61" s="16"/>
      <c r="G61" s="20"/>
    </row>
    <row r="62" spans="1:7" ht="30" x14ac:dyDescent="0.25">
      <c r="A62" s="20" t="s">
        <v>888</v>
      </c>
      <c r="B62" s="71">
        <v>60</v>
      </c>
      <c r="C62" s="76"/>
      <c r="D62" s="74" t="s">
        <v>107</v>
      </c>
      <c r="E62" s="16">
        <v>40010</v>
      </c>
      <c r="F62" s="16"/>
      <c r="G62" s="20"/>
    </row>
    <row r="63" spans="1:7" ht="30" x14ac:dyDescent="0.25">
      <c r="A63" s="20" t="s">
        <v>889</v>
      </c>
      <c r="B63" s="71">
        <v>40</v>
      </c>
      <c r="C63" s="76"/>
      <c r="D63" s="74" t="s">
        <v>107</v>
      </c>
      <c r="E63" s="16">
        <v>40010</v>
      </c>
      <c r="F63" s="16"/>
      <c r="G63" s="20"/>
    </row>
    <row r="64" spans="1:7" x14ac:dyDescent="0.25">
      <c r="A64" s="20" t="s">
        <v>890</v>
      </c>
      <c r="B64" s="71">
        <v>150</v>
      </c>
      <c r="C64" s="76"/>
      <c r="D64" s="74" t="s">
        <v>107</v>
      </c>
      <c r="E64" s="16">
        <v>40010</v>
      </c>
      <c r="F64" s="16"/>
      <c r="G64" s="20"/>
    </row>
    <row r="65" spans="1:7" x14ac:dyDescent="0.25">
      <c r="A65" s="20" t="s">
        <v>891</v>
      </c>
      <c r="B65" s="71">
        <v>200</v>
      </c>
      <c r="C65" s="76"/>
      <c r="D65" s="74" t="s">
        <v>107</v>
      </c>
      <c r="E65" s="16">
        <v>40010</v>
      </c>
      <c r="F65" s="16"/>
      <c r="G65" s="20"/>
    </row>
    <row r="66" spans="1:7" x14ac:dyDescent="0.25">
      <c r="A66" s="20" t="s">
        <v>892</v>
      </c>
      <c r="B66" s="71">
        <v>200</v>
      </c>
      <c r="C66" s="76"/>
      <c r="D66" s="74" t="s">
        <v>107</v>
      </c>
      <c r="E66" s="16">
        <v>40010</v>
      </c>
      <c r="F66" s="16"/>
      <c r="G66" s="20"/>
    </row>
    <row r="67" spans="1:7" x14ac:dyDescent="0.25">
      <c r="A67" s="20" t="s">
        <v>893</v>
      </c>
      <c r="B67" s="71">
        <v>100</v>
      </c>
      <c r="C67" s="76"/>
      <c r="D67" s="74" t="s">
        <v>107</v>
      </c>
      <c r="E67" s="16">
        <v>40010</v>
      </c>
      <c r="F67" s="16"/>
      <c r="G67" s="20"/>
    </row>
    <row r="68" spans="1:7" x14ac:dyDescent="0.25">
      <c r="A68" s="20" t="s">
        <v>894</v>
      </c>
      <c r="B68" s="71">
        <v>100</v>
      </c>
      <c r="C68" s="76"/>
      <c r="D68" s="74" t="s">
        <v>107</v>
      </c>
      <c r="E68" s="16">
        <v>40010</v>
      </c>
      <c r="F68" s="16"/>
      <c r="G68" s="20"/>
    </row>
    <row r="69" spans="1:7" x14ac:dyDescent="0.25">
      <c r="A69" s="20" t="s">
        <v>895</v>
      </c>
      <c r="B69" s="71">
        <v>200</v>
      </c>
      <c r="C69" s="76"/>
      <c r="D69" s="74" t="s">
        <v>107</v>
      </c>
      <c r="E69" s="16">
        <v>40010</v>
      </c>
      <c r="F69" s="16"/>
      <c r="G69" s="20"/>
    </row>
    <row r="70" spans="1:7" ht="30" x14ac:dyDescent="0.25">
      <c r="A70" s="20" t="s">
        <v>896</v>
      </c>
      <c r="B70" s="71">
        <v>70</v>
      </c>
      <c r="C70" s="76"/>
      <c r="D70" s="74" t="s">
        <v>107</v>
      </c>
      <c r="E70" s="16">
        <v>40010</v>
      </c>
      <c r="F70" s="16"/>
      <c r="G70" s="20"/>
    </row>
    <row r="71" spans="1:7" ht="45" x14ac:dyDescent="0.25">
      <c r="A71" s="20" t="s">
        <v>897</v>
      </c>
      <c r="B71" s="71">
        <v>10</v>
      </c>
      <c r="C71" s="76"/>
      <c r="D71" s="74" t="s">
        <v>107</v>
      </c>
      <c r="E71" s="16">
        <v>40010</v>
      </c>
      <c r="F71" s="16"/>
      <c r="G71" s="20"/>
    </row>
    <row r="72" spans="1:7" x14ac:dyDescent="0.25">
      <c r="A72" s="56" t="s">
        <v>113</v>
      </c>
      <c r="B72" s="73"/>
      <c r="C72" s="79"/>
      <c r="D72" s="75"/>
      <c r="E72" s="54"/>
      <c r="F72" s="54"/>
      <c r="G72" s="56"/>
    </row>
    <row r="73" spans="1:7" ht="30" x14ac:dyDescent="0.25">
      <c r="A73" s="20" t="s">
        <v>898</v>
      </c>
      <c r="B73" s="71">
        <v>150</v>
      </c>
      <c r="C73" s="76"/>
      <c r="D73" s="74" t="s">
        <v>107</v>
      </c>
      <c r="E73" s="16">
        <v>40010</v>
      </c>
      <c r="F73" s="16"/>
      <c r="G73" s="20"/>
    </row>
    <row r="74" spans="1:7" ht="30" x14ac:dyDescent="0.25">
      <c r="A74" s="20" t="s">
        <v>899</v>
      </c>
      <c r="B74" s="71">
        <v>200</v>
      </c>
      <c r="C74" s="76"/>
      <c r="D74" s="74" t="s">
        <v>107</v>
      </c>
      <c r="E74" s="16">
        <v>40010</v>
      </c>
      <c r="F74" s="16"/>
      <c r="G74" s="20"/>
    </row>
    <row r="75" spans="1:7" x14ac:dyDescent="0.25">
      <c r="A75" s="20" t="s">
        <v>900</v>
      </c>
      <c r="B75" s="71">
        <v>550</v>
      </c>
      <c r="C75" s="76"/>
      <c r="D75" s="74" t="s">
        <v>107</v>
      </c>
      <c r="E75" s="16">
        <v>40010</v>
      </c>
      <c r="F75" s="16"/>
      <c r="G75" s="20"/>
    </row>
    <row r="76" spans="1:7" x14ac:dyDescent="0.25">
      <c r="A76" s="20" t="s">
        <v>901</v>
      </c>
      <c r="B76" s="71">
        <v>250</v>
      </c>
      <c r="C76" s="76"/>
      <c r="D76" s="74" t="s">
        <v>107</v>
      </c>
      <c r="E76" s="16">
        <v>40010</v>
      </c>
      <c r="F76" s="16"/>
      <c r="G76" s="20"/>
    </row>
    <row r="77" spans="1:7" ht="30" x14ac:dyDescent="0.25">
      <c r="A77" s="20" t="s">
        <v>902</v>
      </c>
      <c r="B77" s="71">
        <v>50</v>
      </c>
      <c r="C77" s="76"/>
      <c r="D77" s="74" t="s">
        <v>107</v>
      </c>
      <c r="E77" s="16">
        <v>40010</v>
      </c>
      <c r="F77" s="16"/>
      <c r="G77" s="20"/>
    </row>
    <row r="78" spans="1:7" x14ac:dyDescent="0.25">
      <c r="A78" s="20" t="s">
        <v>903</v>
      </c>
      <c r="B78" s="71">
        <v>100</v>
      </c>
      <c r="C78" s="76"/>
      <c r="D78" s="74" t="s">
        <v>107</v>
      </c>
      <c r="E78" s="16">
        <v>40010</v>
      </c>
      <c r="F78" s="16"/>
      <c r="G78" s="20"/>
    </row>
    <row r="79" spans="1:7" x14ac:dyDescent="0.25">
      <c r="A79" s="20" t="s">
        <v>904</v>
      </c>
      <c r="B79" s="71"/>
      <c r="C79" s="76"/>
      <c r="D79" s="74" t="s">
        <v>107</v>
      </c>
      <c r="E79" s="16">
        <v>40010</v>
      </c>
      <c r="F79" s="16"/>
      <c r="G79" s="20"/>
    </row>
    <row r="80" spans="1:7" ht="30" x14ac:dyDescent="0.25">
      <c r="A80" s="20" t="s">
        <v>1297</v>
      </c>
      <c r="B80" s="71">
        <v>150</v>
      </c>
      <c r="C80" s="76"/>
      <c r="D80" s="74" t="s">
        <v>107</v>
      </c>
      <c r="E80" s="16">
        <v>40010</v>
      </c>
      <c r="F80" s="16"/>
      <c r="G80" s="20"/>
    </row>
    <row r="81" spans="1:7" ht="30" x14ac:dyDescent="0.25">
      <c r="A81" s="20" t="s">
        <v>1298</v>
      </c>
      <c r="B81" s="71">
        <v>300</v>
      </c>
      <c r="C81" s="76"/>
      <c r="D81" s="74" t="s">
        <v>107</v>
      </c>
      <c r="E81" s="16">
        <v>40010</v>
      </c>
      <c r="F81" s="16"/>
      <c r="G81" s="20"/>
    </row>
    <row r="82" spans="1:7" x14ac:dyDescent="0.25">
      <c r="A82" s="20" t="s">
        <v>905</v>
      </c>
      <c r="B82" s="71">
        <v>30</v>
      </c>
      <c r="C82" s="76"/>
      <c r="D82" s="74" t="s">
        <v>107</v>
      </c>
      <c r="E82" s="16">
        <v>40010</v>
      </c>
      <c r="F82" s="16"/>
      <c r="G82" s="20"/>
    </row>
    <row r="83" spans="1:7" x14ac:dyDescent="0.25">
      <c r="A83" s="20" t="s">
        <v>906</v>
      </c>
      <c r="B83" s="71" t="s">
        <v>907</v>
      </c>
      <c r="C83" s="76"/>
      <c r="D83" s="74" t="s">
        <v>107</v>
      </c>
      <c r="E83" s="16">
        <v>40010</v>
      </c>
      <c r="F83" s="16"/>
      <c r="G83" s="20"/>
    </row>
    <row r="84" spans="1:7" x14ac:dyDescent="0.25">
      <c r="A84" s="20" t="s">
        <v>1299</v>
      </c>
      <c r="B84" s="71" t="s">
        <v>908</v>
      </c>
      <c r="C84" s="76"/>
      <c r="D84" s="74" t="s">
        <v>107</v>
      </c>
      <c r="E84" s="16">
        <v>40010</v>
      </c>
      <c r="F84" s="16"/>
      <c r="G84" s="20"/>
    </row>
    <row r="85" spans="1:7" x14ac:dyDescent="0.25">
      <c r="A85" s="20" t="s">
        <v>909</v>
      </c>
      <c r="B85" s="71" t="s">
        <v>908</v>
      </c>
      <c r="C85" s="76"/>
      <c r="D85" s="74" t="s">
        <v>107</v>
      </c>
      <c r="E85" s="16">
        <v>40010</v>
      </c>
      <c r="F85" s="16"/>
      <c r="G85" s="20"/>
    </row>
    <row r="86" spans="1:7" x14ac:dyDescent="0.25">
      <c r="A86" s="20" t="s">
        <v>34</v>
      </c>
      <c r="B86" s="71" t="s">
        <v>907</v>
      </c>
      <c r="C86" s="76"/>
      <c r="D86" s="74" t="s">
        <v>107</v>
      </c>
      <c r="E86" s="16">
        <v>40010</v>
      </c>
      <c r="F86" s="16"/>
      <c r="G86" s="20"/>
    </row>
    <row r="87" spans="1:7" x14ac:dyDescent="0.25">
      <c r="A87" s="20" t="s">
        <v>446</v>
      </c>
      <c r="B87" s="71">
        <v>15</v>
      </c>
      <c r="C87" s="76"/>
      <c r="D87" s="74" t="s">
        <v>107</v>
      </c>
      <c r="E87" s="16">
        <v>40010</v>
      </c>
      <c r="F87" s="16"/>
      <c r="G87" s="20"/>
    </row>
    <row r="88" spans="1:7" x14ac:dyDescent="0.25">
      <c r="A88" s="20" t="s">
        <v>911</v>
      </c>
      <c r="B88" s="71" t="s">
        <v>910</v>
      </c>
      <c r="C88" s="76"/>
      <c r="D88" s="74" t="s">
        <v>107</v>
      </c>
      <c r="E88" s="16">
        <v>40010</v>
      </c>
      <c r="F88" s="16"/>
      <c r="G88" s="20"/>
    </row>
    <row r="89" spans="1:7" x14ac:dyDescent="0.25">
      <c r="A89" s="20" t="s">
        <v>912</v>
      </c>
      <c r="B89" s="71">
        <v>50</v>
      </c>
      <c r="C89" s="76"/>
      <c r="D89" s="74" t="s">
        <v>107</v>
      </c>
      <c r="E89" s="16">
        <v>40010</v>
      </c>
      <c r="F89" s="16"/>
      <c r="G89" s="20"/>
    </row>
    <row r="90" spans="1:7" ht="30" x14ac:dyDescent="0.25">
      <c r="A90" s="20" t="s">
        <v>913</v>
      </c>
      <c r="B90" s="71" t="s">
        <v>914</v>
      </c>
      <c r="C90" s="76"/>
      <c r="D90" s="74" t="s">
        <v>107</v>
      </c>
      <c r="E90" s="16">
        <v>40010</v>
      </c>
      <c r="F90" s="16"/>
      <c r="G90" s="20"/>
    </row>
    <row r="91" spans="1:7" x14ac:dyDescent="0.25">
      <c r="A91" s="20" t="s">
        <v>915</v>
      </c>
      <c r="B91" s="71" t="s">
        <v>916</v>
      </c>
      <c r="C91" s="76"/>
      <c r="D91" s="74" t="s">
        <v>107</v>
      </c>
      <c r="E91" s="16">
        <v>40010</v>
      </c>
      <c r="F91" s="16"/>
      <c r="G91" s="20"/>
    </row>
    <row r="92" spans="1:7" x14ac:dyDescent="0.25">
      <c r="A92" s="20" t="s">
        <v>917</v>
      </c>
      <c r="B92" s="71" t="s">
        <v>918</v>
      </c>
      <c r="C92" s="76"/>
      <c r="D92" s="74" t="s">
        <v>107</v>
      </c>
      <c r="E92" s="16">
        <v>40010</v>
      </c>
      <c r="F92" s="16"/>
      <c r="G92" s="20"/>
    </row>
    <row r="93" spans="1:7" ht="195" x14ac:dyDescent="0.25">
      <c r="A93" s="20" t="s">
        <v>1300</v>
      </c>
      <c r="B93" s="71"/>
      <c r="C93" s="76"/>
      <c r="D93" s="74" t="s">
        <v>107</v>
      </c>
      <c r="E93" s="16">
        <v>40010</v>
      </c>
      <c r="F93" s="16"/>
      <c r="G93" s="20"/>
    </row>
    <row r="94" spans="1:7" ht="120" x14ac:dyDescent="0.25">
      <c r="A94" s="20" t="s">
        <v>919</v>
      </c>
      <c r="B94" s="71"/>
      <c r="C94" s="76"/>
      <c r="D94" s="74" t="s">
        <v>107</v>
      </c>
      <c r="E94" s="16">
        <v>40010</v>
      </c>
      <c r="F94" s="16"/>
      <c r="G94" s="20"/>
    </row>
    <row r="95" spans="1:7" ht="30" x14ac:dyDescent="0.25">
      <c r="A95" s="20" t="s">
        <v>1301</v>
      </c>
      <c r="B95" s="71">
        <v>38.5</v>
      </c>
      <c r="C95" s="76"/>
      <c r="D95" s="74"/>
      <c r="E95" s="16"/>
      <c r="F95" s="16"/>
      <c r="G95" s="20"/>
    </row>
    <row r="96" spans="1:7" ht="30" x14ac:dyDescent="0.25">
      <c r="A96" s="20" t="s">
        <v>920</v>
      </c>
      <c r="B96" s="71">
        <v>44</v>
      </c>
      <c r="C96" s="76"/>
      <c r="D96" s="74"/>
      <c r="E96" s="16"/>
      <c r="F96" s="16"/>
      <c r="G96" s="20"/>
    </row>
    <row r="97" spans="1:7" x14ac:dyDescent="0.25">
      <c r="A97" s="20" t="s">
        <v>921</v>
      </c>
      <c r="B97" s="71">
        <v>44</v>
      </c>
      <c r="C97" s="76"/>
      <c r="D97" s="74"/>
      <c r="E97" s="16"/>
      <c r="F97" s="16"/>
      <c r="G97" s="20"/>
    </row>
    <row r="98" spans="1:7" ht="30" x14ac:dyDescent="0.25">
      <c r="A98" s="20" t="s">
        <v>922</v>
      </c>
      <c r="B98" s="71">
        <v>49.5</v>
      </c>
      <c r="C98" s="76"/>
      <c r="D98" s="74"/>
      <c r="E98" s="16"/>
      <c r="F98" s="16"/>
      <c r="G98" s="20"/>
    </row>
    <row r="99" spans="1:7" ht="30" x14ac:dyDescent="0.25">
      <c r="A99" s="20" t="s">
        <v>923</v>
      </c>
      <c r="B99" s="71">
        <v>150</v>
      </c>
      <c r="C99" s="76"/>
      <c r="D99" s="74"/>
      <c r="E99" s="16"/>
      <c r="F99" s="16"/>
      <c r="G99" s="20"/>
    </row>
    <row r="100" spans="1:7" ht="30" x14ac:dyDescent="0.25">
      <c r="A100" s="20" t="s">
        <v>1302</v>
      </c>
      <c r="B100" s="71">
        <v>150</v>
      </c>
      <c r="C100" s="76"/>
      <c r="D100" s="74"/>
      <c r="E100" s="16"/>
      <c r="F100" s="16"/>
      <c r="G100" s="20"/>
    </row>
    <row r="101" spans="1:7" ht="30" x14ac:dyDescent="0.25">
      <c r="A101" s="20" t="s">
        <v>924</v>
      </c>
      <c r="B101" s="71">
        <v>150</v>
      </c>
      <c r="C101" s="76"/>
      <c r="D101" s="74"/>
      <c r="E101" s="16"/>
      <c r="F101" s="16"/>
      <c r="G101" s="20"/>
    </row>
    <row r="102" spans="1:7" ht="30" x14ac:dyDescent="0.25">
      <c r="A102" s="20" t="s">
        <v>925</v>
      </c>
      <c r="B102" s="71">
        <v>50</v>
      </c>
      <c r="C102" s="76"/>
      <c r="D102" s="74"/>
      <c r="E102" s="16"/>
      <c r="F102" s="16"/>
      <c r="G102" s="20"/>
    </row>
    <row r="103" spans="1:7" ht="30" x14ac:dyDescent="0.25">
      <c r="A103" s="20" t="s">
        <v>926</v>
      </c>
      <c r="B103" s="71">
        <v>200</v>
      </c>
      <c r="C103" s="76"/>
      <c r="D103" s="74"/>
      <c r="E103" s="16"/>
      <c r="F103" s="16"/>
      <c r="G103" s="20"/>
    </row>
    <row r="104" spans="1:7" ht="30" x14ac:dyDescent="0.25">
      <c r="A104" s="20" t="s">
        <v>1303</v>
      </c>
      <c r="B104" s="71">
        <v>57.75</v>
      </c>
      <c r="C104" s="76"/>
      <c r="D104" s="74"/>
      <c r="E104" s="16"/>
      <c r="F104" s="16"/>
      <c r="G104" s="20"/>
    </row>
    <row r="105" spans="1:7" ht="30" x14ac:dyDescent="0.25">
      <c r="A105" s="20" t="s">
        <v>927</v>
      </c>
      <c r="B105" s="71">
        <v>66</v>
      </c>
      <c r="C105" s="76"/>
      <c r="D105" s="74"/>
      <c r="E105" s="16"/>
      <c r="F105" s="16"/>
      <c r="G105" s="20"/>
    </row>
    <row r="106" spans="1:7" ht="30" x14ac:dyDescent="0.25">
      <c r="A106" s="20" t="s">
        <v>928</v>
      </c>
      <c r="B106" s="71">
        <v>66</v>
      </c>
      <c r="C106" s="76"/>
      <c r="D106" s="74"/>
      <c r="E106" s="16"/>
      <c r="F106" s="16"/>
      <c r="G106" s="20"/>
    </row>
    <row r="107" spans="1:7" ht="30" x14ac:dyDescent="0.25">
      <c r="A107" s="20" t="s">
        <v>929</v>
      </c>
      <c r="B107" s="71">
        <v>74.25</v>
      </c>
      <c r="C107" s="76"/>
      <c r="D107" s="74"/>
      <c r="E107" s="16"/>
      <c r="F107" s="16"/>
      <c r="G107" s="20"/>
    </row>
    <row r="108" spans="1:7" ht="30" x14ac:dyDescent="0.25">
      <c r="A108" s="20" t="s">
        <v>923</v>
      </c>
      <c r="B108" s="71">
        <v>150</v>
      </c>
      <c r="C108" s="76"/>
      <c r="D108" s="74"/>
      <c r="E108" s="16"/>
      <c r="F108" s="16"/>
      <c r="G108" s="20"/>
    </row>
    <row r="109" spans="1:7" ht="45" x14ac:dyDescent="0.25">
      <c r="A109" s="20" t="s">
        <v>1304</v>
      </c>
      <c r="B109" s="71">
        <v>150</v>
      </c>
      <c r="C109" s="76"/>
      <c r="D109" s="74"/>
      <c r="E109" s="16"/>
      <c r="F109" s="16"/>
      <c r="G109" s="20"/>
    </row>
    <row r="110" spans="1:7" ht="45" x14ac:dyDescent="0.25">
      <c r="A110" s="20" t="s">
        <v>930</v>
      </c>
      <c r="B110" s="71">
        <v>150</v>
      </c>
      <c r="C110" s="76"/>
      <c r="D110" s="74"/>
      <c r="E110" s="16"/>
      <c r="F110" s="16"/>
      <c r="G110" s="20"/>
    </row>
    <row r="111" spans="1:7" ht="30" x14ac:dyDescent="0.25">
      <c r="A111" s="20" t="s">
        <v>931</v>
      </c>
      <c r="B111" s="71">
        <v>50</v>
      </c>
      <c r="C111" s="76"/>
      <c r="D111" s="74"/>
      <c r="E111" s="16"/>
      <c r="F111" s="16"/>
      <c r="G111" s="20"/>
    </row>
    <row r="112" spans="1:7" ht="45" x14ac:dyDescent="0.25">
      <c r="A112" s="20" t="s">
        <v>932</v>
      </c>
      <c r="B112" s="71">
        <v>200</v>
      </c>
      <c r="C112" s="76"/>
      <c r="D112" s="74"/>
      <c r="E112" s="16"/>
      <c r="F112" s="16"/>
      <c r="G112" s="20"/>
    </row>
    <row r="113" spans="1:7" x14ac:dyDescent="0.25">
      <c r="A113" s="55" t="s">
        <v>936</v>
      </c>
      <c r="B113" s="63"/>
      <c r="C113" s="53"/>
      <c r="D113" s="53"/>
      <c r="E113" s="53"/>
      <c r="F113" s="53"/>
      <c r="G113" s="55"/>
    </row>
    <row r="114" spans="1:7" ht="48.75" customHeight="1" x14ac:dyDescent="0.25">
      <c r="A114" s="12" t="s">
        <v>937</v>
      </c>
      <c r="B114" s="71">
        <v>750</v>
      </c>
      <c r="C114" s="71">
        <v>600</v>
      </c>
      <c r="D114" s="15" t="s">
        <v>1351</v>
      </c>
      <c r="E114" s="15"/>
      <c r="F114" s="15"/>
      <c r="G114" s="12"/>
    </row>
    <row r="115" spans="1:7" ht="48.75" customHeight="1" x14ac:dyDescent="0.25">
      <c r="A115" s="12" t="s">
        <v>938</v>
      </c>
      <c r="B115" s="71">
        <v>750</v>
      </c>
      <c r="C115" s="71">
        <v>600</v>
      </c>
      <c r="D115" s="15" t="s">
        <v>1351</v>
      </c>
      <c r="E115" s="15"/>
      <c r="F115" s="15"/>
      <c r="G115" s="12"/>
    </row>
    <row r="116" spans="1:7" ht="48.75" customHeight="1" x14ac:dyDescent="0.25">
      <c r="A116" s="12" t="s">
        <v>939</v>
      </c>
      <c r="B116" s="71">
        <v>750</v>
      </c>
      <c r="C116" s="71">
        <v>600</v>
      </c>
      <c r="D116" s="15" t="s">
        <v>1351</v>
      </c>
      <c r="E116" s="15"/>
      <c r="F116" s="15"/>
      <c r="G116" s="12"/>
    </row>
    <row r="117" spans="1:7" ht="48.75" customHeight="1" x14ac:dyDescent="0.25">
      <c r="A117" s="12" t="s">
        <v>940</v>
      </c>
      <c r="B117" s="71">
        <v>750</v>
      </c>
      <c r="C117" s="71">
        <v>600</v>
      </c>
      <c r="D117" s="15" t="s">
        <v>1351</v>
      </c>
      <c r="E117" s="15"/>
      <c r="F117" s="15"/>
      <c r="G117" s="12"/>
    </row>
    <row r="118" spans="1:7" ht="48.75" customHeight="1" x14ac:dyDescent="0.25">
      <c r="A118" s="12" t="s">
        <v>941</v>
      </c>
      <c r="B118" s="71">
        <v>12</v>
      </c>
      <c r="C118" s="71">
        <v>10</v>
      </c>
      <c r="D118" s="15" t="s">
        <v>1351</v>
      </c>
      <c r="E118" s="15"/>
      <c r="F118" s="15"/>
      <c r="G118" s="12"/>
    </row>
    <row r="119" spans="1:7" x14ac:dyDescent="0.25">
      <c r="A119" s="55" t="s">
        <v>1489</v>
      </c>
      <c r="B119" s="63"/>
      <c r="C119" s="53"/>
      <c r="D119" s="53"/>
      <c r="E119" s="53"/>
      <c r="F119" s="53"/>
      <c r="G119" s="55"/>
    </row>
    <row r="120" spans="1:7" ht="90" x14ac:dyDescent="0.25">
      <c r="A120" s="12" t="s">
        <v>1471</v>
      </c>
      <c r="B120" s="71">
        <v>1008274</v>
      </c>
      <c r="C120" s="71"/>
      <c r="D120" s="15" t="s">
        <v>1473</v>
      </c>
      <c r="E120" s="15"/>
      <c r="F120" s="15"/>
      <c r="G120" s="20" t="s">
        <v>1474</v>
      </c>
    </row>
    <row r="121" spans="1:7" ht="90" x14ac:dyDescent="0.25">
      <c r="A121" s="12" t="s">
        <v>1472</v>
      </c>
      <c r="B121" s="71" t="s">
        <v>1468</v>
      </c>
      <c r="C121" s="71"/>
      <c r="D121" s="15" t="s">
        <v>1473</v>
      </c>
      <c r="E121" s="15"/>
      <c r="F121" s="15"/>
      <c r="G121" s="20" t="s">
        <v>1475</v>
      </c>
    </row>
    <row r="122" spans="1:7" x14ac:dyDescent="0.25">
      <c r="A122" s="55" t="s">
        <v>1476</v>
      </c>
      <c r="B122" s="55"/>
      <c r="C122" s="55"/>
      <c r="D122" s="55"/>
      <c r="E122" s="55"/>
      <c r="F122" s="55"/>
      <c r="G122" s="55"/>
    </row>
    <row r="123" spans="1:7" ht="60" x14ac:dyDescent="0.25">
      <c r="A123" s="12" t="s">
        <v>1477</v>
      </c>
      <c r="B123" s="71" t="s">
        <v>1478</v>
      </c>
      <c r="C123" s="71" t="s">
        <v>1479</v>
      </c>
      <c r="D123" s="15" t="s">
        <v>1480</v>
      </c>
      <c r="E123" s="16">
        <v>40909</v>
      </c>
      <c r="F123" s="15"/>
      <c r="G123" s="12"/>
    </row>
    <row r="124" spans="1:7" x14ac:dyDescent="0.25">
      <c r="A124" s="12"/>
      <c r="B124" s="71"/>
      <c r="C124" s="71"/>
      <c r="D124" s="15"/>
      <c r="E124" s="15"/>
      <c r="F124" s="15"/>
      <c r="G124" s="12"/>
    </row>
  </sheetData>
  <mergeCells count="1">
    <mergeCell ref="C2:G2"/>
  </mergeCells>
  <pageMargins left="0.7" right="0.7" top="1.5" bottom="0.75" header="0.3" footer="0.3"/>
  <pageSetup scale="57" fitToHeight="0" orientation="landscape" r:id="rId1"/>
  <headerFooter>
    <oddHeader>&amp;C&amp;"-,Bold"&amp;14City of Tampa
Budget Office
Fire Department 
Rate History</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3846A-3062-4B16-AE12-A9DF021FC809}">
  <sheetPr>
    <tabColor rgb="FF00B0F0"/>
    <pageSetUpPr fitToPage="1"/>
  </sheetPr>
  <dimension ref="A1:K25"/>
  <sheetViews>
    <sheetView view="pageLayout" topLeftCell="A10" zoomScaleNormal="100" zoomScaleSheetLayoutView="100" workbookViewId="0">
      <selection activeCell="A23" sqref="A23:J23"/>
    </sheetView>
  </sheetViews>
  <sheetFormatPr defaultColWidth="8.5703125" defaultRowHeight="15" x14ac:dyDescent="0.25"/>
  <cols>
    <col min="1" max="1" width="27" style="27" bestFit="1" customWidth="1"/>
    <col min="2" max="2" width="12.85546875" style="223" bestFit="1" customWidth="1"/>
    <col min="3" max="3" width="12.85546875" style="249" bestFit="1" customWidth="1"/>
    <col min="4" max="4" width="12.85546875" style="68" bestFit="1" customWidth="1"/>
    <col min="5" max="5" width="12.42578125" style="68" customWidth="1"/>
    <col min="6" max="6" width="11.42578125" style="68" customWidth="1"/>
    <col min="7" max="7" width="12.42578125" style="68" customWidth="1"/>
    <col min="8" max="9" width="12.42578125" style="27" customWidth="1"/>
    <col min="10" max="10" width="11.42578125" style="27" customWidth="1"/>
    <col min="11" max="20" width="9.140625" style="27" bestFit="1" customWidth="1"/>
    <col min="21" max="16384" width="8.5703125" style="27"/>
  </cols>
  <sheetData>
    <row r="1" spans="1:10" ht="15" customHeight="1" x14ac:dyDescent="0.25">
      <c r="A1" s="950" t="s">
        <v>2208</v>
      </c>
      <c r="B1" s="951"/>
      <c r="C1" s="951"/>
      <c r="D1" s="951"/>
      <c r="E1" s="951"/>
      <c r="F1" s="951"/>
      <c r="G1" s="951"/>
      <c r="H1" s="951"/>
      <c r="I1" s="951"/>
      <c r="J1" s="952"/>
    </row>
    <row r="2" spans="1:10" ht="15" customHeight="1" x14ac:dyDescent="0.25">
      <c r="A2" s="225"/>
      <c r="B2" s="225"/>
      <c r="C2" s="225"/>
      <c r="D2" s="225"/>
      <c r="E2" s="225"/>
      <c r="F2" s="225"/>
      <c r="G2" s="225"/>
      <c r="H2" s="225"/>
      <c r="I2" s="225"/>
      <c r="J2" s="225"/>
    </row>
    <row r="3" spans="1:10" ht="15" customHeight="1" x14ac:dyDescent="0.25">
      <c r="A3" s="948" t="s">
        <v>2181</v>
      </c>
      <c r="B3" s="948"/>
      <c r="C3" s="948"/>
      <c r="D3" s="948"/>
      <c r="E3" s="948"/>
      <c r="F3" s="450"/>
      <c r="G3" s="450"/>
      <c r="H3" s="450"/>
      <c r="I3" s="450"/>
      <c r="J3" s="450"/>
    </row>
    <row r="4" spans="1:10" x14ac:dyDescent="0.25">
      <c r="A4" s="222"/>
      <c r="B4" s="369">
        <v>44256</v>
      </c>
      <c r="C4" s="450"/>
      <c r="D4" s="450"/>
      <c r="E4" s="450"/>
      <c r="F4" s="450"/>
      <c r="G4" s="450"/>
      <c r="H4" s="450"/>
      <c r="I4" s="450"/>
      <c r="J4" s="450"/>
    </row>
    <row r="5" spans="1:10" x14ac:dyDescent="0.25">
      <c r="A5" s="61" t="s">
        <v>2182</v>
      </c>
      <c r="B5" s="367">
        <v>1237</v>
      </c>
      <c r="C5" s="450"/>
      <c r="D5" s="450"/>
      <c r="E5" s="450"/>
      <c r="F5" s="450"/>
      <c r="G5" s="450"/>
      <c r="H5" s="450"/>
      <c r="I5" s="450"/>
      <c r="J5" s="450"/>
    </row>
    <row r="6" spans="1:10" x14ac:dyDescent="0.25">
      <c r="A6" s="61" t="s">
        <v>2044</v>
      </c>
      <c r="B6" s="367">
        <v>0</v>
      </c>
      <c r="C6" s="450"/>
      <c r="D6" s="450"/>
      <c r="E6" s="450"/>
      <c r="F6" s="450"/>
      <c r="G6" s="450"/>
      <c r="H6" s="450"/>
      <c r="I6" s="450"/>
      <c r="J6" s="450"/>
    </row>
    <row r="7" spans="1:10" x14ac:dyDescent="0.25">
      <c r="A7" s="222"/>
      <c r="B7" s="449"/>
      <c r="C7" s="450"/>
      <c r="D7" s="450"/>
      <c r="E7" s="450"/>
      <c r="F7" s="450"/>
      <c r="G7" s="450"/>
      <c r="H7" s="450"/>
      <c r="I7" s="450"/>
      <c r="J7" s="450"/>
    </row>
    <row r="8" spans="1:10" ht="15" customHeight="1" x14ac:dyDescent="0.25">
      <c r="A8" s="949" t="s">
        <v>2183</v>
      </c>
      <c r="B8" s="949"/>
      <c r="C8" s="949"/>
      <c r="D8" s="949"/>
      <c r="E8" s="949"/>
      <c r="F8" s="949"/>
      <c r="G8" s="949"/>
      <c r="H8" s="949"/>
      <c r="I8" s="949"/>
      <c r="J8" s="949"/>
    </row>
    <row r="9" spans="1:10" x14ac:dyDescent="0.25">
      <c r="A9" s="222"/>
      <c r="B9" s="449"/>
      <c r="C9" s="450"/>
      <c r="D9" s="450"/>
      <c r="E9" s="450"/>
      <c r="F9" s="450"/>
      <c r="G9" s="450"/>
      <c r="H9" s="450"/>
      <c r="I9" s="450"/>
      <c r="J9" s="450"/>
    </row>
    <row r="10" spans="1:10" x14ac:dyDescent="0.25">
      <c r="A10" s="948" t="s">
        <v>1525</v>
      </c>
      <c r="B10" s="948"/>
    </row>
    <row r="11" spans="1:10" x14ac:dyDescent="0.25">
      <c r="A11" s="224" t="s">
        <v>1526</v>
      </c>
      <c r="B11" s="226" t="s">
        <v>1527</v>
      </c>
      <c r="C11" s="226"/>
      <c r="D11" s="27"/>
    </row>
    <row r="12" spans="1:10" ht="30" x14ac:dyDescent="0.25">
      <c r="A12" s="27" t="s">
        <v>1030</v>
      </c>
      <c r="B12" s="250">
        <v>50</v>
      </c>
      <c r="D12" s="27"/>
    </row>
    <row r="13" spans="1:10" ht="30" x14ac:dyDescent="0.25">
      <c r="A13" s="27" t="s">
        <v>1031</v>
      </c>
      <c r="B13" s="250">
        <v>100</v>
      </c>
      <c r="D13" s="27"/>
    </row>
    <row r="14" spans="1:10" ht="30" x14ac:dyDescent="0.25">
      <c r="A14" s="27" t="s">
        <v>2016</v>
      </c>
      <c r="B14" s="250">
        <v>250</v>
      </c>
      <c r="D14" s="27"/>
      <c r="E14" s="27"/>
      <c r="F14" s="27"/>
      <c r="G14" s="27"/>
    </row>
    <row r="15" spans="1:10" x14ac:dyDescent="0.25">
      <c r="B15" s="250"/>
      <c r="D15" s="27"/>
      <c r="E15" s="27"/>
      <c r="F15" s="27"/>
      <c r="G15" s="27"/>
    </row>
    <row r="16" spans="1:10" x14ac:dyDescent="0.25">
      <c r="A16" s="948" t="s">
        <v>2180</v>
      </c>
      <c r="B16" s="948"/>
      <c r="C16" s="948"/>
      <c r="D16" s="948"/>
      <c r="E16" s="27"/>
      <c r="F16" s="27"/>
      <c r="G16" s="27"/>
    </row>
    <row r="17" spans="1:11" x14ac:dyDescent="0.25">
      <c r="B17" s="369">
        <v>44256</v>
      </c>
      <c r="C17" s="369">
        <v>44621</v>
      </c>
      <c r="D17" s="369">
        <v>44986</v>
      </c>
      <c r="E17" s="27"/>
      <c r="F17" s="27"/>
      <c r="G17" s="27"/>
    </row>
    <row r="18" spans="1:11" x14ac:dyDescent="0.25">
      <c r="A18" s="20" t="s">
        <v>2042</v>
      </c>
      <c r="B18" s="367">
        <v>1028</v>
      </c>
      <c r="C18" s="367">
        <v>1370</v>
      </c>
      <c r="D18" s="367">
        <v>1713</v>
      </c>
      <c r="E18" s="27"/>
      <c r="F18" s="27"/>
      <c r="G18" s="27"/>
    </row>
    <row r="19" spans="1:11" x14ac:dyDescent="0.25">
      <c r="A19" s="20" t="s">
        <v>2043</v>
      </c>
      <c r="B19" s="367">
        <v>612</v>
      </c>
      <c r="C19" s="367">
        <v>816</v>
      </c>
      <c r="D19" s="367">
        <v>1020</v>
      </c>
      <c r="E19" s="27"/>
      <c r="F19" s="27"/>
      <c r="G19" s="27"/>
    </row>
    <row r="20" spans="1:11" x14ac:dyDescent="0.25">
      <c r="A20" s="20" t="s">
        <v>2044</v>
      </c>
      <c r="B20" s="367">
        <v>0</v>
      </c>
      <c r="C20" s="367">
        <v>0</v>
      </c>
      <c r="D20" s="367">
        <v>0</v>
      </c>
      <c r="E20" s="27"/>
      <c r="F20" s="27"/>
      <c r="G20" s="27"/>
    </row>
    <row r="22" spans="1:11" x14ac:dyDescent="0.25">
      <c r="A22" s="224" t="s">
        <v>1560</v>
      </c>
    </row>
    <row r="23" spans="1:11" ht="64.5" customHeight="1" x14ac:dyDescent="0.25">
      <c r="A23" s="404" t="s">
        <v>1561</v>
      </c>
      <c r="B23" s="404"/>
      <c r="C23" s="404"/>
      <c r="D23" s="404"/>
      <c r="E23" s="404"/>
      <c r="F23" s="404"/>
      <c r="G23" s="404"/>
      <c r="H23" s="404"/>
      <c r="I23" s="404"/>
      <c r="J23" s="404"/>
      <c r="K23" s="230"/>
    </row>
    <row r="25" spans="1:11" ht="80.25" customHeight="1" x14ac:dyDescent="0.25"/>
  </sheetData>
  <mergeCells count="5">
    <mergeCell ref="A10:B10"/>
    <mergeCell ref="A16:D16"/>
    <mergeCell ref="A8:J8"/>
    <mergeCell ref="A1:J1"/>
    <mergeCell ref="A3:E3"/>
  </mergeCells>
  <pageMargins left="0.25" right="0.25" top="1.5" bottom="0.5" header="0.3" footer="0.3"/>
  <pageSetup scale="97" orientation="landscape" r:id="rId1"/>
  <headerFooter scaleWithDoc="0">
    <oddHeader>&amp;C&amp;"-,Bold"&amp;12
City of Tampa
Budget Office
  Rate Manual - &amp;A</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0">
    <pageSetUpPr fitToPage="1"/>
  </sheetPr>
  <dimension ref="A1:G86"/>
  <sheetViews>
    <sheetView zoomScale="70" zoomScaleNormal="70" workbookViewId="0">
      <selection sqref="A1:F1"/>
    </sheetView>
  </sheetViews>
  <sheetFormatPr defaultRowHeight="15" x14ac:dyDescent="0.25"/>
  <cols>
    <col min="1" max="1" width="61.140625" bestFit="1" customWidth="1"/>
    <col min="2" max="2" width="34.42578125" customWidth="1"/>
    <col min="3" max="3" width="17" customWidth="1"/>
    <col min="4" max="4" width="15.140625" customWidth="1"/>
    <col min="5" max="5" width="14.5703125" customWidth="1"/>
    <col min="6" max="6" width="15.42578125" customWidth="1"/>
  </cols>
  <sheetData>
    <row r="1" spans="1:7" x14ac:dyDescent="0.25">
      <c r="C1" s="930"/>
      <c r="D1" s="930"/>
      <c r="E1" s="930"/>
      <c r="F1" s="930"/>
      <c r="G1" s="930"/>
    </row>
    <row r="2" spans="1:7" ht="16.5" customHeight="1" x14ac:dyDescent="0.25">
      <c r="C2" s="921" t="s">
        <v>3</v>
      </c>
      <c r="D2" s="921"/>
      <c r="E2" s="921"/>
      <c r="F2" s="921"/>
      <c r="G2" s="921"/>
    </row>
    <row r="3" spans="1:7" ht="44.25" customHeight="1" x14ac:dyDescent="0.25">
      <c r="A3" s="3" t="s">
        <v>0</v>
      </c>
      <c r="B3" s="4" t="s">
        <v>6</v>
      </c>
      <c r="C3" s="14" t="s">
        <v>4</v>
      </c>
      <c r="D3" s="14" t="s">
        <v>1</v>
      </c>
      <c r="E3" s="14" t="s">
        <v>2</v>
      </c>
      <c r="F3" s="14" t="s">
        <v>7</v>
      </c>
      <c r="G3" s="14" t="s">
        <v>5</v>
      </c>
    </row>
    <row r="4" spans="1:7" x14ac:dyDescent="0.25">
      <c r="A4" s="55" t="s">
        <v>942</v>
      </c>
      <c r="B4" s="57"/>
      <c r="C4" s="57"/>
      <c r="D4" s="58"/>
      <c r="E4" s="59"/>
      <c r="F4" s="59"/>
      <c r="G4" s="56"/>
    </row>
    <row r="5" spans="1:7" x14ac:dyDescent="0.25">
      <c r="A5" s="12" t="s">
        <v>943</v>
      </c>
      <c r="B5" s="70" t="s">
        <v>946</v>
      </c>
      <c r="C5" s="70"/>
      <c r="D5" s="74" t="s">
        <v>948</v>
      </c>
      <c r="E5" s="19">
        <v>40955</v>
      </c>
      <c r="F5" s="19">
        <v>42278</v>
      </c>
      <c r="G5" s="12"/>
    </row>
    <row r="6" spans="1:7" x14ac:dyDescent="0.25">
      <c r="A6" s="12" t="s">
        <v>944</v>
      </c>
      <c r="B6" s="70" t="s">
        <v>946</v>
      </c>
      <c r="C6" s="70"/>
      <c r="D6" s="74" t="s">
        <v>948</v>
      </c>
      <c r="E6" s="19">
        <v>40955</v>
      </c>
      <c r="F6" s="19">
        <v>42278</v>
      </c>
      <c r="G6" s="12"/>
    </row>
    <row r="7" spans="1:7" x14ac:dyDescent="0.25">
      <c r="A7" s="12" t="s">
        <v>945</v>
      </c>
      <c r="B7" s="70" t="s">
        <v>947</v>
      </c>
      <c r="C7" s="70"/>
      <c r="D7" s="74" t="s">
        <v>948</v>
      </c>
      <c r="E7" s="19">
        <v>40955</v>
      </c>
      <c r="F7" s="19">
        <v>42278</v>
      </c>
      <c r="G7" s="12"/>
    </row>
    <row r="8" spans="1:7" x14ac:dyDescent="0.25">
      <c r="A8" s="12"/>
      <c r="B8" s="26"/>
      <c r="C8" s="26"/>
      <c r="D8" s="74"/>
      <c r="E8" s="19"/>
      <c r="F8" s="19"/>
      <c r="G8" s="12"/>
    </row>
    <row r="9" spans="1:7" x14ac:dyDescent="0.25">
      <c r="A9" s="55" t="s">
        <v>949</v>
      </c>
      <c r="B9" s="62"/>
      <c r="C9" s="62"/>
      <c r="D9" s="75"/>
      <c r="E9" s="59"/>
      <c r="F9" s="59"/>
      <c r="G9" s="55"/>
    </row>
    <row r="10" spans="1:7" x14ac:dyDescent="0.25">
      <c r="A10" s="12" t="s">
        <v>953</v>
      </c>
      <c r="B10" s="26"/>
      <c r="C10" s="26"/>
      <c r="D10" s="74"/>
      <c r="E10" s="19"/>
      <c r="F10" s="19"/>
      <c r="G10" s="12"/>
    </row>
    <row r="11" spans="1:7" x14ac:dyDescent="0.25">
      <c r="A11" s="12" t="s">
        <v>950</v>
      </c>
      <c r="B11" s="26">
        <v>34.909999999999997</v>
      </c>
      <c r="C11" s="26">
        <v>33.89</v>
      </c>
      <c r="D11" s="74" t="s">
        <v>948</v>
      </c>
      <c r="E11" s="19">
        <v>40955</v>
      </c>
      <c r="F11" s="19">
        <v>42278</v>
      </c>
      <c r="G11" s="12"/>
    </row>
    <row r="12" spans="1:7" ht="30" x14ac:dyDescent="0.25">
      <c r="A12" s="61" t="s">
        <v>951</v>
      </c>
      <c r="B12" s="26">
        <v>30.76</v>
      </c>
      <c r="C12" s="26">
        <v>29.86</v>
      </c>
      <c r="D12" s="74" t="s">
        <v>948</v>
      </c>
      <c r="E12" s="19">
        <v>40955</v>
      </c>
      <c r="F12" s="19">
        <v>42278</v>
      </c>
      <c r="G12" s="12"/>
    </row>
    <row r="13" spans="1:7" x14ac:dyDescent="0.25">
      <c r="A13" s="12" t="s">
        <v>952</v>
      </c>
      <c r="B13" s="26"/>
      <c r="C13" s="26"/>
      <c r="D13" s="74"/>
      <c r="E13" s="19"/>
      <c r="F13" s="19"/>
      <c r="G13" s="12"/>
    </row>
    <row r="14" spans="1:7" x14ac:dyDescent="0.25">
      <c r="A14" s="12" t="s">
        <v>954</v>
      </c>
      <c r="B14" s="26">
        <v>34.909999999999997</v>
      </c>
      <c r="C14" s="26">
        <v>33.89</v>
      </c>
      <c r="D14" s="74" t="s">
        <v>948</v>
      </c>
      <c r="E14" s="19">
        <v>40955</v>
      </c>
      <c r="F14" s="19">
        <v>42278</v>
      </c>
      <c r="G14" s="12"/>
    </row>
    <row r="15" spans="1:7" ht="60" x14ac:dyDescent="0.25">
      <c r="A15" s="61" t="s">
        <v>955</v>
      </c>
      <c r="B15" s="26"/>
      <c r="C15" s="26"/>
      <c r="D15" s="74"/>
      <c r="E15" s="19"/>
      <c r="F15" s="19"/>
      <c r="G15" s="12"/>
    </row>
    <row r="16" spans="1:7" x14ac:dyDescent="0.25">
      <c r="A16" s="12" t="s">
        <v>956</v>
      </c>
      <c r="B16" s="26">
        <v>14.47</v>
      </c>
      <c r="C16" s="26">
        <v>12.92</v>
      </c>
      <c r="D16" s="74" t="s">
        <v>948</v>
      </c>
      <c r="E16" s="19">
        <v>40955</v>
      </c>
      <c r="F16" s="19">
        <v>42278</v>
      </c>
      <c r="G16" s="12"/>
    </row>
    <row r="17" spans="1:7" x14ac:dyDescent="0.25">
      <c r="A17" s="12" t="s">
        <v>957</v>
      </c>
      <c r="B17" s="26">
        <v>15.24</v>
      </c>
      <c r="C17" s="26">
        <v>13.61</v>
      </c>
      <c r="D17" s="74" t="s">
        <v>948</v>
      </c>
      <c r="E17" s="19">
        <v>40955</v>
      </c>
      <c r="F17" s="19">
        <v>42278</v>
      </c>
      <c r="G17" s="12"/>
    </row>
    <row r="18" spans="1:7" x14ac:dyDescent="0.25">
      <c r="A18" s="12" t="s">
        <v>958</v>
      </c>
      <c r="B18" s="26">
        <v>16</v>
      </c>
      <c r="C18" s="26">
        <v>14.29</v>
      </c>
      <c r="D18" s="74" t="s">
        <v>948</v>
      </c>
      <c r="E18" s="19">
        <v>40955</v>
      </c>
      <c r="F18" s="19">
        <v>42278</v>
      </c>
      <c r="G18" s="12"/>
    </row>
    <row r="19" spans="1:7" x14ac:dyDescent="0.25">
      <c r="A19" s="12" t="s">
        <v>959</v>
      </c>
      <c r="B19" s="26">
        <v>16.760000000000002</v>
      </c>
      <c r="C19" s="26">
        <v>14.96</v>
      </c>
      <c r="D19" s="74" t="s">
        <v>948</v>
      </c>
      <c r="E19" s="19">
        <v>40955</v>
      </c>
      <c r="F19" s="19">
        <v>42278</v>
      </c>
      <c r="G19" s="12"/>
    </row>
    <row r="20" spans="1:7" x14ac:dyDescent="0.25">
      <c r="A20" s="12" t="s">
        <v>960</v>
      </c>
      <c r="B20" s="26">
        <v>17.54</v>
      </c>
      <c r="C20" s="26">
        <v>15.66</v>
      </c>
      <c r="D20" s="74" t="s">
        <v>948</v>
      </c>
      <c r="E20" s="19">
        <v>40955</v>
      </c>
      <c r="F20" s="19">
        <v>42278</v>
      </c>
      <c r="G20" s="12"/>
    </row>
    <row r="21" spans="1:7" x14ac:dyDescent="0.25">
      <c r="A21" s="12" t="s">
        <v>961</v>
      </c>
      <c r="B21" s="26">
        <v>18.29</v>
      </c>
      <c r="C21" s="26">
        <v>16.329999999999998</v>
      </c>
      <c r="D21" s="74" t="s">
        <v>948</v>
      </c>
      <c r="E21" s="19">
        <v>40955</v>
      </c>
      <c r="F21" s="19">
        <v>42278</v>
      </c>
      <c r="G21" s="12"/>
    </row>
    <row r="22" spans="1:7" x14ac:dyDescent="0.25">
      <c r="A22" s="12" t="s">
        <v>962</v>
      </c>
      <c r="B22" s="26">
        <v>19.05</v>
      </c>
      <c r="C22" s="26">
        <v>17.010000000000002</v>
      </c>
      <c r="D22" s="74" t="s">
        <v>948</v>
      </c>
      <c r="E22" s="19">
        <v>40955</v>
      </c>
      <c r="F22" s="19">
        <v>42278</v>
      </c>
      <c r="G22" s="12"/>
    </row>
    <row r="23" spans="1:7" ht="45" x14ac:dyDescent="0.25">
      <c r="A23" s="20" t="s">
        <v>963</v>
      </c>
      <c r="B23" s="26"/>
      <c r="C23" s="26"/>
      <c r="D23" s="74"/>
      <c r="E23" s="19"/>
      <c r="F23" s="19"/>
      <c r="G23" s="12"/>
    </row>
    <row r="24" spans="1:7" x14ac:dyDescent="0.25">
      <c r="A24" s="12" t="s">
        <v>964</v>
      </c>
      <c r="B24" s="26">
        <v>21.15</v>
      </c>
      <c r="C24" s="26">
        <v>18.88</v>
      </c>
      <c r="D24" s="74" t="s">
        <v>948</v>
      </c>
      <c r="E24" s="19">
        <v>40955</v>
      </c>
      <c r="F24" s="19">
        <v>42278</v>
      </c>
      <c r="G24" s="12"/>
    </row>
    <row r="25" spans="1:7" x14ac:dyDescent="0.25">
      <c r="A25" s="12" t="s">
        <v>965</v>
      </c>
      <c r="B25" s="26">
        <v>22.91</v>
      </c>
      <c r="C25" s="26">
        <v>20.46</v>
      </c>
      <c r="D25" s="74" t="s">
        <v>948</v>
      </c>
      <c r="E25" s="19">
        <v>40955</v>
      </c>
      <c r="F25" s="19">
        <v>42278</v>
      </c>
      <c r="G25" s="12"/>
    </row>
    <row r="26" spans="1:7" x14ac:dyDescent="0.25">
      <c r="A26" s="12" t="s">
        <v>966</v>
      </c>
      <c r="B26" s="26">
        <v>24.67</v>
      </c>
      <c r="C26" s="26">
        <v>22.03</v>
      </c>
      <c r="D26" s="74" t="s">
        <v>948</v>
      </c>
      <c r="E26" s="19">
        <v>40955</v>
      </c>
      <c r="F26" s="19">
        <v>42278</v>
      </c>
      <c r="G26" s="12"/>
    </row>
    <row r="27" spans="1:7" x14ac:dyDescent="0.25">
      <c r="A27" s="12" t="s">
        <v>967</v>
      </c>
      <c r="B27" s="26">
        <v>26.44</v>
      </c>
      <c r="C27" s="26">
        <v>23.6</v>
      </c>
      <c r="D27" s="74" t="s">
        <v>948</v>
      </c>
      <c r="E27" s="19">
        <v>40955</v>
      </c>
      <c r="F27" s="19">
        <v>42278</v>
      </c>
      <c r="G27" s="12"/>
    </row>
    <row r="28" spans="1:7" x14ac:dyDescent="0.25">
      <c r="A28" s="12" t="s">
        <v>968</v>
      </c>
      <c r="B28" s="26">
        <v>28.2</v>
      </c>
      <c r="C28" s="26">
        <v>25.18</v>
      </c>
      <c r="D28" s="74" t="s">
        <v>948</v>
      </c>
      <c r="E28" s="19">
        <v>40955</v>
      </c>
      <c r="F28" s="19">
        <v>42278</v>
      </c>
      <c r="G28" s="12"/>
    </row>
    <row r="29" spans="1:7" ht="45" x14ac:dyDescent="0.25">
      <c r="A29" s="20" t="s">
        <v>969</v>
      </c>
      <c r="B29" s="26">
        <v>15.42</v>
      </c>
      <c r="C29" s="26">
        <v>13.77</v>
      </c>
      <c r="D29" s="74" t="s">
        <v>948</v>
      </c>
      <c r="E29" s="19">
        <v>40955</v>
      </c>
      <c r="F29" s="19">
        <v>42278</v>
      </c>
      <c r="G29" s="12"/>
    </row>
    <row r="30" spans="1:7" x14ac:dyDescent="0.25">
      <c r="A30" s="12" t="s">
        <v>970</v>
      </c>
      <c r="B30" s="26">
        <v>61.68</v>
      </c>
      <c r="C30" s="26">
        <v>55.07</v>
      </c>
      <c r="D30" s="74" t="s">
        <v>948</v>
      </c>
      <c r="E30" s="19">
        <v>40955</v>
      </c>
      <c r="F30" s="19">
        <v>42278</v>
      </c>
      <c r="G30" s="12"/>
    </row>
    <row r="31" spans="1:7" ht="60" x14ac:dyDescent="0.25">
      <c r="A31" s="20" t="s">
        <v>971</v>
      </c>
      <c r="B31" s="26"/>
      <c r="C31" s="26"/>
      <c r="D31" s="74"/>
      <c r="E31" s="19"/>
      <c r="F31" s="19"/>
      <c r="G31" s="12"/>
    </row>
    <row r="32" spans="1:7" ht="60" x14ac:dyDescent="0.25">
      <c r="A32" s="20" t="s">
        <v>972</v>
      </c>
      <c r="B32" s="26"/>
      <c r="C32" s="26"/>
      <c r="D32" s="74" t="s">
        <v>948</v>
      </c>
      <c r="E32" s="19">
        <v>40955</v>
      </c>
      <c r="F32" s="19">
        <v>42278</v>
      </c>
      <c r="G32" s="12"/>
    </row>
    <row r="33" spans="1:7" ht="30" x14ac:dyDescent="0.25">
      <c r="A33" s="20" t="s">
        <v>973</v>
      </c>
      <c r="B33" s="26">
        <v>16.440000000000001</v>
      </c>
      <c r="C33" s="26">
        <v>14.68</v>
      </c>
      <c r="D33" s="74" t="s">
        <v>948</v>
      </c>
      <c r="E33" s="19">
        <v>40955</v>
      </c>
      <c r="F33" s="19">
        <v>42278</v>
      </c>
      <c r="G33" s="12"/>
    </row>
    <row r="34" spans="1:7" x14ac:dyDescent="0.25">
      <c r="A34" s="12" t="s">
        <v>974</v>
      </c>
      <c r="B34" s="26">
        <v>49.33</v>
      </c>
      <c r="C34" s="26">
        <v>44.04</v>
      </c>
      <c r="D34" s="74" t="s">
        <v>948</v>
      </c>
      <c r="E34" s="19">
        <v>40955</v>
      </c>
      <c r="F34" s="19">
        <v>42278</v>
      </c>
      <c r="G34" s="12"/>
    </row>
    <row r="35" spans="1:7" x14ac:dyDescent="0.25">
      <c r="A35" s="12" t="s">
        <v>975</v>
      </c>
      <c r="B35" s="26">
        <v>74</v>
      </c>
      <c r="C35" s="26">
        <v>66.069999999999993</v>
      </c>
      <c r="D35" s="74" t="s">
        <v>948</v>
      </c>
      <c r="E35" s="19">
        <v>40955</v>
      </c>
      <c r="F35" s="19">
        <v>42278</v>
      </c>
      <c r="G35" s="12"/>
    </row>
    <row r="36" spans="1:7" x14ac:dyDescent="0.25">
      <c r="A36" s="12" t="s">
        <v>976</v>
      </c>
      <c r="B36" s="26">
        <v>98.66</v>
      </c>
      <c r="C36" s="26">
        <v>88.09</v>
      </c>
      <c r="D36" s="74" t="s">
        <v>948</v>
      </c>
      <c r="E36" s="19">
        <v>40955</v>
      </c>
      <c r="F36" s="19">
        <v>42278</v>
      </c>
      <c r="G36" s="12"/>
    </row>
    <row r="37" spans="1:7" x14ac:dyDescent="0.25">
      <c r="A37" s="12" t="s">
        <v>977</v>
      </c>
      <c r="B37" s="26">
        <v>123.33</v>
      </c>
      <c r="C37" s="26">
        <v>110.11</v>
      </c>
      <c r="D37" s="74" t="s">
        <v>948</v>
      </c>
      <c r="E37" s="19">
        <v>40955</v>
      </c>
      <c r="F37" s="19">
        <v>42278</v>
      </c>
      <c r="G37" s="12"/>
    </row>
    <row r="38" spans="1:7" x14ac:dyDescent="0.25">
      <c r="A38" s="12" t="s">
        <v>978</v>
      </c>
      <c r="B38" s="26">
        <v>147.97999999999999</v>
      </c>
      <c r="C38" s="26">
        <v>132.13</v>
      </c>
      <c r="D38" s="74" t="s">
        <v>948</v>
      </c>
      <c r="E38" s="19">
        <v>40955</v>
      </c>
      <c r="F38" s="19">
        <v>42278</v>
      </c>
      <c r="G38" s="12"/>
    </row>
    <row r="39" spans="1:7" ht="45" x14ac:dyDescent="0.25">
      <c r="A39" s="20" t="s">
        <v>979</v>
      </c>
      <c r="B39" s="26">
        <v>34.909999999999997</v>
      </c>
      <c r="C39" s="26">
        <v>33.89</v>
      </c>
      <c r="D39" s="74" t="s">
        <v>948</v>
      </c>
      <c r="E39" s="19">
        <v>40955</v>
      </c>
      <c r="F39" s="19">
        <v>42278</v>
      </c>
      <c r="G39" s="12"/>
    </row>
    <row r="40" spans="1:7" ht="30" x14ac:dyDescent="0.25">
      <c r="A40" s="20" t="s">
        <v>980</v>
      </c>
      <c r="B40" s="26">
        <v>61.68</v>
      </c>
      <c r="C40" s="26">
        <v>55.07</v>
      </c>
      <c r="D40" s="74" t="s">
        <v>948</v>
      </c>
      <c r="E40" s="19">
        <v>40955</v>
      </c>
      <c r="F40" s="19">
        <v>42278</v>
      </c>
      <c r="G40" s="12"/>
    </row>
    <row r="41" spans="1:7" ht="60" x14ac:dyDescent="0.25">
      <c r="A41" s="20" t="s">
        <v>981</v>
      </c>
      <c r="B41" s="26">
        <v>44.06</v>
      </c>
      <c r="C41" s="26">
        <v>39.340000000000003</v>
      </c>
      <c r="D41" s="74" t="s">
        <v>948</v>
      </c>
      <c r="E41" s="19">
        <v>40955</v>
      </c>
      <c r="F41" s="19">
        <v>42278</v>
      </c>
      <c r="G41" s="12"/>
    </row>
    <row r="42" spans="1:7" ht="60" x14ac:dyDescent="0.25">
      <c r="A42" s="20" t="s">
        <v>982</v>
      </c>
      <c r="B42" s="26">
        <v>79.31</v>
      </c>
      <c r="C42" s="26">
        <v>70.81</v>
      </c>
      <c r="D42" s="74" t="s">
        <v>948</v>
      </c>
      <c r="E42" s="19">
        <v>40955</v>
      </c>
      <c r="F42" s="19">
        <v>42278</v>
      </c>
      <c r="G42" s="12"/>
    </row>
    <row r="43" spans="1:7" ht="90" x14ac:dyDescent="0.25">
      <c r="A43" s="20" t="s">
        <v>983</v>
      </c>
      <c r="B43" s="26"/>
      <c r="C43" s="26"/>
      <c r="D43" s="74" t="s">
        <v>948</v>
      </c>
      <c r="E43" s="19">
        <v>40955</v>
      </c>
      <c r="F43" s="19">
        <v>42278</v>
      </c>
      <c r="G43" s="12"/>
    </row>
    <row r="44" spans="1:7" x14ac:dyDescent="0.25">
      <c r="A44" s="20" t="s">
        <v>984</v>
      </c>
      <c r="B44" s="26">
        <v>44.06</v>
      </c>
      <c r="C44" s="26">
        <v>39.340000000000003</v>
      </c>
      <c r="D44" s="74" t="s">
        <v>948</v>
      </c>
      <c r="E44" s="19">
        <v>40955</v>
      </c>
      <c r="F44" s="19">
        <v>42278</v>
      </c>
      <c r="G44" s="12"/>
    </row>
    <row r="45" spans="1:7" x14ac:dyDescent="0.25">
      <c r="A45" s="20" t="s">
        <v>985</v>
      </c>
      <c r="B45" s="26">
        <v>44.06</v>
      </c>
      <c r="C45" s="26">
        <v>34.340000000000003</v>
      </c>
      <c r="D45" s="74" t="s">
        <v>948</v>
      </c>
      <c r="E45" s="19">
        <v>40955</v>
      </c>
      <c r="F45" s="19">
        <v>42278</v>
      </c>
      <c r="G45" s="12"/>
    </row>
    <row r="46" spans="1:7" ht="75" x14ac:dyDescent="0.25">
      <c r="A46" s="20" t="s">
        <v>986</v>
      </c>
      <c r="B46" s="26">
        <v>65.77</v>
      </c>
      <c r="C46" s="26">
        <v>58.72</v>
      </c>
      <c r="D46" s="74" t="s">
        <v>948</v>
      </c>
      <c r="E46" s="19">
        <v>40955</v>
      </c>
      <c r="F46" s="19">
        <v>42278</v>
      </c>
      <c r="G46" s="12"/>
    </row>
    <row r="47" spans="1:7" ht="30" x14ac:dyDescent="0.25">
      <c r="A47" s="20" t="s">
        <v>987</v>
      </c>
      <c r="B47" s="26">
        <v>16.440000000000001</v>
      </c>
      <c r="C47" s="26">
        <v>14.68</v>
      </c>
      <c r="D47" s="74" t="s">
        <v>948</v>
      </c>
      <c r="E47" s="19">
        <v>40955</v>
      </c>
      <c r="F47" s="19">
        <v>42278</v>
      </c>
      <c r="G47" s="12"/>
    </row>
    <row r="48" spans="1:7" x14ac:dyDescent="0.25">
      <c r="A48" s="56" t="s">
        <v>988</v>
      </c>
      <c r="B48" s="62"/>
      <c r="C48" s="62"/>
      <c r="D48" s="75"/>
      <c r="E48" s="59"/>
      <c r="F48" s="59"/>
      <c r="G48" s="55"/>
    </row>
    <row r="49" spans="1:7" x14ac:dyDescent="0.25">
      <c r="A49" s="20" t="s">
        <v>989</v>
      </c>
      <c r="B49" s="26"/>
      <c r="C49" s="26"/>
      <c r="D49" s="74"/>
      <c r="E49" s="19"/>
      <c r="F49" s="19"/>
      <c r="G49" s="12"/>
    </row>
    <row r="50" spans="1:7" x14ac:dyDescent="0.25">
      <c r="A50" s="20" t="s">
        <v>990</v>
      </c>
      <c r="B50" s="26">
        <v>123.36</v>
      </c>
      <c r="C50" s="26">
        <v>110.15</v>
      </c>
      <c r="D50" s="74" t="s">
        <v>948</v>
      </c>
      <c r="E50" s="19">
        <v>40955</v>
      </c>
      <c r="F50" s="19">
        <v>42278</v>
      </c>
      <c r="G50" s="12"/>
    </row>
    <row r="51" spans="1:7" x14ac:dyDescent="0.25">
      <c r="A51" s="20" t="s">
        <v>991</v>
      </c>
      <c r="B51" s="26">
        <v>61.68</v>
      </c>
      <c r="C51" s="26">
        <v>55.07</v>
      </c>
      <c r="D51" s="74" t="s">
        <v>948</v>
      </c>
      <c r="E51" s="19">
        <v>40955</v>
      </c>
      <c r="F51" s="19">
        <v>42278</v>
      </c>
      <c r="G51" s="12"/>
    </row>
    <row r="52" spans="1:7" x14ac:dyDescent="0.25">
      <c r="A52" s="20" t="s">
        <v>992</v>
      </c>
      <c r="B52" s="26"/>
      <c r="C52" s="26"/>
      <c r="D52" s="74"/>
      <c r="E52" s="19"/>
      <c r="F52" s="19"/>
      <c r="G52" s="12"/>
    </row>
    <row r="53" spans="1:7" x14ac:dyDescent="0.25">
      <c r="A53" s="20" t="s">
        <v>993</v>
      </c>
      <c r="B53" s="26">
        <v>140.11000000000001</v>
      </c>
      <c r="C53" s="26">
        <v>125.09</v>
      </c>
      <c r="D53" s="74" t="s">
        <v>948</v>
      </c>
      <c r="E53" s="19">
        <v>40955</v>
      </c>
      <c r="F53" s="19">
        <v>42278</v>
      </c>
      <c r="G53" s="12"/>
    </row>
    <row r="54" spans="1:7" x14ac:dyDescent="0.25">
      <c r="A54" s="20" t="s">
        <v>994</v>
      </c>
      <c r="B54" s="26">
        <v>176.23</v>
      </c>
      <c r="C54" s="26">
        <v>157.35</v>
      </c>
      <c r="D54" s="74" t="s">
        <v>948</v>
      </c>
      <c r="E54" s="19">
        <v>40955</v>
      </c>
      <c r="F54" s="19">
        <v>42278</v>
      </c>
      <c r="G54" s="12"/>
    </row>
    <row r="55" spans="1:7" ht="30" x14ac:dyDescent="0.25">
      <c r="A55" s="20" t="s">
        <v>995</v>
      </c>
      <c r="B55" s="26">
        <v>88.12</v>
      </c>
      <c r="C55" s="26">
        <v>78.680000000000007</v>
      </c>
      <c r="D55" s="74" t="s">
        <v>948</v>
      </c>
      <c r="E55" s="19">
        <v>40955</v>
      </c>
      <c r="F55" s="19">
        <v>42278</v>
      </c>
      <c r="G55" s="12"/>
    </row>
    <row r="56" spans="1:7" x14ac:dyDescent="0.25">
      <c r="A56" s="20" t="s">
        <v>996</v>
      </c>
      <c r="B56" s="26">
        <v>71</v>
      </c>
      <c r="C56" s="26"/>
      <c r="D56" s="74" t="s">
        <v>948</v>
      </c>
      <c r="E56" s="19">
        <v>40955</v>
      </c>
      <c r="F56" s="19">
        <v>42278</v>
      </c>
      <c r="G56" s="12"/>
    </row>
    <row r="57" spans="1:7" x14ac:dyDescent="0.25">
      <c r="A57" s="20" t="s">
        <v>997</v>
      </c>
      <c r="B57" s="26"/>
      <c r="C57" s="26"/>
      <c r="D57" s="74"/>
      <c r="E57" s="19"/>
      <c r="F57" s="19"/>
      <c r="G57" s="12"/>
    </row>
    <row r="58" spans="1:7" x14ac:dyDescent="0.25">
      <c r="A58" s="20" t="s">
        <v>998</v>
      </c>
      <c r="B58" s="26">
        <v>226.9</v>
      </c>
      <c r="C58" s="26">
        <v>202.59</v>
      </c>
      <c r="D58" s="74" t="s">
        <v>948</v>
      </c>
      <c r="E58" s="19">
        <v>40955</v>
      </c>
      <c r="F58" s="19">
        <v>42278</v>
      </c>
      <c r="G58" s="12"/>
    </row>
    <row r="59" spans="1:7" x14ac:dyDescent="0.25">
      <c r="A59" s="20" t="s">
        <v>999</v>
      </c>
      <c r="B59" s="26">
        <v>272.27999999999997</v>
      </c>
      <c r="C59" s="26">
        <v>243.11</v>
      </c>
      <c r="D59" s="74" t="s">
        <v>948</v>
      </c>
      <c r="E59" s="19">
        <v>40955</v>
      </c>
      <c r="F59" s="19">
        <v>42278</v>
      </c>
      <c r="G59" s="12"/>
    </row>
    <row r="60" spans="1:7" x14ac:dyDescent="0.25">
      <c r="A60" s="20" t="s">
        <v>1000</v>
      </c>
      <c r="B60" s="26">
        <v>317.66000000000003</v>
      </c>
      <c r="C60" s="26">
        <v>283.63</v>
      </c>
      <c r="D60" s="74" t="s">
        <v>948</v>
      </c>
      <c r="E60" s="19">
        <v>40955</v>
      </c>
      <c r="F60" s="19">
        <v>42278</v>
      </c>
      <c r="G60" s="12"/>
    </row>
    <row r="61" spans="1:7" x14ac:dyDescent="0.25">
      <c r="A61" s="20" t="s">
        <v>1001</v>
      </c>
      <c r="B61" s="26">
        <v>176.23</v>
      </c>
      <c r="C61" s="26">
        <v>157.35</v>
      </c>
      <c r="D61" s="74" t="s">
        <v>948</v>
      </c>
      <c r="E61" s="19">
        <v>40955</v>
      </c>
      <c r="F61" s="19">
        <v>42278</v>
      </c>
      <c r="G61" s="12"/>
    </row>
    <row r="62" spans="1:7" x14ac:dyDescent="0.25">
      <c r="A62" s="20" t="s">
        <v>1002</v>
      </c>
      <c r="B62" s="26"/>
      <c r="C62" s="26"/>
      <c r="D62" s="74"/>
      <c r="E62" s="19"/>
      <c r="F62" s="19"/>
      <c r="G62" s="12"/>
    </row>
    <row r="63" spans="1:7" x14ac:dyDescent="0.25">
      <c r="A63" s="20" t="s">
        <v>993</v>
      </c>
      <c r="B63" s="26">
        <v>140.11000000000001</v>
      </c>
      <c r="C63" s="26">
        <v>125.09</v>
      </c>
      <c r="D63" s="74" t="s">
        <v>948</v>
      </c>
      <c r="E63" s="19">
        <v>40955</v>
      </c>
      <c r="F63" s="19">
        <v>42278</v>
      </c>
      <c r="G63" s="12"/>
    </row>
    <row r="64" spans="1:7" x14ac:dyDescent="0.25">
      <c r="A64" s="20" t="s">
        <v>1003</v>
      </c>
      <c r="B64" s="26">
        <v>176.23</v>
      </c>
      <c r="C64" s="26">
        <v>157.35</v>
      </c>
      <c r="D64" s="74" t="s">
        <v>948</v>
      </c>
      <c r="E64" s="19">
        <v>40955</v>
      </c>
      <c r="F64" s="19">
        <v>42278</v>
      </c>
      <c r="G64" s="12"/>
    </row>
    <row r="65" spans="1:7" ht="30" x14ac:dyDescent="0.25">
      <c r="A65" s="20" t="s">
        <v>1004</v>
      </c>
      <c r="B65" s="26">
        <v>88.12</v>
      </c>
      <c r="C65" s="26">
        <v>78.680000000000007</v>
      </c>
      <c r="D65" s="74" t="s">
        <v>948</v>
      </c>
      <c r="E65" s="19">
        <v>40955</v>
      </c>
      <c r="F65" s="19">
        <v>42278</v>
      </c>
      <c r="G65" s="12"/>
    </row>
    <row r="66" spans="1:7" x14ac:dyDescent="0.25">
      <c r="A66" s="20" t="s">
        <v>996</v>
      </c>
      <c r="B66" s="26"/>
      <c r="C66" s="26"/>
      <c r="D66" s="74"/>
      <c r="E66" s="19">
        <v>40955</v>
      </c>
      <c r="F66" s="19"/>
      <c r="G66" s="12"/>
    </row>
    <row r="67" spans="1:7" x14ac:dyDescent="0.25">
      <c r="A67" s="20" t="s">
        <v>1005</v>
      </c>
      <c r="B67" s="26">
        <v>71</v>
      </c>
      <c r="C67" s="26"/>
      <c r="D67" s="74" t="s">
        <v>948</v>
      </c>
      <c r="E67" s="19">
        <v>40955</v>
      </c>
      <c r="F67" s="19">
        <v>42278</v>
      </c>
      <c r="G67" s="12"/>
    </row>
    <row r="68" spans="1:7" x14ac:dyDescent="0.25">
      <c r="A68" s="20" t="s">
        <v>1006</v>
      </c>
      <c r="B68" s="26">
        <v>51</v>
      </c>
      <c r="C68" s="26"/>
      <c r="D68" s="74" t="s">
        <v>948</v>
      </c>
      <c r="E68" s="19">
        <v>40955</v>
      </c>
      <c r="F68" s="19">
        <v>42278</v>
      </c>
      <c r="G68" s="12"/>
    </row>
    <row r="69" spans="1:7" x14ac:dyDescent="0.25">
      <c r="A69" s="20" t="s">
        <v>1007</v>
      </c>
      <c r="B69" s="26">
        <v>51</v>
      </c>
      <c r="C69" s="26"/>
      <c r="D69" s="74" t="s">
        <v>948</v>
      </c>
      <c r="E69" s="19">
        <v>40955</v>
      </c>
      <c r="F69" s="19">
        <v>42278</v>
      </c>
      <c r="G69" s="12"/>
    </row>
    <row r="70" spans="1:7" x14ac:dyDescent="0.25">
      <c r="A70" s="20" t="s">
        <v>1008</v>
      </c>
      <c r="B70" s="26"/>
      <c r="C70" s="26"/>
      <c r="D70" s="74"/>
      <c r="E70" s="19">
        <v>40955</v>
      </c>
      <c r="F70" s="19"/>
      <c r="G70" s="12"/>
    </row>
    <row r="71" spans="1:7" x14ac:dyDescent="0.25">
      <c r="A71" s="20" t="s">
        <v>1009</v>
      </c>
      <c r="B71" s="26">
        <v>108.91</v>
      </c>
      <c r="C71" s="26">
        <v>97.24</v>
      </c>
      <c r="D71" s="74" t="s">
        <v>948</v>
      </c>
      <c r="E71" s="19">
        <v>40955</v>
      </c>
      <c r="F71" s="19">
        <v>42278</v>
      </c>
      <c r="G71" s="12"/>
    </row>
    <row r="72" spans="1:7" x14ac:dyDescent="0.25">
      <c r="A72" s="20" t="s">
        <v>1010</v>
      </c>
      <c r="B72" s="26">
        <v>127.06</v>
      </c>
      <c r="C72" s="26">
        <v>113.45</v>
      </c>
      <c r="D72" s="74" t="s">
        <v>948</v>
      </c>
      <c r="E72" s="19">
        <v>40955</v>
      </c>
      <c r="F72" s="19">
        <v>42278</v>
      </c>
      <c r="G72" s="12"/>
    </row>
    <row r="73" spans="1:7" x14ac:dyDescent="0.25">
      <c r="A73" s="20" t="s">
        <v>1011</v>
      </c>
      <c r="B73" s="26">
        <v>145.22</v>
      </c>
      <c r="C73" s="26">
        <v>129.66</v>
      </c>
      <c r="D73" s="74" t="s">
        <v>948</v>
      </c>
      <c r="E73" s="19">
        <v>40955</v>
      </c>
      <c r="F73" s="19">
        <v>42278</v>
      </c>
      <c r="G73" s="12"/>
    </row>
    <row r="74" spans="1:7" ht="30" x14ac:dyDescent="0.25">
      <c r="A74" s="56" t="s">
        <v>1012</v>
      </c>
      <c r="B74" s="62"/>
      <c r="C74" s="62"/>
      <c r="D74" s="75"/>
      <c r="E74" s="59"/>
      <c r="F74" s="59"/>
      <c r="G74" s="55"/>
    </row>
    <row r="75" spans="1:7" x14ac:dyDescent="0.25">
      <c r="A75" s="20" t="s">
        <v>1013</v>
      </c>
      <c r="B75" s="26">
        <v>71</v>
      </c>
      <c r="C75" s="26"/>
      <c r="D75" s="74" t="s">
        <v>948</v>
      </c>
      <c r="E75" s="19">
        <v>40955</v>
      </c>
      <c r="F75" s="19">
        <v>42278</v>
      </c>
      <c r="G75" s="12"/>
    </row>
    <row r="76" spans="1:7" ht="30" x14ac:dyDescent="0.25">
      <c r="A76" s="20" t="s">
        <v>1014</v>
      </c>
      <c r="B76" s="26">
        <v>71</v>
      </c>
      <c r="C76" s="26"/>
      <c r="D76" s="74" t="s">
        <v>948</v>
      </c>
      <c r="E76" s="19">
        <v>40955</v>
      </c>
      <c r="F76" s="19">
        <v>42278</v>
      </c>
      <c r="G76" s="12"/>
    </row>
    <row r="77" spans="1:7" ht="30" x14ac:dyDescent="0.25">
      <c r="A77" s="20" t="s">
        <v>1015</v>
      </c>
      <c r="B77" s="26">
        <v>51</v>
      </c>
      <c r="C77" s="26"/>
      <c r="D77" s="74" t="s">
        <v>948</v>
      </c>
      <c r="E77" s="19">
        <v>40955</v>
      </c>
      <c r="F77" s="19">
        <v>42278</v>
      </c>
      <c r="G77" s="12"/>
    </row>
    <row r="78" spans="1:7" x14ac:dyDescent="0.25">
      <c r="A78" s="20" t="s">
        <v>1016</v>
      </c>
      <c r="B78" s="26">
        <v>51</v>
      </c>
      <c r="C78" s="26"/>
      <c r="D78" s="74" t="s">
        <v>948</v>
      </c>
      <c r="E78" s="19">
        <v>40955</v>
      </c>
      <c r="F78" s="19">
        <v>42278</v>
      </c>
      <c r="G78" s="12"/>
    </row>
    <row r="79" spans="1:7" ht="75" x14ac:dyDescent="0.25">
      <c r="A79" s="20" t="s">
        <v>1017</v>
      </c>
      <c r="B79" s="26">
        <v>0</v>
      </c>
      <c r="C79" s="26"/>
      <c r="D79" s="74" t="s">
        <v>948</v>
      </c>
      <c r="E79" s="19">
        <v>40955</v>
      </c>
      <c r="F79" s="19">
        <v>42278</v>
      </c>
      <c r="G79" s="12"/>
    </row>
    <row r="80" spans="1:7" x14ac:dyDescent="0.25">
      <c r="A80" s="20" t="s">
        <v>1018</v>
      </c>
      <c r="B80" s="26">
        <v>100</v>
      </c>
      <c r="C80" s="26"/>
      <c r="D80" s="74" t="s">
        <v>948</v>
      </c>
      <c r="E80" s="19">
        <v>40955</v>
      </c>
      <c r="F80" s="19">
        <v>42278</v>
      </c>
      <c r="G80" s="12"/>
    </row>
    <row r="81" spans="1:7" x14ac:dyDescent="0.25">
      <c r="A81" s="20" t="s">
        <v>1019</v>
      </c>
      <c r="B81" s="26">
        <v>1100</v>
      </c>
      <c r="C81" s="26"/>
      <c r="D81" s="74" t="s">
        <v>948</v>
      </c>
      <c r="E81" s="19">
        <v>40955</v>
      </c>
      <c r="F81" s="19">
        <v>42278</v>
      </c>
      <c r="G81" s="12"/>
    </row>
    <row r="82" spans="1:7" x14ac:dyDescent="0.25">
      <c r="A82" s="20" t="s">
        <v>1020</v>
      </c>
      <c r="B82" s="26">
        <v>2000</v>
      </c>
      <c r="C82" s="26"/>
      <c r="D82" s="74" t="s">
        <v>948</v>
      </c>
      <c r="E82" s="19">
        <v>40955</v>
      </c>
      <c r="F82" s="19">
        <v>42278</v>
      </c>
      <c r="G82" s="12"/>
    </row>
    <row r="83" spans="1:7" ht="30" x14ac:dyDescent="0.25">
      <c r="A83" s="56" t="s">
        <v>1021</v>
      </c>
      <c r="B83" s="62"/>
      <c r="C83" s="62"/>
      <c r="D83" s="75"/>
      <c r="E83" s="59"/>
      <c r="F83" s="59"/>
      <c r="G83" s="55"/>
    </row>
    <row r="84" spans="1:7" ht="105" x14ac:dyDescent="0.25">
      <c r="A84" s="20" t="s">
        <v>1022</v>
      </c>
      <c r="B84" s="94" t="s">
        <v>1023</v>
      </c>
      <c r="C84" s="26"/>
      <c r="D84" s="74" t="s">
        <v>1025</v>
      </c>
      <c r="E84" s="19">
        <v>40969</v>
      </c>
      <c r="F84" s="19">
        <v>40969</v>
      </c>
      <c r="G84" s="12"/>
    </row>
    <row r="85" spans="1:7" ht="360" x14ac:dyDescent="0.25">
      <c r="A85" s="20" t="s">
        <v>1024</v>
      </c>
      <c r="B85" s="26">
        <v>15</v>
      </c>
      <c r="C85" s="26"/>
      <c r="D85" s="74" t="s">
        <v>1025</v>
      </c>
      <c r="E85" s="19">
        <v>40969</v>
      </c>
      <c r="F85" s="19">
        <v>40969</v>
      </c>
      <c r="G85" s="12"/>
    </row>
    <row r="86" spans="1:7" x14ac:dyDescent="0.25">
      <c r="A86" s="20"/>
      <c r="B86" s="22"/>
      <c r="C86" s="22"/>
      <c r="D86" s="18"/>
      <c r="E86" s="19"/>
      <c r="F86" s="19"/>
      <c r="G86" s="12"/>
    </row>
  </sheetData>
  <mergeCells count="2">
    <mergeCell ref="C1:G1"/>
    <mergeCell ref="C2:G2"/>
  </mergeCells>
  <pageMargins left="0.7" right="0.7" top="0.75" bottom="0.75" header="0.3" footer="0.3"/>
  <pageSetup scale="73" fitToHeight="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6">
    <tabColor rgb="FFFF0000"/>
  </sheetPr>
  <dimension ref="A1:G122"/>
  <sheetViews>
    <sheetView view="pageBreakPreview" zoomScaleNormal="80" zoomScaleSheetLayoutView="100" workbookViewId="0">
      <selection sqref="A1:G1"/>
    </sheetView>
  </sheetViews>
  <sheetFormatPr defaultColWidth="9.140625" defaultRowHeight="15" x14ac:dyDescent="0.25"/>
  <cols>
    <col min="1" max="1" width="30.28515625" style="27" customWidth="1"/>
    <col min="2" max="2" width="19.140625" style="264" bestFit="1" customWidth="1"/>
    <col min="3" max="3" width="18.140625" style="264" bestFit="1" customWidth="1"/>
    <col min="4" max="5" width="15.5703125" style="264" customWidth="1"/>
    <col min="6" max="7" width="15.5703125" style="262" customWidth="1"/>
    <col min="8" max="16384" width="9.140625" style="27"/>
  </cols>
  <sheetData>
    <row r="1" spans="1:7" x14ac:dyDescent="0.25">
      <c r="A1" s="950" t="s">
        <v>1137</v>
      </c>
      <c r="B1" s="951"/>
      <c r="C1" s="951"/>
      <c r="D1" s="951"/>
      <c r="E1" s="951"/>
      <c r="F1" s="951"/>
      <c r="G1" s="952"/>
    </row>
    <row r="2" spans="1:7" ht="30" x14ac:dyDescent="0.25">
      <c r="A2" s="60" t="s">
        <v>1138</v>
      </c>
      <c r="B2" s="265" t="s">
        <v>1564</v>
      </c>
      <c r="C2" s="265" t="s">
        <v>1563</v>
      </c>
      <c r="D2" s="265" t="s">
        <v>1059</v>
      </c>
      <c r="E2" s="265" t="s">
        <v>1060</v>
      </c>
      <c r="F2" s="265" t="s">
        <v>1061</v>
      </c>
      <c r="G2" s="265" t="s">
        <v>1062</v>
      </c>
    </row>
    <row r="3" spans="1:7" x14ac:dyDescent="0.25">
      <c r="A3" s="27" t="s">
        <v>1139</v>
      </c>
      <c r="B3" s="264">
        <v>25.25</v>
      </c>
      <c r="C3" s="264">
        <v>29.04</v>
      </c>
      <c r="D3" s="264">
        <v>31.94</v>
      </c>
      <c r="E3" s="264">
        <v>32.9</v>
      </c>
      <c r="F3" s="264">
        <v>33.89</v>
      </c>
      <c r="G3" s="264">
        <v>34.909999999999997</v>
      </c>
    </row>
    <row r="4" spans="1:7" ht="37.5" customHeight="1" x14ac:dyDescent="0.25">
      <c r="A4" s="27" t="s">
        <v>1321</v>
      </c>
      <c r="B4" s="264">
        <v>22.25</v>
      </c>
      <c r="C4" s="264">
        <v>25.59</v>
      </c>
      <c r="D4" s="264">
        <v>28.15</v>
      </c>
      <c r="E4" s="264">
        <v>28.99</v>
      </c>
      <c r="F4" s="264">
        <v>29.86</v>
      </c>
      <c r="G4" s="264">
        <v>30.76</v>
      </c>
    </row>
    <row r="5" spans="1:7" x14ac:dyDescent="0.25">
      <c r="F5" s="264"/>
    </row>
    <row r="6" spans="1:7" x14ac:dyDescent="0.25">
      <c r="A6" s="950" t="s">
        <v>1322</v>
      </c>
      <c r="B6" s="951"/>
      <c r="C6" s="951"/>
      <c r="D6" s="951"/>
      <c r="E6" s="951"/>
      <c r="F6" s="951"/>
      <c r="G6" s="952"/>
    </row>
    <row r="7" spans="1:7" ht="30" x14ac:dyDescent="0.25">
      <c r="A7" s="27" t="s">
        <v>1140</v>
      </c>
      <c r="B7" s="264">
        <v>25.25</v>
      </c>
      <c r="C7" s="264">
        <v>29.04</v>
      </c>
      <c r="D7" s="264">
        <v>31.94</v>
      </c>
      <c r="E7" s="264">
        <v>32.9</v>
      </c>
      <c r="F7" s="264">
        <v>33.89</v>
      </c>
      <c r="G7" s="264">
        <v>34.909999999999997</v>
      </c>
    </row>
    <row r="9" spans="1:7" x14ac:dyDescent="0.25">
      <c r="A9" s="224" t="s">
        <v>1141</v>
      </c>
      <c r="B9" s="261"/>
      <c r="C9" s="261"/>
      <c r="D9" s="261"/>
      <c r="E9" s="261"/>
      <c r="F9" s="261"/>
    </row>
    <row r="10" spans="1:7" x14ac:dyDescent="0.25">
      <c r="A10" s="223">
        <v>1</v>
      </c>
      <c r="B10" s="264">
        <v>8.2100000000000009</v>
      </c>
      <c r="C10" s="264">
        <v>9.1999999999999993</v>
      </c>
      <c r="D10" s="264">
        <v>10.3</v>
      </c>
      <c r="E10" s="264">
        <v>11.53</v>
      </c>
      <c r="F10" s="264">
        <v>12.92</v>
      </c>
      <c r="G10" s="264">
        <v>14.47</v>
      </c>
    </row>
    <row r="11" spans="1:7" x14ac:dyDescent="0.25">
      <c r="A11" s="223">
        <v>2</v>
      </c>
      <c r="B11" s="264">
        <v>8.65</v>
      </c>
      <c r="C11" s="264">
        <v>9.69</v>
      </c>
      <c r="D11" s="264">
        <v>10.85</v>
      </c>
      <c r="E11" s="264">
        <v>12.15</v>
      </c>
      <c r="F11" s="264">
        <v>13.61</v>
      </c>
      <c r="G11" s="264">
        <v>15.24</v>
      </c>
    </row>
    <row r="12" spans="1:7" x14ac:dyDescent="0.25">
      <c r="A12" s="223">
        <v>3</v>
      </c>
      <c r="B12" s="264">
        <v>9.08</v>
      </c>
      <c r="C12" s="264">
        <v>10.17</v>
      </c>
      <c r="D12" s="264">
        <v>11.39</v>
      </c>
      <c r="E12" s="264">
        <v>12.76</v>
      </c>
      <c r="F12" s="264">
        <v>14.29</v>
      </c>
      <c r="G12" s="264">
        <v>16</v>
      </c>
    </row>
    <row r="13" spans="1:7" x14ac:dyDescent="0.25">
      <c r="A13" s="223">
        <v>4</v>
      </c>
      <c r="B13" s="264">
        <v>9.51</v>
      </c>
      <c r="C13" s="264">
        <v>10.65</v>
      </c>
      <c r="D13" s="264">
        <v>11.93</v>
      </c>
      <c r="E13" s="264">
        <v>13.36</v>
      </c>
      <c r="F13" s="264">
        <v>14.96</v>
      </c>
      <c r="G13" s="264">
        <v>16.760000000000002</v>
      </c>
    </row>
    <row r="14" spans="1:7" x14ac:dyDescent="0.25">
      <c r="A14" s="223">
        <v>5</v>
      </c>
      <c r="B14" s="264">
        <v>9.9499999999999993</v>
      </c>
      <c r="C14" s="264">
        <v>11.14</v>
      </c>
      <c r="D14" s="264">
        <v>12.48</v>
      </c>
      <c r="E14" s="264">
        <v>13.98</v>
      </c>
      <c r="F14" s="264">
        <v>15.66</v>
      </c>
      <c r="G14" s="264">
        <v>17.54</v>
      </c>
    </row>
    <row r="15" spans="1:7" x14ac:dyDescent="0.25">
      <c r="A15" s="223">
        <v>6</v>
      </c>
      <c r="B15" s="264">
        <v>10.38</v>
      </c>
      <c r="C15" s="264">
        <v>11.63</v>
      </c>
      <c r="D15" s="264">
        <v>13.02</v>
      </c>
      <c r="E15" s="264">
        <v>14.58</v>
      </c>
      <c r="F15" s="264">
        <v>16.329999999999998</v>
      </c>
      <c r="G15" s="264">
        <v>18.29</v>
      </c>
    </row>
    <row r="16" spans="1:7" x14ac:dyDescent="0.25">
      <c r="A16" s="223">
        <v>7</v>
      </c>
      <c r="B16" s="264">
        <v>10.81</v>
      </c>
      <c r="C16" s="264">
        <v>12.11</v>
      </c>
      <c r="D16" s="264">
        <v>13.56</v>
      </c>
      <c r="E16" s="264">
        <v>15.19</v>
      </c>
      <c r="F16" s="264">
        <v>17.010000000000002</v>
      </c>
      <c r="G16" s="264">
        <v>19.05</v>
      </c>
    </row>
    <row r="17" spans="1:7" x14ac:dyDescent="0.25">
      <c r="A17" s="223"/>
    </row>
    <row r="18" spans="1:7" x14ac:dyDescent="0.25">
      <c r="A18" s="224" t="s">
        <v>1142</v>
      </c>
    </row>
    <row r="19" spans="1:7" x14ac:dyDescent="0.25">
      <c r="A19" s="27" t="s">
        <v>1143</v>
      </c>
    </row>
    <row r="20" spans="1:7" x14ac:dyDescent="0.25">
      <c r="A20" s="223">
        <v>2</v>
      </c>
      <c r="B20" s="264">
        <v>12</v>
      </c>
      <c r="C20" s="264">
        <v>13.44</v>
      </c>
      <c r="D20" s="264">
        <v>15.05</v>
      </c>
      <c r="E20" s="264">
        <v>16.86</v>
      </c>
      <c r="F20" s="264">
        <v>18.88</v>
      </c>
      <c r="G20" s="264">
        <v>21.15</v>
      </c>
    </row>
    <row r="21" spans="1:7" x14ac:dyDescent="0.25">
      <c r="A21" s="223">
        <v>3</v>
      </c>
      <c r="B21" s="264">
        <v>13</v>
      </c>
      <c r="C21" s="264">
        <v>14.56</v>
      </c>
      <c r="D21" s="264">
        <v>16.309999999999999</v>
      </c>
      <c r="E21" s="264">
        <v>18.260000000000002</v>
      </c>
      <c r="F21" s="264">
        <v>20.46</v>
      </c>
      <c r="G21" s="264">
        <v>22.91</v>
      </c>
    </row>
    <row r="22" spans="1:7" x14ac:dyDescent="0.25">
      <c r="A22" s="223">
        <v>4</v>
      </c>
      <c r="B22" s="264">
        <v>14</v>
      </c>
      <c r="C22" s="264">
        <v>15.68</v>
      </c>
      <c r="D22" s="264">
        <v>17.559999999999999</v>
      </c>
      <c r="E22" s="264">
        <v>19.670000000000002</v>
      </c>
      <c r="F22" s="264">
        <v>22.03</v>
      </c>
      <c r="G22" s="264">
        <v>24.67</v>
      </c>
    </row>
    <row r="23" spans="1:7" x14ac:dyDescent="0.25">
      <c r="A23" s="223">
        <v>6</v>
      </c>
      <c r="B23" s="264">
        <v>15</v>
      </c>
      <c r="C23" s="264">
        <v>16.8</v>
      </c>
      <c r="D23" s="264">
        <v>18.82</v>
      </c>
      <c r="E23" s="264">
        <v>21.07</v>
      </c>
      <c r="F23" s="264">
        <v>23.6</v>
      </c>
      <c r="G23" s="264">
        <v>26.44</v>
      </c>
    </row>
    <row r="24" spans="1:7" x14ac:dyDescent="0.25">
      <c r="A24" s="223">
        <v>8</v>
      </c>
      <c r="B24" s="264">
        <v>16</v>
      </c>
      <c r="C24" s="264">
        <v>17.95</v>
      </c>
      <c r="D24" s="264">
        <v>20.07</v>
      </c>
      <c r="E24" s="264">
        <v>22.48</v>
      </c>
      <c r="F24" s="264">
        <v>25.18</v>
      </c>
      <c r="G24" s="264">
        <v>28.2</v>
      </c>
    </row>
    <row r="25" spans="1:7" ht="30" x14ac:dyDescent="0.25">
      <c r="A25" s="60" t="s">
        <v>1138</v>
      </c>
      <c r="B25" s="265" t="s">
        <v>1564</v>
      </c>
      <c r="C25" s="265" t="s">
        <v>1563</v>
      </c>
      <c r="D25" s="265" t="s">
        <v>1059</v>
      </c>
      <c r="E25" s="265" t="s">
        <v>1060</v>
      </c>
      <c r="F25" s="265" t="s">
        <v>1061</v>
      </c>
      <c r="G25" s="265" t="s">
        <v>1062</v>
      </c>
    </row>
    <row r="26" spans="1:7" x14ac:dyDescent="0.25">
      <c r="A26" s="224" t="s">
        <v>1144</v>
      </c>
    </row>
    <row r="27" spans="1:7" ht="30" x14ac:dyDescent="0.25">
      <c r="A27" s="27" t="s">
        <v>1145</v>
      </c>
      <c r="B27" s="264">
        <v>8.75</v>
      </c>
      <c r="C27" s="264">
        <v>9.8000000000000007</v>
      </c>
      <c r="D27" s="264">
        <v>10.98</v>
      </c>
      <c r="E27" s="264">
        <v>12.29</v>
      </c>
      <c r="F27" s="264">
        <v>13.77</v>
      </c>
      <c r="G27" s="264">
        <v>15.42</v>
      </c>
    </row>
    <row r="28" spans="1:7" x14ac:dyDescent="0.25">
      <c r="A28" s="27" t="s">
        <v>1146</v>
      </c>
      <c r="B28" s="264">
        <v>35</v>
      </c>
      <c r="C28" s="264">
        <v>39.200000000000003</v>
      </c>
      <c r="D28" s="264">
        <v>43.9</v>
      </c>
      <c r="E28" s="264">
        <v>49.17</v>
      </c>
      <c r="F28" s="264">
        <v>55.07</v>
      </c>
      <c r="G28" s="264">
        <v>61.68</v>
      </c>
    </row>
    <row r="30" spans="1:7" x14ac:dyDescent="0.25">
      <c r="A30" s="950" t="s">
        <v>1323</v>
      </c>
      <c r="B30" s="951"/>
      <c r="C30" s="951"/>
      <c r="D30" s="951"/>
      <c r="E30" s="951"/>
      <c r="F30" s="951"/>
      <c r="G30" s="952"/>
    </row>
    <row r="31" spans="1:7" x14ac:dyDescent="0.25">
      <c r="A31" s="224" t="s">
        <v>1147</v>
      </c>
      <c r="B31" s="264">
        <v>9.33</v>
      </c>
      <c r="C31" s="264">
        <v>10.45</v>
      </c>
      <c r="D31" s="264">
        <v>11.7</v>
      </c>
      <c r="E31" s="264">
        <v>13.11</v>
      </c>
      <c r="F31" s="264">
        <v>14.68</v>
      </c>
      <c r="G31" s="264">
        <v>16.440000000000001</v>
      </c>
    </row>
    <row r="33" spans="1:7" ht="30" x14ac:dyDescent="0.25">
      <c r="A33" s="224" t="s">
        <v>1148</v>
      </c>
      <c r="B33" s="261"/>
      <c r="C33" s="261"/>
      <c r="D33" s="261"/>
      <c r="E33" s="261"/>
      <c r="F33" s="261"/>
    </row>
    <row r="34" spans="1:7" x14ac:dyDescent="0.25">
      <c r="A34" s="223">
        <v>2</v>
      </c>
      <c r="B34" s="264">
        <v>27.99</v>
      </c>
      <c r="C34" s="264">
        <v>31.35</v>
      </c>
      <c r="D34" s="264">
        <v>35.11</v>
      </c>
      <c r="E34" s="264">
        <v>39.32</v>
      </c>
      <c r="F34" s="264">
        <v>44.04</v>
      </c>
      <c r="G34" s="264">
        <v>49.33</v>
      </c>
    </row>
    <row r="35" spans="1:7" x14ac:dyDescent="0.25">
      <c r="A35" s="223">
        <v>3</v>
      </c>
      <c r="B35" s="264">
        <v>41.99</v>
      </c>
      <c r="C35" s="264">
        <v>47.03</v>
      </c>
      <c r="D35" s="264">
        <v>52.67</v>
      </c>
      <c r="E35" s="264">
        <v>58.99</v>
      </c>
      <c r="F35" s="264">
        <v>66.069999999999993</v>
      </c>
      <c r="G35" s="264">
        <v>74</v>
      </c>
    </row>
    <row r="36" spans="1:7" x14ac:dyDescent="0.25">
      <c r="A36" s="223">
        <v>4</v>
      </c>
      <c r="B36" s="264">
        <v>55.98</v>
      </c>
      <c r="C36" s="264">
        <v>62.7</v>
      </c>
      <c r="D36" s="264">
        <v>70.22</v>
      </c>
      <c r="E36" s="264">
        <v>78.650000000000006</v>
      </c>
      <c r="F36" s="264">
        <v>88.09</v>
      </c>
      <c r="G36" s="264">
        <v>98.66</v>
      </c>
    </row>
    <row r="37" spans="1:7" x14ac:dyDescent="0.25">
      <c r="A37" s="223">
        <v>5</v>
      </c>
      <c r="B37" s="264">
        <v>69.98</v>
      </c>
      <c r="C37" s="264">
        <v>78.38</v>
      </c>
      <c r="D37" s="264">
        <v>87.78</v>
      </c>
      <c r="E37" s="264">
        <v>98.32</v>
      </c>
      <c r="F37" s="264">
        <v>110.11</v>
      </c>
      <c r="G37" s="264">
        <v>123.33</v>
      </c>
    </row>
    <row r="38" spans="1:7" x14ac:dyDescent="0.25">
      <c r="A38" s="223">
        <v>6</v>
      </c>
      <c r="B38" s="264">
        <v>83.97</v>
      </c>
      <c r="C38" s="264">
        <v>94.05</v>
      </c>
      <c r="D38" s="264">
        <v>105.33</v>
      </c>
      <c r="E38" s="264">
        <v>117.97</v>
      </c>
      <c r="F38" s="264">
        <v>132.13</v>
      </c>
      <c r="G38" s="264">
        <v>147.97999999999999</v>
      </c>
    </row>
    <row r="39" spans="1:7" x14ac:dyDescent="0.25">
      <c r="A39" s="223"/>
      <c r="F39" s="264"/>
      <c r="G39" s="264"/>
    </row>
    <row r="40" spans="1:7" x14ac:dyDescent="0.25">
      <c r="A40" s="223"/>
      <c r="F40" s="264"/>
      <c r="G40" s="264"/>
    </row>
    <row r="41" spans="1:7" x14ac:dyDescent="0.25">
      <c r="A41" s="224" t="s">
        <v>1149</v>
      </c>
      <c r="B41" s="264">
        <v>25.25</v>
      </c>
      <c r="C41" s="264">
        <v>29.04</v>
      </c>
      <c r="D41" s="264">
        <v>31.94</v>
      </c>
      <c r="E41" s="264">
        <v>32.9</v>
      </c>
      <c r="F41" s="264">
        <v>33.89</v>
      </c>
      <c r="G41" s="264">
        <v>34.909999999999997</v>
      </c>
    </row>
    <row r="44" spans="1:7" x14ac:dyDescent="0.25">
      <c r="A44" s="950" t="s">
        <v>1150</v>
      </c>
      <c r="B44" s="951"/>
      <c r="C44" s="951"/>
      <c r="D44" s="951"/>
      <c r="E44" s="951"/>
      <c r="F44" s="951"/>
      <c r="G44" s="952"/>
    </row>
    <row r="45" spans="1:7" ht="30" x14ac:dyDescent="0.25">
      <c r="A45" s="27" t="s">
        <v>1151</v>
      </c>
      <c r="B45" s="264">
        <v>35</v>
      </c>
      <c r="C45" s="264">
        <v>39.200000000000003</v>
      </c>
      <c r="D45" s="264">
        <v>43.9</v>
      </c>
      <c r="E45" s="264">
        <v>49.17</v>
      </c>
      <c r="F45" s="264">
        <v>55.07</v>
      </c>
      <c r="G45" s="264">
        <v>61.68</v>
      </c>
    </row>
    <row r="48" spans="1:7" x14ac:dyDescent="0.25">
      <c r="A48" s="950" t="s">
        <v>1152</v>
      </c>
      <c r="B48" s="951"/>
      <c r="C48" s="951"/>
      <c r="D48" s="951"/>
      <c r="E48" s="951"/>
      <c r="F48" s="951"/>
      <c r="G48" s="952"/>
    </row>
    <row r="49" spans="1:7" ht="30" x14ac:dyDescent="0.25">
      <c r="A49" s="27" t="s">
        <v>1152</v>
      </c>
      <c r="B49" s="264">
        <v>25</v>
      </c>
      <c r="C49" s="264">
        <v>28</v>
      </c>
      <c r="D49" s="264">
        <v>31.36</v>
      </c>
      <c r="E49" s="264">
        <v>35.119999999999997</v>
      </c>
      <c r="F49" s="264">
        <v>39.340000000000003</v>
      </c>
      <c r="G49" s="264">
        <v>44.06</v>
      </c>
    </row>
    <row r="50" spans="1:7" ht="30" x14ac:dyDescent="0.25">
      <c r="A50" s="60" t="s">
        <v>1138</v>
      </c>
      <c r="B50" s="265" t="s">
        <v>1564</v>
      </c>
      <c r="C50" s="265" t="s">
        <v>1563</v>
      </c>
      <c r="D50" s="265" t="s">
        <v>1059</v>
      </c>
      <c r="E50" s="265" t="s">
        <v>1060</v>
      </c>
      <c r="F50" s="265" t="s">
        <v>1061</v>
      </c>
      <c r="G50" s="265" t="s">
        <v>1062</v>
      </c>
    </row>
    <row r="51" spans="1:7" x14ac:dyDescent="0.25">
      <c r="A51" s="950" t="s">
        <v>1153</v>
      </c>
      <c r="B51" s="951"/>
      <c r="C51" s="951"/>
      <c r="D51" s="951"/>
      <c r="E51" s="951"/>
      <c r="F51" s="951"/>
      <c r="G51" s="952"/>
    </row>
    <row r="52" spans="1:7" x14ac:dyDescent="0.25">
      <c r="A52" s="27" t="s">
        <v>1154</v>
      </c>
      <c r="B52" s="264">
        <v>45</v>
      </c>
      <c r="C52" s="264">
        <v>50.4</v>
      </c>
      <c r="D52" s="264">
        <v>56.45</v>
      </c>
      <c r="E52" s="264">
        <v>63.22</v>
      </c>
      <c r="F52" s="264">
        <v>70.81</v>
      </c>
      <c r="G52" s="264">
        <v>79.31</v>
      </c>
    </row>
    <row r="54" spans="1:7" x14ac:dyDescent="0.25">
      <c r="A54" s="950" t="s">
        <v>1585</v>
      </c>
      <c r="B54" s="951"/>
      <c r="C54" s="951"/>
      <c r="D54" s="951"/>
      <c r="E54" s="951"/>
      <c r="F54" s="951"/>
      <c r="G54" s="952"/>
    </row>
    <row r="55" spans="1:7" ht="45" x14ac:dyDescent="0.25">
      <c r="A55" s="27" t="s">
        <v>1155</v>
      </c>
    </row>
    <row r="57" spans="1:7" x14ac:dyDescent="0.25">
      <c r="A57" s="950" t="s">
        <v>1156</v>
      </c>
      <c r="B57" s="951"/>
      <c r="C57" s="951"/>
      <c r="D57" s="951"/>
      <c r="E57" s="951"/>
      <c r="F57" s="951"/>
      <c r="G57" s="952"/>
    </row>
    <row r="58" spans="1:7" x14ac:dyDescent="0.25">
      <c r="A58" s="27" t="s">
        <v>1157</v>
      </c>
      <c r="B58" s="264">
        <v>25</v>
      </c>
      <c r="C58" s="264">
        <v>28</v>
      </c>
      <c r="D58" s="264">
        <v>31.36</v>
      </c>
      <c r="E58" s="264">
        <v>35.119999999999997</v>
      </c>
      <c r="F58" s="264">
        <v>39.340000000000003</v>
      </c>
      <c r="G58" s="264">
        <v>44.06</v>
      </c>
    </row>
    <row r="59" spans="1:7" x14ac:dyDescent="0.25">
      <c r="A59" s="27" t="s">
        <v>1158</v>
      </c>
      <c r="B59" s="264">
        <v>25</v>
      </c>
      <c r="C59" s="264">
        <v>28</v>
      </c>
      <c r="D59" s="264">
        <v>31.36</v>
      </c>
      <c r="E59" s="264">
        <v>35.119999999999997</v>
      </c>
      <c r="F59" s="264">
        <v>39.340000000000003</v>
      </c>
      <c r="G59" s="264">
        <v>44.06</v>
      </c>
    </row>
    <row r="61" spans="1:7" x14ac:dyDescent="0.25">
      <c r="A61" s="950" t="s">
        <v>1159</v>
      </c>
      <c r="B61" s="951"/>
      <c r="C61" s="951"/>
      <c r="D61" s="951"/>
      <c r="E61" s="951"/>
      <c r="F61" s="951"/>
      <c r="G61" s="952"/>
    </row>
    <row r="62" spans="1:7" x14ac:dyDescent="0.25">
      <c r="A62" s="27" t="s">
        <v>1159</v>
      </c>
      <c r="B62" s="264">
        <v>37.32</v>
      </c>
      <c r="C62" s="264">
        <v>41.8</v>
      </c>
      <c r="D62" s="264">
        <v>46.81</v>
      </c>
      <c r="E62" s="264">
        <v>52.43</v>
      </c>
      <c r="F62" s="264">
        <v>58.72</v>
      </c>
      <c r="G62" s="264">
        <v>65.77</v>
      </c>
    </row>
    <row r="63" spans="1:7" ht="30" x14ac:dyDescent="0.25">
      <c r="A63" s="27" t="s">
        <v>1160</v>
      </c>
      <c r="B63" s="264">
        <v>9.33</v>
      </c>
      <c r="C63" s="264">
        <v>10.45</v>
      </c>
      <c r="D63" s="264">
        <v>11.7</v>
      </c>
      <c r="E63" s="264">
        <v>13.11</v>
      </c>
      <c r="F63" s="264">
        <v>14.68</v>
      </c>
      <c r="G63" s="264">
        <v>16.440000000000001</v>
      </c>
    </row>
    <row r="65" spans="1:7" x14ac:dyDescent="0.25">
      <c r="A65" s="950" t="s">
        <v>1161</v>
      </c>
      <c r="B65" s="951"/>
      <c r="C65" s="951"/>
      <c r="D65" s="951"/>
      <c r="E65" s="951"/>
      <c r="F65" s="951"/>
      <c r="G65" s="952"/>
    </row>
    <row r="66" spans="1:7" ht="30" x14ac:dyDescent="0.25">
      <c r="A66" s="27" t="s">
        <v>1162</v>
      </c>
      <c r="B66" s="264">
        <v>70</v>
      </c>
      <c r="C66" s="264">
        <v>78.400000000000006</v>
      </c>
      <c r="D66" s="264">
        <v>87.81</v>
      </c>
      <c r="E66" s="264">
        <v>98.34</v>
      </c>
      <c r="F66" s="264">
        <v>110.15</v>
      </c>
      <c r="G66" s="264">
        <v>123.36</v>
      </c>
    </row>
    <row r="67" spans="1:7" x14ac:dyDescent="0.25">
      <c r="A67" s="27" t="s">
        <v>1163</v>
      </c>
      <c r="B67" s="264">
        <v>35</v>
      </c>
      <c r="C67" s="264">
        <v>39.200000000000003</v>
      </c>
      <c r="D67" s="264">
        <v>43.9</v>
      </c>
      <c r="E67" s="264">
        <v>49.17</v>
      </c>
      <c r="F67" s="264">
        <v>55.07</v>
      </c>
      <c r="G67" s="264">
        <v>61.68</v>
      </c>
    </row>
    <row r="68" spans="1:7" ht="30" x14ac:dyDescent="0.25">
      <c r="A68" s="60" t="s">
        <v>1138</v>
      </c>
      <c r="B68" s="265" t="s">
        <v>1564</v>
      </c>
      <c r="C68" s="265" t="s">
        <v>1563</v>
      </c>
      <c r="D68" s="265" t="s">
        <v>1059</v>
      </c>
      <c r="E68" s="265" t="s">
        <v>1060</v>
      </c>
      <c r="F68" s="265" t="s">
        <v>1061</v>
      </c>
      <c r="G68" s="265" t="s">
        <v>1062</v>
      </c>
    </row>
    <row r="69" spans="1:7" x14ac:dyDescent="0.25">
      <c r="A69" s="266"/>
      <c r="B69" s="267"/>
      <c r="C69" s="267"/>
      <c r="D69" s="267"/>
      <c r="E69" s="267"/>
      <c r="F69" s="267"/>
      <c r="G69" s="268"/>
    </row>
    <row r="70" spans="1:7" x14ac:dyDescent="0.25">
      <c r="A70" s="950" t="s">
        <v>1164</v>
      </c>
      <c r="B70" s="951"/>
      <c r="C70" s="951"/>
      <c r="D70" s="951"/>
      <c r="E70" s="951"/>
      <c r="F70" s="951"/>
      <c r="G70" s="952"/>
    </row>
    <row r="71" spans="1:7" x14ac:dyDescent="0.25">
      <c r="A71" s="27" t="s">
        <v>1165</v>
      </c>
      <c r="B71" s="264">
        <v>79.5</v>
      </c>
      <c r="C71" s="264">
        <v>89.04</v>
      </c>
      <c r="D71" s="264">
        <v>99.72</v>
      </c>
      <c r="E71" s="264">
        <v>111.69</v>
      </c>
      <c r="F71" s="264">
        <v>125.09</v>
      </c>
      <c r="G71" s="264">
        <v>140.11000000000001</v>
      </c>
    </row>
    <row r="72" spans="1:7" ht="30" x14ac:dyDescent="0.25">
      <c r="A72" s="27" t="s">
        <v>1166</v>
      </c>
      <c r="B72" s="264">
        <v>100</v>
      </c>
      <c r="C72" s="264">
        <v>112</v>
      </c>
      <c r="D72" s="264">
        <v>125.44</v>
      </c>
      <c r="E72" s="264">
        <v>140.49</v>
      </c>
      <c r="F72" s="264">
        <v>157.35</v>
      </c>
      <c r="G72" s="264">
        <v>176.23</v>
      </c>
    </row>
    <row r="73" spans="1:7" ht="30" x14ac:dyDescent="0.25">
      <c r="A73" s="60" t="s">
        <v>1138</v>
      </c>
      <c r="B73" s="265" t="s">
        <v>1564</v>
      </c>
      <c r="C73" s="265" t="s">
        <v>1563</v>
      </c>
      <c r="D73" s="265" t="s">
        <v>1059</v>
      </c>
      <c r="E73" s="265" t="s">
        <v>1060</v>
      </c>
      <c r="F73" s="265" t="s">
        <v>1061</v>
      </c>
      <c r="G73" s="265" t="s">
        <v>1062</v>
      </c>
    </row>
    <row r="74" spans="1:7" ht="45" x14ac:dyDescent="0.25">
      <c r="A74" s="27" t="s">
        <v>1167</v>
      </c>
      <c r="B74" s="264">
        <v>50</v>
      </c>
      <c r="C74" s="264">
        <v>56</v>
      </c>
      <c r="D74" s="264">
        <v>62.72</v>
      </c>
      <c r="E74" s="264">
        <v>70.25</v>
      </c>
      <c r="F74" s="264">
        <v>78.680000000000007</v>
      </c>
      <c r="G74" s="264">
        <v>88.12</v>
      </c>
    </row>
    <row r="75" spans="1:7" x14ac:dyDescent="0.25">
      <c r="A75" s="27" t="s">
        <v>1168</v>
      </c>
      <c r="B75" s="264">
        <v>71</v>
      </c>
      <c r="C75" s="264">
        <v>71</v>
      </c>
      <c r="D75" s="264">
        <v>71</v>
      </c>
      <c r="E75" s="264">
        <v>71</v>
      </c>
      <c r="F75" s="264">
        <v>71</v>
      </c>
      <c r="G75" s="264">
        <v>71</v>
      </c>
    </row>
    <row r="76" spans="1:7" x14ac:dyDescent="0.25">
      <c r="F76" s="264"/>
      <c r="G76" s="264"/>
    </row>
    <row r="77" spans="1:7" x14ac:dyDescent="0.25">
      <c r="A77" s="950" t="s">
        <v>1169</v>
      </c>
      <c r="B77" s="951"/>
      <c r="C77" s="951"/>
      <c r="D77" s="951"/>
      <c r="E77" s="951"/>
      <c r="F77" s="951"/>
      <c r="G77" s="952"/>
    </row>
    <row r="78" spans="1:7" x14ac:dyDescent="0.25">
      <c r="A78" s="27" t="s">
        <v>1170</v>
      </c>
      <c r="B78" s="264">
        <v>128.75</v>
      </c>
      <c r="C78" s="264">
        <v>144.19999999999999</v>
      </c>
      <c r="D78" s="264">
        <v>161.5</v>
      </c>
      <c r="E78" s="264">
        <v>180.88</v>
      </c>
      <c r="F78" s="264">
        <v>202.59</v>
      </c>
      <c r="G78" s="264">
        <v>226.9</v>
      </c>
    </row>
    <row r="79" spans="1:7" ht="30" x14ac:dyDescent="0.25">
      <c r="A79" s="27" t="s">
        <v>1171</v>
      </c>
      <c r="B79" s="264">
        <v>154.5</v>
      </c>
      <c r="C79" s="264">
        <v>173.04</v>
      </c>
      <c r="D79" s="264">
        <v>193.8</v>
      </c>
      <c r="E79" s="264">
        <v>217.06</v>
      </c>
      <c r="F79" s="264">
        <v>243.11</v>
      </c>
      <c r="G79" s="264">
        <v>272.27999999999997</v>
      </c>
    </row>
    <row r="80" spans="1:7" ht="30" x14ac:dyDescent="0.25">
      <c r="A80" s="27" t="s">
        <v>1324</v>
      </c>
      <c r="B80" s="264">
        <v>180.25</v>
      </c>
      <c r="C80" s="264">
        <v>201.88</v>
      </c>
      <c r="D80" s="264">
        <v>226.11</v>
      </c>
      <c r="E80" s="264">
        <v>253.24</v>
      </c>
      <c r="F80" s="264">
        <v>283.63</v>
      </c>
      <c r="G80" s="264">
        <v>317.66000000000003</v>
      </c>
    </row>
    <row r="81" spans="1:7" x14ac:dyDescent="0.25">
      <c r="A81" s="27" t="s">
        <v>1172</v>
      </c>
      <c r="B81" s="264">
        <v>100</v>
      </c>
      <c r="C81" s="264">
        <v>112</v>
      </c>
      <c r="D81" s="264">
        <v>125.44</v>
      </c>
      <c r="E81" s="264">
        <v>140.49</v>
      </c>
      <c r="F81" s="264">
        <v>157.35</v>
      </c>
      <c r="G81" s="264">
        <v>176.23</v>
      </c>
    </row>
    <row r="83" spans="1:7" x14ac:dyDescent="0.25">
      <c r="A83" s="950" t="s">
        <v>1173</v>
      </c>
      <c r="B83" s="951"/>
      <c r="C83" s="951"/>
      <c r="D83" s="951"/>
      <c r="E83" s="951"/>
      <c r="F83" s="951"/>
      <c r="G83" s="952"/>
    </row>
    <row r="84" spans="1:7" x14ac:dyDescent="0.25">
      <c r="A84" s="27" t="s">
        <v>1174</v>
      </c>
      <c r="B84" s="264">
        <v>79.5</v>
      </c>
      <c r="C84" s="264">
        <v>89.04</v>
      </c>
      <c r="D84" s="264">
        <v>99.72</v>
      </c>
      <c r="E84" s="264">
        <v>111.69</v>
      </c>
      <c r="F84" s="264">
        <v>125.09</v>
      </c>
      <c r="G84" s="264">
        <v>140.11000000000001</v>
      </c>
    </row>
    <row r="85" spans="1:7" ht="30" x14ac:dyDescent="0.25">
      <c r="A85" s="27" t="s">
        <v>1166</v>
      </c>
      <c r="B85" s="264">
        <v>100</v>
      </c>
      <c r="C85" s="264">
        <v>112</v>
      </c>
      <c r="D85" s="264">
        <v>125.44</v>
      </c>
      <c r="E85" s="264">
        <v>140.49</v>
      </c>
      <c r="F85" s="264">
        <v>157.35</v>
      </c>
      <c r="G85" s="264">
        <v>176.23</v>
      </c>
    </row>
    <row r="86" spans="1:7" ht="45" x14ac:dyDescent="0.25">
      <c r="A86" s="27" t="s">
        <v>1167</v>
      </c>
      <c r="B86" s="264">
        <v>50</v>
      </c>
      <c r="C86" s="264">
        <v>56</v>
      </c>
      <c r="D86" s="264">
        <v>62.72</v>
      </c>
      <c r="E86" s="264">
        <v>70.25</v>
      </c>
      <c r="F86" s="264">
        <v>78.680000000000007</v>
      </c>
      <c r="G86" s="264">
        <v>88.12</v>
      </c>
    </row>
    <row r="87" spans="1:7" x14ac:dyDescent="0.25">
      <c r="A87" s="27" t="s">
        <v>1175</v>
      </c>
    </row>
    <row r="88" spans="1:7" ht="30" x14ac:dyDescent="0.25">
      <c r="A88" s="222" t="s">
        <v>1325</v>
      </c>
      <c r="B88" s="264">
        <v>71</v>
      </c>
      <c r="C88" s="264">
        <v>71</v>
      </c>
      <c r="D88" s="264">
        <v>71</v>
      </c>
      <c r="E88" s="264">
        <v>71</v>
      </c>
      <c r="F88" s="264">
        <v>71</v>
      </c>
      <c r="G88" s="264">
        <v>71</v>
      </c>
    </row>
    <row r="89" spans="1:7" ht="45" x14ac:dyDescent="0.25">
      <c r="A89" s="222" t="s">
        <v>1176</v>
      </c>
      <c r="B89" s="264">
        <v>51</v>
      </c>
      <c r="C89" s="264">
        <v>51</v>
      </c>
      <c r="D89" s="264">
        <v>51</v>
      </c>
      <c r="E89" s="264">
        <v>51</v>
      </c>
      <c r="F89" s="264">
        <v>51</v>
      </c>
      <c r="G89" s="264">
        <v>51</v>
      </c>
    </row>
    <row r="90" spans="1:7" x14ac:dyDescent="0.25">
      <c r="A90" s="222" t="s">
        <v>1177</v>
      </c>
      <c r="B90" s="264">
        <v>51</v>
      </c>
      <c r="C90" s="264">
        <v>51</v>
      </c>
      <c r="D90" s="264">
        <v>51</v>
      </c>
      <c r="E90" s="264">
        <v>51</v>
      </c>
      <c r="F90" s="264">
        <v>51</v>
      </c>
      <c r="G90" s="264">
        <v>51</v>
      </c>
    </row>
    <row r="91" spans="1:7" x14ac:dyDescent="0.25">
      <c r="A91" s="950" t="s">
        <v>1178</v>
      </c>
      <c r="B91" s="951"/>
      <c r="C91" s="951"/>
      <c r="D91" s="951"/>
      <c r="E91" s="951"/>
      <c r="F91" s="951"/>
      <c r="G91" s="952"/>
    </row>
    <row r="92" spans="1:7" x14ac:dyDescent="0.25">
      <c r="A92" s="27" t="s">
        <v>1170</v>
      </c>
      <c r="B92" s="264">
        <v>61.8</v>
      </c>
      <c r="C92" s="264">
        <v>69.22</v>
      </c>
      <c r="D92" s="264">
        <v>77.52</v>
      </c>
      <c r="E92" s="264">
        <v>86.82</v>
      </c>
      <c r="F92" s="264">
        <v>97.24</v>
      </c>
      <c r="G92" s="264">
        <v>108.91</v>
      </c>
    </row>
    <row r="93" spans="1:7" ht="30" x14ac:dyDescent="0.25">
      <c r="A93" s="60" t="s">
        <v>1138</v>
      </c>
      <c r="B93" s="265" t="s">
        <v>1564</v>
      </c>
      <c r="C93" s="265" t="s">
        <v>1563</v>
      </c>
      <c r="D93" s="265" t="s">
        <v>1059</v>
      </c>
      <c r="E93" s="265" t="s">
        <v>1060</v>
      </c>
      <c r="F93" s="265" t="s">
        <v>1061</v>
      </c>
      <c r="G93" s="265" t="s">
        <v>1062</v>
      </c>
    </row>
    <row r="94" spans="1:7" ht="30" x14ac:dyDescent="0.25">
      <c r="A94" s="27" t="s">
        <v>1171</v>
      </c>
      <c r="B94" s="264">
        <v>72.099999999999994</v>
      </c>
      <c r="C94" s="264">
        <v>80.75</v>
      </c>
      <c r="D94" s="264">
        <v>90.44</v>
      </c>
      <c r="E94" s="264">
        <v>101.3</v>
      </c>
      <c r="F94" s="264">
        <v>113.45</v>
      </c>
      <c r="G94" s="264">
        <v>127.06</v>
      </c>
    </row>
    <row r="95" spans="1:7" ht="30" x14ac:dyDescent="0.25">
      <c r="A95" s="27" t="s">
        <v>1324</v>
      </c>
      <c r="B95" s="264">
        <v>82.4</v>
      </c>
      <c r="C95" s="264">
        <v>92.29</v>
      </c>
      <c r="D95" s="264">
        <v>103.36</v>
      </c>
      <c r="E95" s="264">
        <v>115.77</v>
      </c>
      <c r="F95" s="264">
        <v>129.66</v>
      </c>
      <c r="G95" s="264">
        <v>145.22</v>
      </c>
    </row>
    <row r="97" spans="1:7" x14ac:dyDescent="0.25">
      <c r="A97" s="950" t="s">
        <v>1179</v>
      </c>
      <c r="B97" s="951"/>
      <c r="C97" s="951"/>
      <c r="D97" s="951"/>
      <c r="E97" s="951"/>
      <c r="F97" s="951"/>
      <c r="G97" s="952"/>
    </row>
    <row r="98" spans="1:7" ht="30" x14ac:dyDescent="0.25">
      <c r="A98" s="27" t="s">
        <v>1180</v>
      </c>
      <c r="B98" s="264">
        <v>71</v>
      </c>
      <c r="C98" s="264">
        <v>71</v>
      </c>
      <c r="D98" s="264">
        <v>71</v>
      </c>
      <c r="E98" s="264">
        <v>71</v>
      </c>
      <c r="F98" s="264">
        <v>71</v>
      </c>
      <c r="G98" s="264">
        <v>71</v>
      </c>
    </row>
    <row r="99" spans="1:7" ht="45" x14ac:dyDescent="0.25">
      <c r="A99" s="27" t="s">
        <v>1181</v>
      </c>
      <c r="B99" s="264">
        <v>71</v>
      </c>
      <c r="C99" s="264">
        <v>71</v>
      </c>
      <c r="D99" s="264">
        <v>71</v>
      </c>
      <c r="E99" s="264">
        <v>71</v>
      </c>
      <c r="F99" s="264">
        <v>71</v>
      </c>
      <c r="G99" s="264">
        <v>71</v>
      </c>
    </row>
    <row r="100" spans="1:7" ht="45" x14ac:dyDescent="0.25">
      <c r="A100" s="27" t="s">
        <v>1182</v>
      </c>
      <c r="B100" s="264">
        <v>51</v>
      </c>
      <c r="C100" s="264">
        <v>51</v>
      </c>
      <c r="D100" s="264">
        <v>51</v>
      </c>
      <c r="E100" s="264">
        <v>51</v>
      </c>
      <c r="F100" s="264">
        <v>51</v>
      </c>
      <c r="G100" s="264">
        <v>51</v>
      </c>
    </row>
    <row r="101" spans="1:7" ht="30" x14ac:dyDescent="0.25">
      <c r="A101" s="27" t="s">
        <v>1183</v>
      </c>
      <c r="B101" s="264">
        <v>51</v>
      </c>
      <c r="C101" s="264">
        <v>51</v>
      </c>
      <c r="D101" s="264">
        <v>51</v>
      </c>
      <c r="E101" s="264">
        <v>51</v>
      </c>
      <c r="F101" s="264">
        <v>51</v>
      </c>
      <c r="G101" s="264">
        <v>51</v>
      </c>
    </row>
    <row r="102" spans="1:7" x14ac:dyDescent="0.25">
      <c r="A102" s="27" t="s">
        <v>1184</v>
      </c>
      <c r="B102" s="264">
        <v>0</v>
      </c>
      <c r="C102" s="264">
        <v>0</v>
      </c>
      <c r="D102" s="264">
        <v>0</v>
      </c>
      <c r="E102" s="264">
        <v>0</v>
      </c>
      <c r="F102" s="264">
        <v>0</v>
      </c>
      <c r="G102" s="264">
        <v>0</v>
      </c>
    </row>
    <row r="104" spans="1:7" x14ac:dyDescent="0.25">
      <c r="A104" s="950" t="s">
        <v>1185</v>
      </c>
      <c r="B104" s="951"/>
      <c r="C104" s="951"/>
      <c r="D104" s="951"/>
      <c r="E104" s="951"/>
      <c r="F104" s="951"/>
      <c r="G104" s="952"/>
    </row>
    <row r="105" spans="1:7" x14ac:dyDescent="0.25">
      <c r="A105" s="27" t="s">
        <v>1186</v>
      </c>
      <c r="B105" s="264">
        <v>25</v>
      </c>
      <c r="C105" s="264">
        <v>25</v>
      </c>
      <c r="D105" s="264">
        <v>25</v>
      </c>
      <c r="E105" s="264">
        <v>25</v>
      </c>
      <c r="F105" s="264">
        <v>25</v>
      </c>
      <c r="G105" s="264">
        <v>25</v>
      </c>
    </row>
    <row r="106" spans="1:7" x14ac:dyDescent="0.25">
      <c r="A106" s="27" t="s">
        <v>1187</v>
      </c>
      <c r="B106" s="264">
        <v>100</v>
      </c>
      <c r="C106" s="264">
        <v>100</v>
      </c>
      <c r="D106" s="264">
        <v>100</v>
      </c>
      <c r="E106" s="264">
        <v>100</v>
      </c>
      <c r="F106" s="264">
        <v>100</v>
      </c>
      <c r="G106" s="264">
        <v>100</v>
      </c>
    </row>
    <row r="108" spans="1:7" x14ac:dyDescent="0.25">
      <c r="A108" s="950" t="s">
        <v>1188</v>
      </c>
      <c r="B108" s="951"/>
      <c r="C108" s="951"/>
      <c r="D108" s="951"/>
      <c r="E108" s="951"/>
      <c r="F108" s="951"/>
      <c r="G108" s="952"/>
    </row>
    <row r="109" spans="1:7" x14ac:dyDescent="0.25">
      <c r="A109" s="27" t="s">
        <v>1186</v>
      </c>
      <c r="B109" s="264">
        <v>25</v>
      </c>
      <c r="C109" s="264">
        <v>25</v>
      </c>
      <c r="D109" s="264">
        <v>25</v>
      </c>
      <c r="E109" s="264">
        <v>25</v>
      </c>
      <c r="F109" s="264">
        <v>25</v>
      </c>
      <c r="G109" s="264">
        <v>25</v>
      </c>
    </row>
    <row r="110" spans="1:7" x14ac:dyDescent="0.25">
      <c r="A110" s="27" t="s">
        <v>1187</v>
      </c>
      <c r="B110" s="264">
        <v>1100</v>
      </c>
      <c r="C110" s="264">
        <v>1100</v>
      </c>
      <c r="D110" s="264">
        <v>1100</v>
      </c>
      <c r="E110" s="264">
        <v>1100</v>
      </c>
      <c r="F110" s="264">
        <v>1100</v>
      </c>
      <c r="G110" s="264">
        <v>1100</v>
      </c>
    </row>
    <row r="112" spans="1:7" x14ac:dyDescent="0.25">
      <c r="A112" s="950" t="s">
        <v>1189</v>
      </c>
      <c r="B112" s="951"/>
      <c r="C112" s="951"/>
      <c r="D112" s="951"/>
      <c r="E112" s="951"/>
      <c r="F112" s="951"/>
      <c r="G112" s="952"/>
    </row>
    <row r="113" spans="1:7" x14ac:dyDescent="0.25">
      <c r="A113" s="27" t="s">
        <v>1186</v>
      </c>
      <c r="B113" s="264">
        <v>25</v>
      </c>
      <c r="C113" s="264">
        <v>25</v>
      </c>
      <c r="D113" s="264">
        <v>25</v>
      </c>
      <c r="E113" s="264">
        <v>25</v>
      </c>
      <c r="F113" s="264">
        <v>25</v>
      </c>
      <c r="G113" s="264">
        <v>25</v>
      </c>
    </row>
    <row r="114" spans="1:7" x14ac:dyDescent="0.25">
      <c r="A114" s="27" t="s">
        <v>1187</v>
      </c>
      <c r="B114" s="264">
        <v>2000</v>
      </c>
      <c r="C114" s="264">
        <v>2000</v>
      </c>
      <c r="D114" s="264">
        <v>2000</v>
      </c>
      <c r="E114" s="264">
        <v>2000</v>
      </c>
      <c r="F114" s="264">
        <v>2000</v>
      </c>
      <c r="G114" s="264">
        <v>2000</v>
      </c>
    </row>
    <row r="115" spans="1:7" x14ac:dyDescent="0.25">
      <c r="A115" s="950" t="s">
        <v>1669</v>
      </c>
      <c r="B115" s="951"/>
      <c r="C115" s="951"/>
      <c r="D115" s="951"/>
      <c r="E115" s="951"/>
      <c r="F115" s="951"/>
      <c r="G115" s="952"/>
    </row>
    <row r="116" spans="1:7" ht="15" customHeight="1" x14ac:dyDescent="0.25">
      <c r="A116" s="950" t="s">
        <v>1666</v>
      </c>
      <c r="B116" s="951"/>
      <c r="C116" s="951"/>
      <c r="D116" s="951"/>
      <c r="E116" s="951"/>
      <c r="F116" s="951"/>
      <c r="G116" s="952"/>
    </row>
    <row r="117" spans="1:7" ht="30" x14ac:dyDescent="0.25">
      <c r="A117" s="60"/>
      <c r="B117" s="275" t="s">
        <v>1667</v>
      </c>
      <c r="C117" s="275" t="s">
        <v>1668</v>
      </c>
      <c r="D117" s="275" t="s">
        <v>1046</v>
      </c>
      <c r="E117" s="275" t="s">
        <v>1047</v>
      </c>
      <c r="F117" s="275" t="s">
        <v>1048</v>
      </c>
      <c r="G117" s="275"/>
    </row>
    <row r="118" spans="1:7" x14ac:dyDescent="0.25">
      <c r="A118" s="225"/>
      <c r="B118" s="225"/>
      <c r="C118" s="225"/>
      <c r="D118" s="225"/>
      <c r="E118" s="225"/>
      <c r="F118" s="225"/>
      <c r="G118" s="27"/>
    </row>
    <row r="119" spans="1:7" x14ac:dyDescent="0.25">
      <c r="A119" s="27" t="s">
        <v>1671</v>
      </c>
      <c r="B119" s="264">
        <v>108</v>
      </c>
      <c r="C119" s="264">
        <v>111</v>
      </c>
      <c r="D119" s="264">
        <v>114</v>
      </c>
      <c r="E119" s="264">
        <v>117</v>
      </c>
      <c r="F119" s="264">
        <v>121</v>
      </c>
      <c r="G119" s="27"/>
    </row>
    <row r="120" spans="1:7" x14ac:dyDescent="0.25">
      <c r="A120" s="27" t="s">
        <v>1670</v>
      </c>
      <c r="B120" s="264">
        <v>142</v>
      </c>
      <c r="C120" s="264">
        <v>146</v>
      </c>
      <c r="D120" s="264">
        <v>150</v>
      </c>
      <c r="E120" s="264">
        <v>155</v>
      </c>
      <c r="F120" s="264">
        <v>160</v>
      </c>
      <c r="G120" s="27"/>
    </row>
    <row r="121" spans="1:7" x14ac:dyDescent="0.25">
      <c r="A121" s="27" t="s">
        <v>1672</v>
      </c>
      <c r="B121" s="264">
        <v>238</v>
      </c>
      <c r="C121" s="264">
        <v>245</v>
      </c>
      <c r="D121" s="264">
        <v>252</v>
      </c>
      <c r="E121" s="264">
        <v>260</v>
      </c>
      <c r="F121" s="264">
        <v>268</v>
      </c>
      <c r="G121" s="27"/>
    </row>
    <row r="122" spans="1:7" x14ac:dyDescent="0.25">
      <c r="F122" s="264"/>
      <c r="G122" s="264"/>
    </row>
  </sheetData>
  <mergeCells count="20">
    <mergeCell ref="A116:G116"/>
    <mergeCell ref="A54:G54"/>
    <mergeCell ref="A57:G57"/>
    <mergeCell ref="A61:G61"/>
    <mergeCell ref="A65:G65"/>
    <mergeCell ref="A70:G70"/>
    <mergeCell ref="A77:G77"/>
    <mergeCell ref="A83:G83"/>
    <mergeCell ref="A91:G91"/>
    <mergeCell ref="A97:G97"/>
    <mergeCell ref="A104:G104"/>
    <mergeCell ref="A108:G108"/>
    <mergeCell ref="A112:G112"/>
    <mergeCell ref="A115:G115"/>
    <mergeCell ref="A1:G1"/>
    <mergeCell ref="A51:G51"/>
    <mergeCell ref="A6:G6"/>
    <mergeCell ref="A30:G30"/>
    <mergeCell ref="A44:G44"/>
    <mergeCell ref="A48:G48"/>
  </mergeCells>
  <pageMargins left="0.25" right="0.25" top="1.5" bottom="0.5" header="0.3" footer="0.3"/>
  <pageSetup scale="78" fitToHeight="0" orientation="portrait" r:id="rId1"/>
  <headerFooter scaleWithDoc="0">
    <oddHeader>&amp;C&amp;"-,Bold"&amp;12
City of Tampa
Budget Office
  Rate Manual - &amp;A</oddHeader>
    <oddFooter>&amp;C&amp;P of &amp;N</oddFooter>
  </headerFooter>
  <rowBreaks count="2" manualBreakCount="2">
    <brk id="24" max="16383" man="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7"/>
  <dimension ref="A2:G112"/>
  <sheetViews>
    <sheetView zoomScale="80" zoomScaleNormal="80" workbookViewId="0">
      <selection activeCell="D119" sqref="D119"/>
    </sheetView>
  </sheetViews>
  <sheetFormatPr defaultRowHeight="15" x14ac:dyDescent="0.25"/>
  <cols>
    <col min="1" max="1" width="46.42578125" bestFit="1" customWidth="1"/>
    <col min="2" max="7" width="23.5703125" customWidth="1"/>
  </cols>
  <sheetData>
    <row r="2" spans="1:7" x14ac:dyDescent="0.25">
      <c r="C2" s="921" t="s">
        <v>3</v>
      </c>
      <c r="D2" s="921"/>
      <c r="E2" s="921"/>
      <c r="F2" s="921"/>
      <c r="G2" s="921"/>
    </row>
    <row r="3" spans="1:7" ht="48" customHeight="1" x14ac:dyDescent="0.25">
      <c r="A3" s="3" t="s">
        <v>0</v>
      </c>
      <c r="B3" s="4" t="s">
        <v>1469</v>
      </c>
      <c r="C3" s="4" t="s">
        <v>1470</v>
      </c>
      <c r="D3" s="4" t="s">
        <v>1275</v>
      </c>
      <c r="E3" s="4" t="s">
        <v>2</v>
      </c>
      <c r="F3" s="4" t="s">
        <v>7</v>
      </c>
      <c r="G3" s="4" t="s">
        <v>5</v>
      </c>
    </row>
    <row r="4" spans="1:7" ht="30" x14ac:dyDescent="0.25">
      <c r="A4" s="199" t="s">
        <v>1359</v>
      </c>
      <c r="B4" s="208">
        <v>23.36</v>
      </c>
      <c r="C4" s="210">
        <v>23.36</v>
      </c>
      <c r="D4" s="209" t="s">
        <v>1382</v>
      </c>
      <c r="E4" s="200"/>
      <c r="F4" s="111"/>
      <c r="G4" s="107"/>
    </row>
    <row r="5" spans="1:7" ht="30" x14ac:dyDescent="0.25">
      <c r="A5" s="199" t="s">
        <v>1360</v>
      </c>
      <c r="B5" s="199">
        <v>16.82</v>
      </c>
      <c r="C5" s="109">
        <v>17.760000000000002</v>
      </c>
      <c r="D5" s="209" t="s">
        <v>1382</v>
      </c>
      <c r="E5" s="111"/>
      <c r="F5" s="111"/>
      <c r="G5" s="112"/>
    </row>
    <row r="6" spans="1:7" ht="30" x14ac:dyDescent="0.25">
      <c r="A6" s="199" t="s">
        <v>1361</v>
      </c>
      <c r="B6" s="199">
        <v>14.02</v>
      </c>
      <c r="C6" s="109">
        <v>15.88</v>
      </c>
      <c r="D6" s="209" t="s">
        <v>1382</v>
      </c>
      <c r="E6" s="111"/>
      <c r="F6" s="111"/>
      <c r="G6" s="112"/>
    </row>
    <row r="7" spans="1:7" ht="30" x14ac:dyDescent="0.25">
      <c r="A7" s="199" t="s">
        <v>1362</v>
      </c>
      <c r="B7" s="199">
        <v>18.690000000000001</v>
      </c>
      <c r="C7" s="109">
        <v>17.760000000000002</v>
      </c>
      <c r="D7" s="209" t="s">
        <v>1382</v>
      </c>
      <c r="E7" s="111"/>
      <c r="F7" s="111"/>
      <c r="G7" s="112"/>
    </row>
    <row r="8" spans="1:7" ht="30" x14ac:dyDescent="0.25">
      <c r="A8" s="199" t="s">
        <v>1363</v>
      </c>
      <c r="B8" s="199">
        <v>18.690000000000001</v>
      </c>
      <c r="C8" s="109" t="s">
        <v>1468</v>
      </c>
      <c r="D8" s="209" t="s">
        <v>1382</v>
      </c>
      <c r="E8" s="111"/>
      <c r="F8" s="111"/>
      <c r="G8" s="112"/>
    </row>
    <row r="9" spans="1:7" ht="30" x14ac:dyDescent="0.25">
      <c r="A9" s="199" t="s">
        <v>1364</v>
      </c>
      <c r="B9" s="199">
        <v>14.02</v>
      </c>
      <c r="C9" s="109">
        <v>15.88</v>
      </c>
      <c r="D9" s="209" t="s">
        <v>1382</v>
      </c>
      <c r="E9" s="111"/>
      <c r="F9" s="111"/>
      <c r="G9" s="112"/>
    </row>
    <row r="10" spans="1:7" ht="30" x14ac:dyDescent="0.25">
      <c r="A10" s="199" t="s">
        <v>1365</v>
      </c>
      <c r="B10" s="199">
        <v>28.02</v>
      </c>
      <c r="C10" s="109">
        <v>28.03</v>
      </c>
      <c r="D10" s="209" t="s">
        <v>1382</v>
      </c>
      <c r="E10" s="111"/>
      <c r="F10" s="111"/>
      <c r="G10" s="112"/>
    </row>
    <row r="11" spans="1:7" ht="30" x14ac:dyDescent="0.25">
      <c r="A11" s="199" t="s">
        <v>1366</v>
      </c>
      <c r="B11" s="199">
        <v>25.23</v>
      </c>
      <c r="C11" s="109">
        <v>25.26</v>
      </c>
      <c r="D11" s="209" t="s">
        <v>1382</v>
      </c>
      <c r="E11" s="111"/>
      <c r="F11" s="111"/>
      <c r="G11" s="112"/>
    </row>
    <row r="12" spans="1:7" ht="30" x14ac:dyDescent="0.25">
      <c r="A12" s="199" t="s">
        <v>1367</v>
      </c>
      <c r="B12" s="199">
        <v>16.82</v>
      </c>
      <c r="C12" s="109">
        <v>16.82</v>
      </c>
      <c r="D12" s="209" t="s">
        <v>1382</v>
      </c>
      <c r="E12" s="111"/>
      <c r="F12" s="111"/>
      <c r="G12" s="112"/>
    </row>
    <row r="13" spans="1:7" ht="30" x14ac:dyDescent="0.25">
      <c r="A13" s="199" t="s">
        <v>1368</v>
      </c>
      <c r="B13" s="199">
        <v>28.02</v>
      </c>
      <c r="C13" s="109">
        <v>24.29</v>
      </c>
      <c r="D13" s="209" t="s">
        <v>1382</v>
      </c>
      <c r="E13" s="111"/>
      <c r="F13" s="111"/>
      <c r="G13" s="112"/>
    </row>
    <row r="14" spans="1:7" ht="30" x14ac:dyDescent="0.25">
      <c r="A14" s="199" t="s">
        <v>1369</v>
      </c>
      <c r="B14" s="199">
        <v>25.23</v>
      </c>
      <c r="C14" s="109">
        <v>23.36</v>
      </c>
      <c r="D14" s="209" t="s">
        <v>1382</v>
      </c>
      <c r="E14" s="111"/>
      <c r="F14" s="111"/>
      <c r="G14" s="112"/>
    </row>
    <row r="15" spans="1:7" ht="30" x14ac:dyDescent="0.25">
      <c r="A15" s="199" t="s">
        <v>1370</v>
      </c>
      <c r="B15" s="199">
        <v>17.760000000000002</v>
      </c>
      <c r="C15" s="109">
        <v>16.82</v>
      </c>
      <c r="D15" s="209" t="s">
        <v>1382</v>
      </c>
      <c r="E15" s="111"/>
      <c r="F15" s="111"/>
      <c r="G15" s="112"/>
    </row>
    <row r="16" spans="1:7" ht="30" x14ac:dyDescent="0.25">
      <c r="A16" s="199" t="s">
        <v>1395</v>
      </c>
      <c r="B16" s="199">
        <v>26.17</v>
      </c>
      <c r="C16" s="109">
        <v>27.1</v>
      </c>
      <c r="D16" s="209" t="s">
        <v>1382</v>
      </c>
      <c r="E16" s="111"/>
      <c r="F16" s="111"/>
      <c r="G16" s="112"/>
    </row>
    <row r="17" spans="1:7" ht="30" x14ac:dyDescent="0.25">
      <c r="A17" s="199" t="s">
        <v>1371</v>
      </c>
      <c r="B17" s="199">
        <v>18.690000000000001</v>
      </c>
      <c r="C17" s="109">
        <v>20.56</v>
      </c>
      <c r="D17" s="209" t="s">
        <v>1382</v>
      </c>
      <c r="E17" s="111"/>
      <c r="F17" s="111"/>
      <c r="G17" s="112"/>
    </row>
    <row r="18" spans="1:7" ht="30" x14ac:dyDescent="0.25">
      <c r="A18" s="199" t="s">
        <v>1372</v>
      </c>
      <c r="B18" s="199">
        <v>15.89</v>
      </c>
      <c r="C18" s="109">
        <v>16.82</v>
      </c>
      <c r="D18" s="209" t="s">
        <v>1382</v>
      </c>
      <c r="E18" s="111"/>
      <c r="F18" s="111"/>
      <c r="G18" s="112"/>
    </row>
    <row r="19" spans="1:7" ht="30" x14ac:dyDescent="0.25">
      <c r="A19" s="199" t="s">
        <v>1373</v>
      </c>
      <c r="B19" s="199">
        <v>18.690000000000001</v>
      </c>
      <c r="C19" s="109">
        <v>18.690000000000001</v>
      </c>
      <c r="D19" s="209" t="s">
        <v>1382</v>
      </c>
      <c r="E19" s="111"/>
      <c r="F19" s="111"/>
      <c r="G19" s="112"/>
    </row>
    <row r="20" spans="1:7" ht="30" x14ac:dyDescent="0.25">
      <c r="A20" s="199" t="s">
        <v>1374</v>
      </c>
      <c r="B20" s="199">
        <v>18.690000000000001</v>
      </c>
      <c r="C20" s="109" t="s">
        <v>1468</v>
      </c>
      <c r="D20" s="209" t="s">
        <v>1382</v>
      </c>
      <c r="E20" s="111"/>
      <c r="F20" s="111"/>
      <c r="G20" s="112"/>
    </row>
    <row r="21" spans="1:7" ht="30" x14ac:dyDescent="0.25">
      <c r="A21" s="199" t="s">
        <v>1375</v>
      </c>
      <c r="B21" s="199">
        <v>15.89</v>
      </c>
      <c r="C21" s="109">
        <v>15.69</v>
      </c>
      <c r="D21" s="209" t="s">
        <v>1382</v>
      </c>
      <c r="E21" s="111"/>
      <c r="F21" s="111"/>
      <c r="G21" s="112"/>
    </row>
    <row r="22" spans="1:7" ht="30" x14ac:dyDescent="0.25">
      <c r="A22" s="199" t="s">
        <v>1376</v>
      </c>
      <c r="B22" s="199">
        <v>29.91</v>
      </c>
      <c r="C22" s="109">
        <v>27.1</v>
      </c>
      <c r="D22" s="209" t="s">
        <v>1382</v>
      </c>
      <c r="E22" s="111"/>
      <c r="F22" s="111"/>
      <c r="G22" s="112"/>
    </row>
    <row r="23" spans="1:7" ht="30" x14ac:dyDescent="0.25">
      <c r="A23" s="199" t="s">
        <v>1377</v>
      </c>
      <c r="B23" s="199">
        <v>27.1</v>
      </c>
      <c r="C23" s="109">
        <v>25.23</v>
      </c>
      <c r="D23" s="209" t="s">
        <v>1382</v>
      </c>
      <c r="E23" s="111"/>
      <c r="F23" s="111"/>
      <c r="G23" s="112"/>
    </row>
    <row r="24" spans="1:7" ht="30" x14ac:dyDescent="0.25">
      <c r="A24" s="199" t="s">
        <v>1378</v>
      </c>
      <c r="B24" s="199">
        <v>19.63</v>
      </c>
      <c r="C24" s="109">
        <v>17.760000000000002</v>
      </c>
      <c r="D24" s="209" t="s">
        <v>1382</v>
      </c>
      <c r="E24" s="111"/>
      <c r="F24" s="111"/>
      <c r="G24" s="112"/>
    </row>
    <row r="25" spans="1:7" ht="30" x14ac:dyDescent="0.25">
      <c r="A25" s="199" t="s">
        <v>1379</v>
      </c>
      <c r="B25" s="199">
        <v>28.04</v>
      </c>
      <c r="C25" s="109">
        <v>25.23</v>
      </c>
      <c r="D25" s="209" t="s">
        <v>1382</v>
      </c>
      <c r="E25" s="111"/>
      <c r="F25" s="111"/>
      <c r="G25" s="112"/>
    </row>
    <row r="26" spans="1:7" ht="30" x14ac:dyDescent="0.25">
      <c r="A26" s="199" t="s">
        <v>1380</v>
      </c>
      <c r="B26" s="199">
        <v>25.23</v>
      </c>
      <c r="C26" s="109">
        <v>23.36</v>
      </c>
      <c r="D26" s="209" t="s">
        <v>1382</v>
      </c>
      <c r="E26" s="111"/>
      <c r="F26" s="111"/>
      <c r="G26" s="112"/>
    </row>
    <row r="27" spans="1:7" ht="30" x14ac:dyDescent="0.25">
      <c r="A27" s="199" t="s">
        <v>1381</v>
      </c>
      <c r="B27" s="199">
        <v>19.63</v>
      </c>
      <c r="C27" s="109">
        <v>17.760000000000002</v>
      </c>
      <c r="D27" s="209" t="s">
        <v>1382</v>
      </c>
      <c r="E27" s="111"/>
      <c r="F27" s="111"/>
      <c r="G27" s="112"/>
    </row>
    <row r="28" spans="1:7" ht="30" x14ac:dyDescent="0.25">
      <c r="A28" s="199" t="s">
        <v>1383</v>
      </c>
      <c r="B28" s="199">
        <v>23.36</v>
      </c>
      <c r="C28" s="109">
        <v>26.17</v>
      </c>
      <c r="D28" s="209" t="s">
        <v>1382</v>
      </c>
      <c r="E28" s="111"/>
      <c r="F28" s="111"/>
      <c r="G28" s="112"/>
    </row>
    <row r="29" spans="1:7" ht="30" x14ac:dyDescent="0.25">
      <c r="A29" s="199" t="s">
        <v>1384</v>
      </c>
      <c r="B29" s="199">
        <v>16.82</v>
      </c>
      <c r="C29" s="109">
        <v>18.690000000000001</v>
      </c>
      <c r="D29" s="209" t="s">
        <v>1382</v>
      </c>
      <c r="E29" s="111"/>
      <c r="F29" s="111"/>
      <c r="G29" s="112"/>
    </row>
    <row r="30" spans="1:7" ht="30" x14ac:dyDescent="0.25">
      <c r="A30" s="199" t="s">
        <v>1385</v>
      </c>
      <c r="B30" s="199">
        <v>14.02</v>
      </c>
      <c r="C30" s="109">
        <v>15.89</v>
      </c>
      <c r="D30" s="209" t="s">
        <v>1382</v>
      </c>
      <c r="E30" s="111"/>
      <c r="F30" s="111"/>
      <c r="G30" s="112"/>
    </row>
    <row r="31" spans="1:7" ht="30" x14ac:dyDescent="0.25">
      <c r="A31" s="199" t="s">
        <v>1386</v>
      </c>
      <c r="B31" s="199">
        <v>18.690000000000001</v>
      </c>
      <c r="C31" s="109">
        <v>18.690000000000001</v>
      </c>
      <c r="D31" s="209" t="s">
        <v>1382</v>
      </c>
      <c r="E31" s="111"/>
      <c r="F31" s="111"/>
      <c r="G31" s="112"/>
    </row>
    <row r="32" spans="1:7" ht="30" x14ac:dyDescent="0.25">
      <c r="A32" s="199" t="s">
        <v>1387</v>
      </c>
      <c r="B32" s="199">
        <v>18.690000000000001</v>
      </c>
      <c r="C32" s="109" t="s">
        <v>1468</v>
      </c>
      <c r="D32" s="209" t="s">
        <v>1382</v>
      </c>
      <c r="E32" s="111"/>
      <c r="F32" s="111"/>
      <c r="G32" s="112"/>
    </row>
    <row r="33" spans="1:7" ht="30" x14ac:dyDescent="0.25">
      <c r="A33" s="199" t="s">
        <v>1388</v>
      </c>
      <c r="B33" s="199">
        <v>14.02</v>
      </c>
      <c r="C33" s="109">
        <v>15.89</v>
      </c>
      <c r="D33" s="209" t="s">
        <v>1382</v>
      </c>
      <c r="E33" s="111"/>
      <c r="F33" s="111"/>
      <c r="G33" s="112"/>
    </row>
    <row r="34" spans="1:7" ht="30" x14ac:dyDescent="0.25">
      <c r="A34" s="199" t="s">
        <v>1389</v>
      </c>
      <c r="B34" s="199">
        <v>27.1</v>
      </c>
      <c r="C34" s="109">
        <v>27.1</v>
      </c>
      <c r="D34" s="209" t="s">
        <v>1382</v>
      </c>
      <c r="E34" s="111"/>
      <c r="F34" s="111"/>
      <c r="G34" s="112"/>
    </row>
    <row r="35" spans="1:7" ht="30" x14ac:dyDescent="0.25">
      <c r="A35" s="199" t="s">
        <v>1390</v>
      </c>
      <c r="B35" s="199">
        <v>25.23</v>
      </c>
      <c r="C35" s="109">
        <v>25.23</v>
      </c>
      <c r="D35" s="209" t="s">
        <v>1382</v>
      </c>
      <c r="E35" s="111"/>
      <c r="F35" s="111"/>
      <c r="G35" s="112"/>
    </row>
    <row r="36" spans="1:7" ht="30" x14ac:dyDescent="0.25">
      <c r="A36" s="199" t="s">
        <v>1391</v>
      </c>
      <c r="B36" s="199">
        <v>17.760000000000002</v>
      </c>
      <c r="C36" s="109">
        <v>17.760000000000002</v>
      </c>
      <c r="D36" s="209" t="s">
        <v>1382</v>
      </c>
      <c r="E36" s="111"/>
      <c r="F36" s="111"/>
      <c r="G36" s="112"/>
    </row>
    <row r="37" spans="1:7" ht="30" x14ac:dyDescent="0.25">
      <c r="A37" s="199" t="s">
        <v>1392</v>
      </c>
      <c r="B37" s="199">
        <v>25.23</v>
      </c>
      <c r="C37" s="109">
        <v>25.23</v>
      </c>
      <c r="D37" s="209" t="s">
        <v>1382</v>
      </c>
      <c r="E37" s="111"/>
      <c r="F37" s="111"/>
      <c r="G37" s="112"/>
    </row>
    <row r="38" spans="1:7" ht="30" x14ac:dyDescent="0.25">
      <c r="A38" s="199" t="s">
        <v>1393</v>
      </c>
      <c r="B38" s="199">
        <v>23.36</v>
      </c>
      <c r="C38" s="109">
        <v>23.36</v>
      </c>
      <c r="D38" s="209" t="s">
        <v>1382</v>
      </c>
      <c r="E38" s="111"/>
      <c r="F38" s="111"/>
      <c r="G38" s="112"/>
    </row>
    <row r="39" spans="1:7" ht="30" x14ac:dyDescent="0.25">
      <c r="A39" s="199" t="s">
        <v>1394</v>
      </c>
      <c r="B39" s="199">
        <v>17.760000000000002</v>
      </c>
      <c r="C39" s="109">
        <v>17.760000000000002</v>
      </c>
      <c r="D39" s="209" t="s">
        <v>1382</v>
      </c>
      <c r="E39" s="111"/>
      <c r="F39" s="111"/>
      <c r="G39" s="112"/>
    </row>
    <row r="40" spans="1:7" ht="30" x14ac:dyDescent="0.25">
      <c r="A40" s="199" t="s">
        <v>1396</v>
      </c>
      <c r="B40" s="199">
        <v>25.23</v>
      </c>
      <c r="C40" s="109">
        <v>25.23</v>
      </c>
      <c r="D40" s="209" t="s">
        <v>1382</v>
      </c>
      <c r="E40" s="111"/>
      <c r="F40" s="111"/>
      <c r="G40" s="112"/>
    </row>
    <row r="41" spans="1:7" ht="30" x14ac:dyDescent="0.25">
      <c r="A41" s="199" t="s">
        <v>1397</v>
      </c>
      <c r="B41" s="199">
        <v>18.690000000000001</v>
      </c>
      <c r="C41" s="109">
        <v>19.62</v>
      </c>
      <c r="D41" s="209" t="s">
        <v>1382</v>
      </c>
      <c r="E41" s="111"/>
      <c r="F41" s="111"/>
      <c r="G41" s="112"/>
    </row>
    <row r="42" spans="1:7" ht="30" x14ac:dyDescent="0.25">
      <c r="A42" s="199" t="s">
        <v>1398</v>
      </c>
      <c r="B42" s="199">
        <v>16.82</v>
      </c>
      <c r="C42" s="109">
        <v>16.82</v>
      </c>
      <c r="D42" s="209" t="s">
        <v>1382</v>
      </c>
      <c r="E42" s="111"/>
      <c r="F42" s="111"/>
      <c r="G42" s="112"/>
    </row>
    <row r="43" spans="1:7" ht="30" x14ac:dyDescent="0.25">
      <c r="A43" s="199" t="s">
        <v>1399</v>
      </c>
      <c r="B43" s="199">
        <v>20.56</v>
      </c>
      <c r="C43" s="109">
        <v>18.690000000000001</v>
      </c>
      <c r="D43" s="209" t="s">
        <v>1382</v>
      </c>
      <c r="E43" s="111"/>
      <c r="F43" s="111"/>
      <c r="G43" s="112"/>
    </row>
    <row r="44" spans="1:7" ht="30" x14ac:dyDescent="0.25">
      <c r="A44" s="199" t="s">
        <v>1400</v>
      </c>
      <c r="B44" s="199">
        <v>20.56</v>
      </c>
      <c r="C44" s="109" t="s">
        <v>1468</v>
      </c>
      <c r="D44" s="209" t="s">
        <v>1382</v>
      </c>
      <c r="E44" s="111"/>
      <c r="F44" s="111"/>
      <c r="G44" s="112"/>
    </row>
    <row r="45" spans="1:7" ht="30" x14ac:dyDescent="0.25">
      <c r="A45" s="199" t="s">
        <v>1401</v>
      </c>
      <c r="B45" s="199">
        <v>16.82</v>
      </c>
      <c r="C45" s="109">
        <v>16.82</v>
      </c>
      <c r="D45" s="209" t="s">
        <v>1382</v>
      </c>
      <c r="E45" s="111"/>
      <c r="F45" s="111"/>
      <c r="G45" s="112"/>
    </row>
    <row r="46" spans="1:7" ht="30" x14ac:dyDescent="0.25">
      <c r="A46" s="199" t="s">
        <v>1402</v>
      </c>
      <c r="B46" s="199">
        <v>29.9</v>
      </c>
      <c r="C46" s="109">
        <v>29.9</v>
      </c>
      <c r="D46" s="209" t="s">
        <v>1382</v>
      </c>
      <c r="E46" s="111"/>
      <c r="F46" s="111"/>
      <c r="G46" s="112"/>
    </row>
    <row r="47" spans="1:7" ht="30" x14ac:dyDescent="0.25">
      <c r="A47" s="199" t="s">
        <v>1403</v>
      </c>
      <c r="B47" s="199">
        <v>27.1</v>
      </c>
      <c r="C47" s="109">
        <v>27.1</v>
      </c>
      <c r="D47" s="209" t="s">
        <v>1382</v>
      </c>
      <c r="E47" s="111"/>
      <c r="F47" s="111"/>
      <c r="G47" s="112"/>
    </row>
    <row r="48" spans="1:7" ht="30" x14ac:dyDescent="0.25">
      <c r="A48" s="199" t="s">
        <v>1404</v>
      </c>
      <c r="B48" s="199">
        <v>17.75</v>
      </c>
      <c r="C48" s="109">
        <v>17.760000000000002</v>
      </c>
      <c r="D48" s="209" t="s">
        <v>1382</v>
      </c>
      <c r="E48" s="111"/>
      <c r="F48" s="111"/>
      <c r="G48" s="112"/>
    </row>
    <row r="49" spans="1:7" ht="30" x14ac:dyDescent="0.25">
      <c r="A49" s="199" t="s">
        <v>1405</v>
      </c>
      <c r="B49" s="199">
        <v>28.97</v>
      </c>
      <c r="C49" s="109">
        <v>25.23</v>
      </c>
      <c r="D49" s="209" t="s">
        <v>1382</v>
      </c>
      <c r="E49" s="111"/>
      <c r="F49" s="111"/>
      <c r="G49" s="112"/>
    </row>
    <row r="50" spans="1:7" ht="30" x14ac:dyDescent="0.25">
      <c r="A50" s="199" t="s">
        <v>1406</v>
      </c>
      <c r="B50" s="199">
        <v>27.1</v>
      </c>
      <c r="C50" s="109">
        <v>24.29</v>
      </c>
      <c r="D50" s="209" t="s">
        <v>1382</v>
      </c>
      <c r="E50" s="111"/>
      <c r="F50" s="111"/>
      <c r="G50" s="112"/>
    </row>
    <row r="51" spans="1:7" ht="30" x14ac:dyDescent="0.25">
      <c r="A51" s="199" t="s">
        <v>1407</v>
      </c>
      <c r="B51" s="199">
        <v>21.5</v>
      </c>
      <c r="C51" s="109">
        <v>17.760000000000002</v>
      </c>
      <c r="D51" s="209" t="s">
        <v>1382</v>
      </c>
      <c r="E51" s="111"/>
      <c r="F51" s="111"/>
      <c r="G51" s="112"/>
    </row>
    <row r="52" spans="1:7" ht="30" x14ac:dyDescent="0.25">
      <c r="A52" s="199" t="s">
        <v>1408</v>
      </c>
      <c r="B52" s="199">
        <v>27.1</v>
      </c>
      <c r="C52" s="109">
        <v>27.1</v>
      </c>
      <c r="D52" s="209" t="s">
        <v>1382</v>
      </c>
      <c r="E52" s="111"/>
      <c r="F52" s="111"/>
      <c r="G52" s="112"/>
    </row>
    <row r="53" spans="1:7" ht="30" x14ac:dyDescent="0.25">
      <c r="A53" s="199" t="s">
        <v>1409</v>
      </c>
      <c r="B53" s="199">
        <v>20.56</v>
      </c>
      <c r="C53" s="109">
        <v>20.56</v>
      </c>
      <c r="D53" s="209" t="s">
        <v>1382</v>
      </c>
      <c r="E53" s="111"/>
      <c r="F53" s="111"/>
      <c r="G53" s="112"/>
    </row>
    <row r="54" spans="1:7" ht="30" x14ac:dyDescent="0.25">
      <c r="A54" s="199" t="s">
        <v>1410</v>
      </c>
      <c r="B54" s="199">
        <v>16.82</v>
      </c>
      <c r="C54" s="109">
        <v>16.82</v>
      </c>
      <c r="D54" s="209" t="s">
        <v>1382</v>
      </c>
      <c r="E54" s="111"/>
      <c r="F54" s="111"/>
      <c r="G54" s="112"/>
    </row>
    <row r="55" spans="1:7" ht="30" x14ac:dyDescent="0.25">
      <c r="A55" s="199" t="s">
        <v>1411</v>
      </c>
      <c r="B55" s="199">
        <v>20.56</v>
      </c>
      <c r="C55" s="109">
        <v>20.56</v>
      </c>
      <c r="D55" s="209" t="s">
        <v>1382</v>
      </c>
      <c r="E55" s="111"/>
      <c r="F55" s="111"/>
      <c r="G55" s="112"/>
    </row>
    <row r="56" spans="1:7" ht="30" x14ac:dyDescent="0.25">
      <c r="A56" s="199" t="s">
        <v>1412</v>
      </c>
      <c r="B56" s="199">
        <v>20.56</v>
      </c>
      <c r="C56" s="109" t="s">
        <v>1468</v>
      </c>
      <c r="D56" s="209" t="s">
        <v>1382</v>
      </c>
      <c r="E56" s="111"/>
      <c r="F56" s="111"/>
      <c r="G56" s="112"/>
    </row>
    <row r="57" spans="1:7" ht="30" x14ac:dyDescent="0.25">
      <c r="A57" s="199" t="s">
        <v>1413</v>
      </c>
      <c r="B57" s="199">
        <v>16.82</v>
      </c>
      <c r="C57" s="109">
        <v>16.82</v>
      </c>
      <c r="D57" s="209" t="s">
        <v>1382</v>
      </c>
      <c r="E57" s="111"/>
      <c r="F57" s="111"/>
      <c r="G57" s="112"/>
    </row>
    <row r="58" spans="1:7" ht="30" x14ac:dyDescent="0.25">
      <c r="A58" s="199" t="s">
        <v>1414</v>
      </c>
      <c r="B58" s="199">
        <v>30.84</v>
      </c>
      <c r="C58" s="109">
        <v>28.97</v>
      </c>
      <c r="D58" s="209" t="s">
        <v>1382</v>
      </c>
      <c r="E58" s="111"/>
      <c r="F58" s="111"/>
      <c r="G58" s="112"/>
    </row>
    <row r="59" spans="1:7" ht="30" x14ac:dyDescent="0.25">
      <c r="A59" s="199" t="s">
        <v>1415</v>
      </c>
      <c r="B59" s="199">
        <v>28.97</v>
      </c>
      <c r="C59" s="109">
        <v>26.17</v>
      </c>
      <c r="D59" s="209" t="s">
        <v>1382</v>
      </c>
      <c r="E59" s="111"/>
      <c r="F59" s="111"/>
      <c r="G59" s="112"/>
    </row>
    <row r="60" spans="1:7" ht="30" x14ac:dyDescent="0.25">
      <c r="A60" s="199" t="s">
        <v>1416</v>
      </c>
      <c r="B60" s="199">
        <v>21.5</v>
      </c>
      <c r="C60" s="109">
        <v>18.690000000000001</v>
      </c>
      <c r="D60" s="209" t="s">
        <v>1382</v>
      </c>
      <c r="E60" s="111"/>
      <c r="F60" s="111"/>
      <c r="G60" s="112"/>
    </row>
    <row r="61" spans="1:7" ht="30" x14ac:dyDescent="0.25">
      <c r="A61" s="199" t="s">
        <v>1417</v>
      </c>
      <c r="B61" s="199">
        <v>28.97</v>
      </c>
      <c r="C61" s="109">
        <v>26.17</v>
      </c>
      <c r="D61" s="209" t="s">
        <v>1382</v>
      </c>
      <c r="E61" s="111"/>
      <c r="F61" s="111"/>
      <c r="G61" s="112"/>
    </row>
    <row r="62" spans="1:7" ht="30" x14ac:dyDescent="0.25">
      <c r="A62" s="199" t="s">
        <v>1418</v>
      </c>
      <c r="B62" s="199">
        <v>27.1</v>
      </c>
      <c r="C62" s="109">
        <v>24.3</v>
      </c>
      <c r="D62" s="209" t="s">
        <v>1382</v>
      </c>
      <c r="E62" s="111"/>
      <c r="F62" s="111"/>
      <c r="G62" s="112"/>
    </row>
    <row r="63" spans="1:7" ht="30" x14ac:dyDescent="0.25">
      <c r="A63" s="199" t="s">
        <v>1419</v>
      </c>
      <c r="B63" s="199">
        <v>21.5</v>
      </c>
      <c r="C63" s="109">
        <v>18.690000000000001</v>
      </c>
      <c r="D63" s="209" t="s">
        <v>1382</v>
      </c>
      <c r="E63" s="111"/>
      <c r="F63" s="111"/>
      <c r="G63" s="112"/>
    </row>
    <row r="64" spans="1:7" ht="30" x14ac:dyDescent="0.25">
      <c r="A64" s="199" t="s">
        <v>1420</v>
      </c>
      <c r="B64" s="199">
        <v>25.23</v>
      </c>
      <c r="C64" s="109">
        <v>27.1</v>
      </c>
      <c r="D64" s="209" t="s">
        <v>1382</v>
      </c>
      <c r="E64" s="111"/>
      <c r="F64" s="111"/>
      <c r="G64" s="112"/>
    </row>
    <row r="65" spans="1:7" ht="30" x14ac:dyDescent="0.25">
      <c r="A65" s="199" t="s">
        <v>1421</v>
      </c>
      <c r="B65" s="199">
        <v>18.690000000000001</v>
      </c>
      <c r="C65" s="109">
        <v>20.56</v>
      </c>
      <c r="D65" s="209" t="s">
        <v>1382</v>
      </c>
      <c r="E65" s="111"/>
      <c r="F65" s="111"/>
      <c r="G65" s="112"/>
    </row>
    <row r="66" spans="1:7" ht="30" x14ac:dyDescent="0.25">
      <c r="A66" s="199" t="s">
        <v>1422</v>
      </c>
      <c r="B66" s="199">
        <v>16.82</v>
      </c>
      <c r="C66" s="109">
        <v>16.82</v>
      </c>
      <c r="D66" s="209" t="s">
        <v>1382</v>
      </c>
      <c r="E66" s="111"/>
      <c r="F66" s="111"/>
      <c r="G66" s="112"/>
    </row>
    <row r="67" spans="1:7" ht="30" x14ac:dyDescent="0.25">
      <c r="A67" s="199" t="s">
        <v>1423</v>
      </c>
      <c r="B67" s="199">
        <v>20.56</v>
      </c>
      <c r="C67" s="109">
        <v>20.56</v>
      </c>
      <c r="D67" s="209" t="s">
        <v>1382</v>
      </c>
      <c r="E67" s="111"/>
      <c r="F67" s="111"/>
      <c r="G67" s="112"/>
    </row>
    <row r="68" spans="1:7" ht="30" x14ac:dyDescent="0.25">
      <c r="A68" s="199" t="s">
        <v>1424</v>
      </c>
      <c r="B68" s="199">
        <v>20.56</v>
      </c>
      <c r="C68" s="109" t="s">
        <v>1468</v>
      </c>
      <c r="D68" s="209" t="s">
        <v>1382</v>
      </c>
      <c r="E68" s="111"/>
      <c r="F68" s="111"/>
      <c r="G68" s="112"/>
    </row>
    <row r="69" spans="1:7" ht="30" x14ac:dyDescent="0.25">
      <c r="A69" s="199" t="s">
        <v>1425</v>
      </c>
      <c r="B69" s="199">
        <v>16.82</v>
      </c>
      <c r="C69" s="109">
        <v>16.82</v>
      </c>
      <c r="D69" s="209" t="s">
        <v>1382</v>
      </c>
      <c r="E69" s="111"/>
      <c r="F69" s="111"/>
      <c r="G69" s="112"/>
    </row>
    <row r="70" spans="1:7" ht="30" x14ac:dyDescent="0.25">
      <c r="A70" s="199" t="s">
        <v>1426</v>
      </c>
      <c r="B70" s="199">
        <v>28.97</v>
      </c>
      <c r="C70" s="109">
        <v>28.97</v>
      </c>
      <c r="D70" s="209" t="s">
        <v>1382</v>
      </c>
      <c r="E70" s="111"/>
      <c r="F70" s="111"/>
      <c r="G70" s="112"/>
    </row>
    <row r="71" spans="1:7" ht="30" x14ac:dyDescent="0.25">
      <c r="A71" s="199" t="s">
        <v>1427</v>
      </c>
      <c r="B71" s="199">
        <v>27.1</v>
      </c>
      <c r="C71" s="109">
        <v>27.1</v>
      </c>
      <c r="D71" s="209" t="s">
        <v>1382</v>
      </c>
      <c r="E71" s="111"/>
      <c r="F71" s="111"/>
      <c r="G71" s="112"/>
    </row>
    <row r="72" spans="1:7" ht="30" x14ac:dyDescent="0.25">
      <c r="A72" s="199" t="s">
        <v>1428</v>
      </c>
      <c r="B72" s="199">
        <v>18.690000000000001</v>
      </c>
      <c r="C72" s="109">
        <v>18.690000000000001</v>
      </c>
      <c r="D72" s="209" t="s">
        <v>1382</v>
      </c>
      <c r="E72" s="111"/>
      <c r="F72" s="111"/>
      <c r="G72" s="112"/>
    </row>
    <row r="73" spans="1:7" ht="30" x14ac:dyDescent="0.25">
      <c r="A73" s="199" t="s">
        <v>1429</v>
      </c>
      <c r="B73" s="199">
        <v>26.17</v>
      </c>
      <c r="C73" s="109">
        <v>26.17</v>
      </c>
      <c r="D73" s="209" t="s">
        <v>1382</v>
      </c>
      <c r="E73" s="111"/>
      <c r="F73" s="111"/>
      <c r="G73" s="112"/>
    </row>
    <row r="74" spans="1:7" ht="30" x14ac:dyDescent="0.25">
      <c r="A74" s="199" t="s">
        <v>1430</v>
      </c>
      <c r="B74" s="199">
        <v>25.23</v>
      </c>
      <c r="C74" s="109">
        <v>25.23</v>
      </c>
      <c r="D74" s="209" t="s">
        <v>1382</v>
      </c>
      <c r="E74" s="111"/>
      <c r="F74" s="111"/>
      <c r="G74" s="112"/>
    </row>
    <row r="75" spans="1:7" ht="30" x14ac:dyDescent="0.25">
      <c r="A75" s="199" t="s">
        <v>1431</v>
      </c>
      <c r="B75" s="199">
        <v>18.690000000000001</v>
      </c>
      <c r="C75" s="109">
        <v>18.690000000000001</v>
      </c>
      <c r="D75" s="209" t="s">
        <v>1382</v>
      </c>
      <c r="E75" s="111"/>
      <c r="F75" s="111"/>
      <c r="G75" s="112"/>
    </row>
    <row r="76" spans="1:7" ht="30" x14ac:dyDescent="0.25">
      <c r="A76" s="199" t="s">
        <v>1432</v>
      </c>
      <c r="B76" s="199">
        <v>28.03</v>
      </c>
      <c r="C76" s="109">
        <v>33.65</v>
      </c>
      <c r="D76" s="209" t="s">
        <v>1382</v>
      </c>
      <c r="E76" s="111"/>
      <c r="F76" s="111"/>
      <c r="G76" s="112"/>
    </row>
    <row r="77" spans="1:7" ht="30" x14ac:dyDescent="0.25">
      <c r="A77" s="199" t="s">
        <v>1433</v>
      </c>
      <c r="B77" s="199">
        <v>23.36</v>
      </c>
      <c r="C77" s="109">
        <v>24.29</v>
      </c>
      <c r="D77" s="209" t="s">
        <v>1382</v>
      </c>
      <c r="E77" s="111"/>
      <c r="F77" s="111"/>
      <c r="G77" s="112"/>
    </row>
    <row r="78" spans="1:7" ht="30" x14ac:dyDescent="0.25">
      <c r="A78" s="199" t="s">
        <v>1434</v>
      </c>
      <c r="B78" s="199">
        <v>18.690000000000001</v>
      </c>
      <c r="C78" s="109">
        <v>19.62</v>
      </c>
      <c r="D78" s="209" t="s">
        <v>1382</v>
      </c>
      <c r="E78" s="111"/>
      <c r="F78" s="111"/>
      <c r="G78" s="112"/>
    </row>
    <row r="79" spans="1:7" ht="30" x14ac:dyDescent="0.25">
      <c r="A79" s="199" t="s">
        <v>1435</v>
      </c>
      <c r="B79" s="199">
        <v>23.36</v>
      </c>
      <c r="C79" s="109">
        <v>24.29</v>
      </c>
      <c r="D79" s="209" t="s">
        <v>1382</v>
      </c>
      <c r="E79" s="111"/>
      <c r="F79" s="111"/>
      <c r="G79" s="112"/>
    </row>
    <row r="80" spans="1:7" ht="30" x14ac:dyDescent="0.25">
      <c r="A80" s="199" t="s">
        <v>1436</v>
      </c>
      <c r="B80" s="199">
        <v>23.36</v>
      </c>
      <c r="C80" s="109" t="s">
        <v>1468</v>
      </c>
      <c r="D80" s="209" t="s">
        <v>1382</v>
      </c>
      <c r="E80" s="111"/>
      <c r="F80" s="111"/>
      <c r="G80" s="112"/>
    </row>
    <row r="81" spans="1:7" ht="30" x14ac:dyDescent="0.25">
      <c r="A81" s="199" t="s">
        <v>1437</v>
      </c>
      <c r="B81" s="199">
        <v>18.690000000000001</v>
      </c>
      <c r="C81" s="109">
        <v>19.62</v>
      </c>
      <c r="D81" s="209" t="s">
        <v>1382</v>
      </c>
      <c r="E81" s="111"/>
      <c r="F81" s="111"/>
      <c r="G81" s="112"/>
    </row>
    <row r="82" spans="1:7" ht="30" x14ac:dyDescent="0.25">
      <c r="A82" s="199" t="s">
        <v>1438</v>
      </c>
      <c r="B82" s="199">
        <v>36.450000000000003</v>
      </c>
      <c r="C82" s="109">
        <v>36.450000000000003</v>
      </c>
      <c r="D82" s="209" t="s">
        <v>1382</v>
      </c>
      <c r="E82" s="111"/>
      <c r="F82" s="111"/>
      <c r="G82" s="112"/>
    </row>
    <row r="83" spans="1:7" ht="30" x14ac:dyDescent="0.25">
      <c r="A83" s="199" t="s">
        <v>1439</v>
      </c>
      <c r="B83" s="199">
        <v>29.9</v>
      </c>
      <c r="C83" s="109">
        <v>29.9</v>
      </c>
      <c r="D83" s="209" t="s">
        <v>1382</v>
      </c>
      <c r="E83" s="111"/>
      <c r="F83" s="111"/>
      <c r="G83" s="112"/>
    </row>
    <row r="84" spans="1:7" ht="30" x14ac:dyDescent="0.25">
      <c r="A84" s="199" t="s">
        <v>1440</v>
      </c>
      <c r="B84" s="199">
        <v>20.56</v>
      </c>
      <c r="C84" s="109">
        <v>20.56</v>
      </c>
      <c r="D84" s="209" t="s">
        <v>1382</v>
      </c>
      <c r="E84" s="111"/>
      <c r="F84" s="111"/>
      <c r="G84" s="112"/>
    </row>
    <row r="85" spans="1:7" ht="30" x14ac:dyDescent="0.25">
      <c r="A85" s="199" t="s">
        <v>1441</v>
      </c>
      <c r="B85" s="199">
        <v>36.450000000000003</v>
      </c>
      <c r="C85" s="109">
        <v>32.700000000000003</v>
      </c>
      <c r="D85" s="209" t="s">
        <v>1382</v>
      </c>
      <c r="E85" s="111"/>
      <c r="F85" s="111"/>
      <c r="G85" s="112"/>
    </row>
    <row r="86" spans="1:7" ht="30" x14ac:dyDescent="0.25">
      <c r="A86" s="199" t="s">
        <v>1442</v>
      </c>
      <c r="B86" s="199">
        <v>29.9</v>
      </c>
      <c r="C86" s="109">
        <v>27.1</v>
      </c>
      <c r="D86" s="209" t="s">
        <v>1382</v>
      </c>
      <c r="E86" s="111"/>
      <c r="F86" s="111"/>
      <c r="G86" s="112"/>
    </row>
    <row r="87" spans="1:7" ht="30" x14ac:dyDescent="0.25">
      <c r="A87" s="199" t="s">
        <v>1443</v>
      </c>
      <c r="B87" s="199">
        <v>20.56</v>
      </c>
      <c r="C87" s="109">
        <v>20.56</v>
      </c>
      <c r="D87" s="209" t="s">
        <v>1382</v>
      </c>
      <c r="E87" s="111"/>
      <c r="F87" s="111"/>
      <c r="G87" s="112"/>
    </row>
    <row r="88" spans="1:7" ht="30" x14ac:dyDescent="0.25">
      <c r="A88" s="199" t="s">
        <v>1444</v>
      </c>
      <c r="B88" s="199">
        <v>36.450000000000003</v>
      </c>
      <c r="C88" s="109">
        <v>36.450000000000003</v>
      </c>
      <c r="D88" s="209" t="s">
        <v>1382</v>
      </c>
      <c r="E88" s="111"/>
      <c r="F88" s="111"/>
      <c r="G88" s="112"/>
    </row>
    <row r="89" spans="1:7" ht="30" x14ac:dyDescent="0.25">
      <c r="A89" s="199" t="s">
        <v>1445</v>
      </c>
      <c r="B89" s="199">
        <v>25.23</v>
      </c>
      <c r="C89" s="109">
        <v>25.23</v>
      </c>
      <c r="D89" s="209" t="s">
        <v>1382</v>
      </c>
      <c r="E89" s="111"/>
      <c r="F89" s="111"/>
      <c r="G89" s="112"/>
    </row>
    <row r="90" spans="1:7" ht="30" x14ac:dyDescent="0.25">
      <c r="A90" s="199" t="s">
        <v>1446</v>
      </c>
      <c r="B90" s="199">
        <v>22.43</v>
      </c>
      <c r="C90" s="109">
        <v>22.43</v>
      </c>
      <c r="D90" s="209" t="s">
        <v>1382</v>
      </c>
      <c r="E90" s="111"/>
      <c r="F90" s="111"/>
      <c r="G90" s="112"/>
    </row>
    <row r="91" spans="1:7" ht="30" x14ac:dyDescent="0.25">
      <c r="A91" s="199" t="s">
        <v>1447</v>
      </c>
      <c r="B91" s="199">
        <v>26.17</v>
      </c>
      <c r="C91" s="109">
        <v>26.17</v>
      </c>
      <c r="D91" s="209" t="s">
        <v>1382</v>
      </c>
      <c r="E91" s="111"/>
      <c r="F91" s="111"/>
      <c r="G91" s="112"/>
    </row>
    <row r="92" spans="1:7" ht="30" x14ac:dyDescent="0.25">
      <c r="A92" s="199" t="s">
        <v>1448</v>
      </c>
      <c r="B92" s="199">
        <v>26.17</v>
      </c>
      <c r="C92" s="109" t="s">
        <v>1468</v>
      </c>
      <c r="D92" s="209" t="s">
        <v>1382</v>
      </c>
      <c r="E92" s="111"/>
      <c r="F92" s="111"/>
      <c r="G92" s="112"/>
    </row>
    <row r="93" spans="1:7" ht="30" x14ac:dyDescent="0.25">
      <c r="A93" s="199" t="s">
        <v>1449</v>
      </c>
      <c r="B93" s="199">
        <v>20.56</v>
      </c>
      <c r="C93" s="109">
        <v>20.56</v>
      </c>
      <c r="D93" s="209" t="s">
        <v>1382</v>
      </c>
      <c r="E93" s="111"/>
      <c r="F93" s="111"/>
      <c r="G93" s="112"/>
    </row>
    <row r="94" spans="1:7" ht="30" x14ac:dyDescent="0.25">
      <c r="A94" s="199" t="s">
        <v>1450</v>
      </c>
      <c r="B94" s="199">
        <v>41.12</v>
      </c>
      <c r="C94" s="109">
        <v>37.380000000000003</v>
      </c>
      <c r="D94" s="209" t="s">
        <v>1382</v>
      </c>
      <c r="E94" s="111"/>
      <c r="F94" s="111"/>
      <c r="G94" s="112"/>
    </row>
    <row r="95" spans="1:7" ht="30" x14ac:dyDescent="0.25">
      <c r="A95" s="199" t="s">
        <v>1451</v>
      </c>
      <c r="B95" s="199">
        <v>33.64</v>
      </c>
      <c r="C95" s="109">
        <v>30.84</v>
      </c>
      <c r="D95" s="209" t="s">
        <v>1382</v>
      </c>
      <c r="E95" s="111"/>
      <c r="F95" s="111"/>
      <c r="G95" s="112"/>
    </row>
    <row r="96" spans="1:7" ht="30" x14ac:dyDescent="0.25">
      <c r="A96" s="199" t="s">
        <v>1452</v>
      </c>
      <c r="B96" s="199">
        <v>24.3</v>
      </c>
      <c r="C96" s="109">
        <v>22.43</v>
      </c>
      <c r="D96" s="209" t="s">
        <v>1382</v>
      </c>
      <c r="E96" s="111"/>
      <c r="F96" s="111"/>
      <c r="G96" s="112"/>
    </row>
    <row r="97" spans="1:7" ht="30" x14ac:dyDescent="0.25">
      <c r="A97" s="199" t="s">
        <v>1453</v>
      </c>
      <c r="B97" s="199">
        <v>37.380000000000003</v>
      </c>
      <c r="C97" s="109">
        <v>33.64</v>
      </c>
      <c r="D97" s="209" t="s">
        <v>1382</v>
      </c>
      <c r="E97" s="111"/>
      <c r="F97" s="111"/>
      <c r="G97" s="112"/>
    </row>
    <row r="98" spans="1:7" ht="30" x14ac:dyDescent="0.25">
      <c r="A98" s="199" t="s">
        <v>1454</v>
      </c>
      <c r="B98" s="199">
        <v>30.84</v>
      </c>
      <c r="C98" s="109">
        <v>28.14</v>
      </c>
      <c r="D98" s="209" t="s">
        <v>1382</v>
      </c>
      <c r="E98" s="111"/>
      <c r="F98" s="111"/>
      <c r="G98" s="112"/>
    </row>
    <row r="99" spans="1:7" ht="30" x14ac:dyDescent="0.25">
      <c r="A99" s="199" t="s">
        <v>1455</v>
      </c>
      <c r="B99" s="199">
        <v>23.36</v>
      </c>
      <c r="C99" s="109">
        <v>20.56</v>
      </c>
      <c r="D99" s="209" t="s">
        <v>1382</v>
      </c>
      <c r="E99" s="111"/>
      <c r="F99" s="111"/>
      <c r="G99" s="112"/>
    </row>
    <row r="100" spans="1:7" ht="30" x14ac:dyDescent="0.25">
      <c r="A100" s="199" t="s">
        <v>1456</v>
      </c>
      <c r="B100" s="199">
        <v>28.03</v>
      </c>
      <c r="C100" s="109">
        <v>33.64</v>
      </c>
      <c r="D100" s="209" t="s">
        <v>1382</v>
      </c>
      <c r="E100" s="111"/>
      <c r="F100" s="111"/>
      <c r="G100" s="112"/>
    </row>
    <row r="101" spans="1:7" ht="30" x14ac:dyDescent="0.25">
      <c r="A101" s="199" t="s">
        <v>1457</v>
      </c>
      <c r="B101" s="199">
        <v>23.36</v>
      </c>
      <c r="C101" s="109">
        <v>25.23</v>
      </c>
      <c r="D101" s="209" t="s">
        <v>1382</v>
      </c>
      <c r="E101" s="111"/>
      <c r="F101" s="111"/>
      <c r="G101" s="112"/>
    </row>
    <row r="102" spans="1:7" ht="30" x14ac:dyDescent="0.25">
      <c r="A102" s="199" t="s">
        <v>1458</v>
      </c>
      <c r="B102" s="199">
        <v>16.82</v>
      </c>
      <c r="C102" s="109">
        <v>20.56</v>
      </c>
      <c r="D102" s="209" t="s">
        <v>1382</v>
      </c>
      <c r="E102" s="111"/>
      <c r="F102" s="111"/>
      <c r="G102" s="112"/>
    </row>
    <row r="103" spans="1:7" ht="30" x14ac:dyDescent="0.25">
      <c r="A103" s="199" t="s">
        <v>1459</v>
      </c>
      <c r="B103" s="199">
        <v>23.36</v>
      </c>
      <c r="C103" s="109">
        <v>25.23</v>
      </c>
      <c r="D103" s="209" t="s">
        <v>1382</v>
      </c>
      <c r="E103" s="111"/>
      <c r="F103" s="111"/>
      <c r="G103" s="112"/>
    </row>
    <row r="104" spans="1:7" ht="30" x14ac:dyDescent="0.25">
      <c r="A104" s="199" t="s">
        <v>1460</v>
      </c>
      <c r="B104" s="199">
        <v>23.36</v>
      </c>
      <c r="C104" s="109" t="s">
        <v>1468</v>
      </c>
      <c r="D104" s="209" t="s">
        <v>1382</v>
      </c>
      <c r="E104" s="111"/>
      <c r="F104" s="111"/>
      <c r="G104" s="112"/>
    </row>
    <row r="105" spans="1:7" ht="30" x14ac:dyDescent="0.25">
      <c r="A105" s="199" t="s">
        <v>1461</v>
      </c>
      <c r="B105" s="199">
        <v>18.690000000000001</v>
      </c>
      <c r="C105" s="109">
        <v>20.56</v>
      </c>
      <c r="D105" s="209" t="s">
        <v>1382</v>
      </c>
      <c r="E105" s="111"/>
      <c r="F105" s="111"/>
      <c r="G105" s="112"/>
    </row>
    <row r="106" spans="1:7" ht="30" x14ac:dyDescent="0.25">
      <c r="A106" s="199" t="s">
        <v>1462</v>
      </c>
      <c r="B106" s="199">
        <v>37.380000000000003</v>
      </c>
      <c r="C106" s="109">
        <v>37.380000000000003</v>
      </c>
      <c r="D106" s="209" t="s">
        <v>1382</v>
      </c>
      <c r="E106" s="111"/>
      <c r="F106" s="111"/>
      <c r="G106" s="112"/>
    </row>
    <row r="107" spans="1:7" ht="30" x14ac:dyDescent="0.25">
      <c r="A107" s="199" t="s">
        <v>1463</v>
      </c>
      <c r="B107" s="199">
        <v>31.78</v>
      </c>
      <c r="C107" s="109">
        <v>31.78</v>
      </c>
      <c r="D107" s="209" t="s">
        <v>1382</v>
      </c>
      <c r="E107" s="111"/>
      <c r="F107" s="111"/>
      <c r="G107" s="112"/>
    </row>
    <row r="108" spans="1:7" ht="30" x14ac:dyDescent="0.25">
      <c r="A108" s="199" t="s">
        <v>1464</v>
      </c>
      <c r="B108" s="199">
        <v>22.43</v>
      </c>
      <c r="C108" s="109">
        <v>22.43</v>
      </c>
      <c r="D108" s="209" t="s">
        <v>1382</v>
      </c>
      <c r="E108" s="111"/>
      <c r="F108" s="111"/>
      <c r="G108" s="112"/>
    </row>
    <row r="109" spans="1:7" ht="30" x14ac:dyDescent="0.25">
      <c r="A109" s="199" t="s">
        <v>1465</v>
      </c>
      <c r="B109" s="199">
        <v>34.58</v>
      </c>
      <c r="C109" s="109">
        <v>34.58</v>
      </c>
      <c r="D109" s="209" t="s">
        <v>1382</v>
      </c>
      <c r="E109" s="111"/>
      <c r="F109" s="111"/>
      <c r="G109" s="112"/>
    </row>
    <row r="110" spans="1:7" ht="30" x14ac:dyDescent="0.25">
      <c r="A110" s="199" t="s">
        <v>1466</v>
      </c>
      <c r="B110" s="199">
        <v>28.97</v>
      </c>
      <c r="C110" s="109">
        <v>28.97</v>
      </c>
      <c r="D110" s="209" t="s">
        <v>1382</v>
      </c>
      <c r="E110" s="111"/>
      <c r="F110" s="111"/>
      <c r="G110" s="112"/>
    </row>
    <row r="111" spans="1:7" ht="30" x14ac:dyDescent="0.25">
      <c r="A111" s="199" t="s">
        <v>1467</v>
      </c>
      <c r="B111" s="199">
        <v>22.43</v>
      </c>
      <c r="C111" s="109">
        <v>22.43</v>
      </c>
      <c r="D111" s="209" t="s">
        <v>1382</v>
      </c>
      <c r="E111" s="111"/>
      <c r="F111" s="111"/>
      <c r="G111" s="112"/>
    </row>
    <row r="112" spans="1:7" x14ac:dyDescent="0.25">
      <c r="A112" s="117"/>
      <c r="B112" s="118"/>
      <c r="C112" s="119"/>
      <c r="D112" s="120"/>
      <c r="E112" s="120"/>
      <c r="F112" s="120"/>
      <c r="G112" s="121"/>
    </row>
  </sheetData>
  <mergeCells count="1">
    <mergeCell ref="C2:G2"/>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B0746-EC0F-435F-A21F-29B7E3BC8C80}">
  <sheetPr>
    <tabColor rgb="FF00B0F0"/>
  </sheetPr>
  <dimension ref="A1:F790"/>
  <sheetViews>
    <sheetView zoomScale="80" zoomScaleNormal="80" zoomScaleSheetLayoutView="100" workbookViewId="0">
      <selection activeCell="M13" sqref="M13"/>
    </sheetView>
  </sheetViews>
  <sheetFormatPr defaultColWidth="9.140625" defaultRowHeight="15" x14ac:dyDescent="0.25"/>
  <cols>
    <col min="1" max="1" width="67.5703125" style="27" bestFit="1" customWidth="1"/>
    <col min="2" max="5" width="19.5703125" style="264" customWidth="1"/>
    <col min="6" max="6" width="19.5703125" style="262" customWidth="1"/>
    <col min="7" max="16384" width="9.140625" style="27"/>
  </cols>
  <sheetData>
    <row r="1" spans="1:6" x14ac:dyDescent="0.25">
      <c r="A1" s="1017" t="s">
        <v>2371</v>
      </c>
      <c r="B1" s="1017"/>
      <c r="C1" s="1017"/>
      <c r="D1" s="1017"/>
      <c r="E1" s="1017"/>
      <c r="F1" s="1017"/>
    </row>
    <row r="2" spans="1:6" ht="18.75" thickBot="1" x14ac:dyDescent="0.35">
      <c r="A2" s="1018" t="s">
        <v>2256</v>
      </c>
      <c r="B2" s="1019"/>
      <c r="C2" s="1019"/>
      <c r="D2" s="1019"/>
      <c r="E2" s="1019"/>
      <c r="F2" s="1020"/>
    </row>
    <row r="3" spans="1:6" ht="17.25" x14ac:dyDescent="0.25">
      <c r="A3" s="484"/>
      <c r="B3" s="1008" t="s">
        <v>2257</v>
      </c>
      <c r="C3" s="1009"/>
      <c r="D3" s="1009"/>
      <c r="E3" s="1009"/>
      <c r="F3" s="1021"/>
    </row>
    <row r="4" spans="1:6" ht="34.5" x14ac:dyDescent="0.3">
      <c r="A4" s="485" t="s">
        <v>2258</v>
      </c>
      <c r="B4" s="477" t="s">
        <v>2259</v>
      </c>
      <c r="C4" s="477" t="s">
        <v>2260</v>
      </c>
      <c r="D4" s="477" t="s">
        <v>2261</v>
      </c>
      <c r="E4" s="477" t="s">
        <v>2262</v>
      </c>
      <c r="F4" s="477" t="s">
        <v>2263</v>
      </c>
    </row>
    <row r="5" spans="1:6" x14ac:dyDescent="0.25">
      <c r="A5" s="486"/>
      <c r="B5" s="478"/>
      <c r="C5" s="478"/>
      <c r="D5" s="478"/>
      <c r="E5" s="478"/>
      <c r="F5" s="478"/>
    </row>
    <row r="6" spans="1:6" ht="15.75" x14ac:dyDescent="0.25">
      <c r="A6" s="487" t="s">
        <v>2264</v>
      </c>
      <c r="B6" s="478"/>
      <c r="C6" s="478"/>
      <c r="D6" s="478"/>
      <c r="E6" s="478"/>
      <c r="F6" s="478"/>
    </row>
    <row r="7" spans="1:6" ht="15.75" x14ac:dyDescent="0.25">
      <c r="A7" s="488" t="s">
        <v>2265</v>
      </c>
      <c r="B7" s="478"/>
      <c r="C7" s="478"/>
      <c r="D7" s="478"/>
      <c r="E7" s="478"/>
      <c r="F7" s="478"/>
    </row>
    <row r="8" spans="1:6" x14ac:dyDescent="0.25">
      <c r="A8" s="489" t="s">
        <v>2266</v>
      </c>
      <c r="B8" s="478"/>
      <c r="C8" s="478"/>
      <c r="D8" s="478"/>
      <c r="E8" s="478"/>
      <c r="F8" s="478"/>
    </row>
    <row r="9" spans="1:6" x14ac:dyDescent="0.25">
      <c r="A9" s="490" t="s">
        <v>2267</v>
      </c>
      <c r="B9" s="478"/>
      <c r="C9" s="478"/>
      <c r="D9" s="478"/>
      <c r="E9" s="478"/>
      <c r="F9" s="478"/>
    </row>
    <row r="10" spans="1:6" x14ac:dyDescent="0.25">
      <c r="A10" s="491" t="s">
        <v>2268</v>
      </c>
      <c r="B10" s="478">
        <v>38.229999999999997</v>
      </c>
      <c r="C10" s="478">
        <v>41.86</v>
      </c>
      <c r="D10" s="478">
        <v>45.84</v>
      </c>
      <c r="E10" s="478">
        <v>50.19</v>
      </c>
      <c r="F10" s="478">
        <v>54.96</v>
      </c>
    </row>
    <row r="11" spans="1:6" x14ac:dyDescent="0.25">
      <c r="A11" s="491" t="s">
        <v>2269</v>
      </c>
      <c r="B11" s="478">
        <v>19.12</v>
      </c>
      <c r="C11" s="478">
        <v>20.93</v>
      </c>
      <c r="D11" s="478">
        <v>22.92</v>
      </c>
      <c r="E11" s="478">
        <v>25.1</v>
      </c>
      <c r="F11" s="478">
        <v>27.48</v>
      </c>
    </row>
    <row r="12" spans="1:6" x14ac:dyDescent="0.25">
      <c r="A12" s="492"/>
      <c r="B12" s="478"/>
      <c r="C12" s="478"/>
      <c r="D12" s="478"/>
      <c r="E12" s="478"/>
      <c r="F12" s="478"/>
    </row>
    <row r="13" spans="1:6" x14ac:dyDescent="0.25">
      <c r="A13" s="490" t="s">
        <v>2270</v>
      </c>
      <c r="B13" s="478"/>
      <c r="C13" s="478"/>
      <c r="D13" s="478"/>
      <c r="E13" s="478"/>
      <c r="F13" s="478"/>
    </row>
    <row r="14" spans="1:6" x14ac:dyDescent="0.25">
      <c r="A14" s="491" t="s">
        <v>2268</v>
      </c>
      <c r="B14" s="478">
        <v>33.69</v>
      </c>
      <c r="C14" s="478">
        <v>36.880000000000003</v>
      </c>
      <c r="D14" s="478">
        <v>40.39</v>
      </c>
      <c r="E14" s="478">
        <v>44.22</v>
      </c>
      <c r="F14" s="478">
        <v>48.43</v>
      </c>
    </row>
    <row r="15" spans="1:6" x14ac:dyDescent="0.25">
      <c r="A15" s="491" t="s">
        <v>2269</v>
      </c>
      <c r="B15" s="478">
        <v>19.12</v>
      </c>
      <c r="C15" s="478">
        <v>20.93</v>
      </c>
      <c r="D15" s="478">
        <v>22.92</v>
      </c>
      <c r="E15" s="478">
        <v>25.1</v>
      </c>
      <c r="F15" s="478">
        <v>27.48</v>
      </c>
    </row>
    <row r="16" spans="1:6" x14ac:dyDescent="0.25">
      <c r="A16" s="492"/>
      <c r="B16" s="478"/>
      <c r="C16" s="478"/>
      <c r="D16" s="478"/>
      <c r="E16" s="478"/>
      <c r="F16" s="478"/>
    </row>
    <row r="17" spans="1:6" x14ac:dyDescent="0.25">
      <c r="A17" s="490" t="s">
        <v>2271</v>
      </c>
      <c r="B17" s="478"/>
      <c r="C17" s="478"/>
      <c r="D17" s="478"/>
      <c r="E17" s="478"/>
      <c r="F17" s="478"/>
    </row>
    <row r="18" spans="1:6" x14ac:dyDescent="0.25">
      <c r="A18" s="491" t="s">
        <v>2268</v>
      </c>
      <c r="B18" s="478">
        <v>33.69</v>
      </c>
      <c r="C18" s="478">
        <v>36.880000000000003</v>
      </c>
      <c r="D18" s="478">
        <v>40.39</v>
      </c>
      <c r="E18" s="478">
        <v>44.22</v>
      </c>
      <c r="F18" s="478">
        <v>48.43</v>
      </c>
    </row>
    <row r="19" spans="1:6" x14ac:dyDescent="0.25">
      <c r="A19" s="491" t="s">
        <v>2269</v>
      </c>
      <c r="B19" s="478">
        <v>19.12</v>
      </c>
      <c r="C19" s="478">
        <v>20.93</v>
      </c>
      <c r="D19" s="478">
        <v>22.92</v>
      </c>
      <c r="E19" s="478">
        <v>25.1</v>
      </c>
      <c r="F19" s="478">
        <v>27.48</v>
      </c>
    </row>
    <row r="20" spans="1:6" x14ac:dyDescent="0.25">
      <c r="A20" s="492"/>
      <c r="B20" s="478"/>
      <c r="C20" s="478"/>
      <c r="D20" s="478"/>
      <c r="E20" s="478"/>
      <c r="F20" s="478"/>
    </row>
    <row r="21" spans="1:6" ht="15.75" x14ac:dyDescent="0.25">
      <c r="A21" s="487" t="s">
        <v>2272</v>
      </c>
      <c r="B21" s="478"/>
      <c r="C21" s="478"/>
      <c r="D21" s="478"/>
      <c r="E21" s="478"/>
      <c r="F21" s="478"/>
    </row>
    <row r="22" spans="1:6" ht="15.75" x14ac:dyDescent="0.25">
      <c r="A22" s="488" t="s">
        <v>2273</v>
      </c>
      <c r="B22" s="478"/>
      <c r="C22" s="478"/>
      <c r="D22" s="478"/>
      <c r="E22" s="478"/>
      <c r="F22" s="478"/>
    </row>
    <row r="23" spans="1:6" x14ac:dyDescent="0.25">
      <c r="A23" s="493" t="s">
        <v>2274</v>
      </c>
      <c r="B23" s="479">
        <v>75</v>
      </c>
      <c r="C23" s="479">
        <v>79</v>
      </c>
      <c r="D23" s="479">
        <v>83</v>
      </c>
      <c r="E23" s="479">
        <v>85</v>
      </c>
      <c r="F23" s="479">
        <v>88</v>
      </c>
    </row>
    <row r="24" spans="1:6" x14ac:dyDescent="0.25">
      <c r="A24" s="493" t="s">
        <v>2275</v>
      </c>
      <c r="B24" s="479">
        <v>17.260000000000002</v>
      </c>
      <c r="C24" s="479">
        <v>18.12</v>
      </c>
      <c r="D24" s="479">
        <v>19.03</v>
      </c>
      <c r="E24" s="479">
        <v>19.600000000000001</v>
      </c>
      <c r="F24" s="479">
        <v>20.190000000000001</v>
      </c>
    </row>
    <row r="25" spans="1:6" x14ac:dyDescent="0.25">
      <c r="A25" s="492"/>
      <c r="B25" s="478"/>
      <c r="C25" s="478"/>
      <c r="D25" s="478"/>
      <c r="E25" s="478"/>
      <c r="F25" s="478"/>
    </row>
    <row r="26" spans="1:6" ht="15.75" x14ac:dyDescent="0.25">
      <c r="A26" s="488" t="s">
        <v>2276</v>
      </c>
      <c r="B26" s="478"/>
      <c r="C26" s="478"/>
      <c r="D26" s="478"/>
      <c r="E26" s="478"/>
      <c r="F26" s="478"/>
    </row>
    <row r="27" spans="1:6" x14ac:dyDescent="0.25">
      <c r="A27" s="493" t="s">
        <v>2277</v>
      </c>
      <c r="B27" s="479">
        <v>85</v>
      </c>
      <c r="C27" s="479">
        <v>90</v>
      </c>
      <c r="D27" s="479">
        <v>95</v>
      </c>
      <c r="E27" s="479">
        <v>100</v>
      </c>
      <c r="F27" s="479">
        <v>105</v>
      </c>
    </row>
    <row r="28" spans="1:6" x14ac:dyDescent="0.25">
      <c r="A28" s="493" t="s">
        <v>2278</v>
      </c>
      <c r="B28" s="479">
        <v>35</v>
      </c>
      <c r="C28" s="479">
        <v>40</v>
      </c>
      <c r="D28" s="479">
        <v>45</v>
      </c>
      <c r="E28" s="479">
        <v>50</v>
      </c>
      <c r="F28" s="479">
        <v>55</v>
      </c>
    </row>
    <row r="29" spans="1:6" x14ac:dyDescent="0.25">
      <c r="A29" s="493" t="s">
        <v>2279</v>
      </c>
      <c r="B29" s="479">
        <v>200</v>
      </c>
      <c r="C29" s="479">
        <v>215</v>
      </c>
      <c r="D29" s="479">
        <v>230</v>
      </c>
      <c r="E29" s="479">
        <v>240</v>
      </c>
      <c r="F29" s="479">
        <v>250</v>
      </c>
    </row>
    <row r="30" spans="1:6" x14ac:dyDescent="0.25">
      <c r="A30" s="494"/>
      <c r="B30" s="482"/>
      <c r="C30" s="482"/>
      <c r="D30" s="482"/>
      <c r="E30" s="482"/>
    </row>
    <row r="31" spans="1:6" ht="18" x14ac:dyDescent="0.3">
      <c r="A31" s="1011" t="s">
        <v>2280</v>
      </c>
      <c r="B31" s="1012"/>
      <c r="C31" s="1012"/>
      <c r="D31" s="1012"/>
      <c r="E31" s="1012"/>
      <c r="F31" s="1013"/>
    </row>
    <row r="32" spans="1:6" ht="22.5" customHeight="1" thickBot="1" x14ac:dyDescent="0.35">
      <c r="A32" s="1014" t="s">
        <v>2281</v>
      </c>
      <c r="B32" s="1015"/>
      <c r="C32" s="1015"/>
      <c r="D32" s="1015"/>
      <c r="E32" s="1015"/>
      <c r="F32" s="1016"/>
    </row>
    <row r="33" spans="1:6" ht="21.75" customHeight="1" x14ac:dyDescent="0.25">
      <c r="A33" s="495"/>
      <c r="B33" s="1008" t="s">
        <v>2257</v>
      </c>
      <c r="C33" s="1009"/>
      <c r="D33" s="1009"/>
      <c r="E33" s="1009"/>
      <c r="F33" s="1010"/>
    </row>
    <row r="34" spans="1:6" ht="31.5" x14ac:dyDescent="0.25">
      <c r="A34" s="496" t="s">
        <v>2258</v>
      </c>
      <c r="B34" s="480" t="s">
        <v>2259</v>
      </c>
      <c r="C34" s="480" t="s">
        <v>2260</v>
      </c>
      <c r="D34" s="480" t="s">
        <v>2261</v>
      </c>
      <c r="E34" s="480" t="s">
        <v>2262</v>
      </c>
      <c r="F34" s="480" t="s">
        <v>2263</v>
      </c>
    </row>
    <row r="35" spans="1:6" x14ac:dyDescent="0.25">
      <c r="A35" s="497"/>
      <c r="B35" s="478"/>
      <c r="C35" s="478"/>
      <c r="D35" s="478"/>
      <c r="E35" s="478"/>
      <c r="F35" s="478"/>
    </row>
    <row r="36" spans="1:6" ht="15.75" x14ac:dyDescent="0.25">
      <c r="A36" s="487" t="s">
        <v>2282</v>
      </c>
      <c r="B36" s="478"/>
      <c r="C36" s="478"/>
      <c r="D36" s="478"/>
      <c r="E36" s="478"/>
      <c r="F36" s="478"/>
    </row>
    <row r="37" spans="1:6" ht="15.75" x14ac:dyDescent="0.25">
      <c r="A37" s="488" t="s">
        <v>2283</v>
      </c>
      <c r="B37" s="478"/>
      <c r="C37" s="478"/>
      <c r="D37" s="478"/>
      <c r="E37" s="478"/>
      <c r="F37" s="478"/>
    </row>
    <row r="38" spans="1:6" x14ac:dyDescent="0.25">
      <c r="A38" s="489" t="s">
        <v>2284</v>
      </c>
      <c r="B38" s="478"/>
      <c r="C38" s="478"/>
      <c r="D38" s="478"/>
      <c r="E38" s="478"/>
      <c r="F38" s="478"/>
    </row>
    <row r="39" spans="1:6" x14ac:dyDescent="0.25">
      <c r="A39" s="490" t="s">
        <v>2285</v>
      </c>
      <c r="B39" s="481"/>
      <c r="C39" s="481"/>
      <c r="D39" s="481"/>
      <c r="E39" s="481"/>
      <c r="F39" s="481"/>
    </row>
    <row r="40" spans="1:6" x14ac:dyDescent="0.25">
      <c r="A40" s="491" t="s">
        <v>2286</v>
      </c>
      <c r="B40" s="478">
        <v>53.41</v>
      </c>
      <c r="C40" s="478">
        <v>63.87</v>
      </c>
      <c r="D40" s="478">
        <v>69.849999999999994</v>
      </c>
      <c r="E40" s="478">
        <v>73.3</v>
      </c>
      <c r="F40" s="478">
        <v>77.930000000000007</v>
      </c>
    </row>
    <row r="41" spans="1:6" x14ac:dyDescent="0.25">
      <c r="A41" s="491" t="s">
        <v>2287</v>
      </c>
      <c r="B41" s="478">
        <v>80.09</v>
      </c>
      <c r="C41" s="478">
        <v>95.78</v>
      </c>
      <c r="D41" s="478">
        <v>104.75</v>
      </c>
      <c r="E41" s="478">
        <v>109.92</v>
      </c>
      <c r="F41" s="478">
        <v>116.86</v>
      </c>
    </row>
    <row r="42" spans="1:6" x14ac:dyDescent="0.25">
      <c r="A42" s="491" t="s">
        <v>2288</v>
      </c>
      <c r="B42" s="478">
        <v>106.8</v>
      </c>
      <c r="C42" s="478">
        <v>127.72</v>
      </c>
      <c r="D42" s="478">
        <v>139.68</v>
      </c>
      <c r="E42" s="478">
        <v>146.58000000000001</v>
      </c>
      <c r="F42" s="478">
        <v>155.84</v>
      </c>
    </row>
    <row r="43" spans="1:6" x14ac:dyDescent="0.25">
      <c r="A43" s="491" t="s">
        <v>2289</v>
      </c>
      <c r="B43" s="478">
        <v>133.49</v>
      </c>
      <c r="C43" s="478">
        <v>159.63</v>
      </c>
      <c r="D43" s="478">
        <v>174.58</v>
      </c>
      <c r="E43" s="478">
        <v>183.2</v>
      </c>
      <c r="F43" s="478">
        <v>194.77</v>
      </c>
    </row>
    <row r="44" spans="1:6" x14ac:dyDescent="0.25">
      <c r="A44" s="491" t="s">
        <v>2290</v>
      </c>
      <c r="B44" s="478">
        <v>160.19</v>
      </c>
      <c r="C44" s="478">
        <v>191.56</v>
      </c>
      <c r="D44" s="478">
        <v>209.5</v>
      </c>
      <c r="E44" s="478">
        <v>219.85</v>
      </c>
      <c r="F44" s="478">
        <v>233.74</v>
      </c>
    </row>
    <row r="45" spans="1:6" x14ac:dyDescent="0.25">
      <c r="A45" s="491" t="s">
        <v>2291</v>
      </c>
      <c r="B45" s="478">
        <v>186.89</v>
      </c>
      <c r="C45" s="478">
        <v>223.49</v>
      </c>
      <c r="D45" s="478">
        <v>244.41</v>
      </c>
      <c r="E45" s="478">
        <v>256.48</v>
      </c>
      <c r="F45" s="478">
        <v>272.68</v>
      </c>
    </row>
    <row r="46" spans="1:6" x14ac:dyDescent="0.25">
      <c r="A46" s="492"/>
      <c r="B46" s="478"/>
      <c r="C46" s="478"/>
      <c r="D46" s="478"/>
      <c r="E46" s="478"/>
      <c r="F46" s="478"/>
    </row>
    <row r="47" spans="1:6" x14ac:dyDescent="0.25">
      <c r="A47" s="490" t="s">
        <v>2292</v>
      </c>
      <c r="B47" s="481"/>
      <c r="C47" s="481"/>
      <c r="D47" s="481"/>
      <c r="E47" s="481"/>
      <c r="F47" s="481"/>
    </row>
    <row r="48" spans="1:6" x14ac:dyDescent="0.25">
      <c r="A48" s="491" t="s">
        <v>2286</v>
      </c>
      <c r="B48" s="478">
        <v>106.82</v>
      </c>
      <c r="C48" s="478">
        <v>127.74</v>
      </c>
      <c r="D48" s="478">
        <v>139.69999999999999</v>
      </c>
      <c r="E48" s="478">
        <v>146.6</v>
      </c>
      <c r="F48" s="478">
        <v>155.86000000000001</v>
      </c>
    </row>
    <row r="49" spans="1:6" x14ac:dyDescent="0.25">
      <c r="A49" s="491" t="s">
        <v>2287</v>
      </c>
      <c r="B49" s="478">
        <v>160.18</v>
      </c>
      <c r="C49" s="478">
        <v>191.56</v>
      </c>
      <c r="D49" s="478">
        <v>209.5</v>
      </c>
      <c r="E49" s="478">
        <v>219.84</v>
      </c>
      <c r="F49" s="478">
        <v>233.72</v>
      </c>
    </row>
    <row r="50" spans="1:6" x14ac:dyDescent="0.25">
      <c r="A50" s="491" t="s">
        <v>2288</v>
      </c>
      <c r="B50" s="478">
        <v>213.6</v>
      </c>
      <c r="C50" s="478">
        <v>255.44</v>
      </c>
      <c r="D50" s="478">
        <v>279.36</v>
      </c>
      <c r="E50" s="478">
        <v>293.16000000000003</v>
      </c>
      <c r="F50" s="478">
        <v>311.68</v>
      </c>
    </row>
    <row r="51" spans="1:6" x14ac:dyDescent="0.25">
      <c r="A51" s="491" t="s">
        <v>2289</v>
      </c>
      <c r="B51" s="478">
        <v>266.98</v>
      </c>
      <c r="C51" s="478">
        <v>319.26</v>
      </c>
      <c r="D51" s="478">
        <v>349.16</v>
      </c>
      <c r="E51" s="478">
        <v>366.4</v>
      </c>
      <c r="F51" s="478">
        <v>389.54</v>
      </c>
    </row>
    <row r="52" spans="1:6" x14ac:dyDescent="0.25">
      <c r="A52" s="491" t="s">
        <v>2290</v>
      </c>
      <c r="B52" s="478">
        <v>320.38</v>
      </c>
      <c r="C52" s="478">
        <v>383.12</v>
      </c>
      <c r="D52" s="478">
        <v>419</v>
      </c>
      <c r="E52" s="478">
        <v>439.7</v>
      </c>
      <c r="F52" s="478">
        <v>467.48</v>
      </c>
    </row>
    <row r="53" spans="1:6" x14ac:dyDescent="0.25">
      <c r="A53" s="491" t="s">
        <v>2291</v>
      </c>
      <c r="B53" s="478">
        <v>373.78</v>
      </c>
      <c r="C53" s="478">
        <v>446.98</v>
      </c>
      <c r="D53" s="478">
        <v>488.82</v>
      </c>
      <c r="E53" s="478">
        <v>512.96</v>
      </c>
      <c r="F53" s="478">
        <v>545.36</v>
      </c>
    </row>
    <row r="54" spans="1:6" x14ac:dyDescent="0.25">
      <c r="A54" s="492"/>
      <c r="B54" s="478"/>
      <c r="C54" s="478"/>
      <c r="D54" s="478"/>
      <c r="E54" s="478"/>
      <c r="F54" s="478"/>
    </row>
    <row r="55" spans="1:6" x14ac:dyDescent="0.25">
      <c r="A55" s="490" t="s">
        <v>2293</v>
      </c>
      <c r="B55" s="481"/>
      <c r="C55" s="481"/>
      <c r="D55" s="481"/>
      <c r="E55" s="481"/>
      <c r="F55" s="481"/>
    </row>
    <row r="56" spans="1:6" x14ac:dyDescent="0.25">
      <c r="A56" s="491" t="s">
        <v>2286</v>
      </c>
      <c r="B56" s="478">
        <v>160.22999999999999</v>
      </c>
      <c r="C56" s="478">
        <v>191.61</v>
      </c>
      <c r="D56" s="478">
        <v>209.55</v>
      </c>
      <c r="E56" s="478">
        <v>219.9</v>
      </c>
      <c r="F56" s="478">
        <v>233.79</v>
      </c>
    </row>
    <row r="57" spans="1:6" x14ac:dyDescent="0.25">
      <c r="A57" s="491" t="s">
        <v>2287</v>
      </c>
      <c r="B57" s="478">
        <v>240.27</v>
      </c>
      <c r="C57" s="478">
        <v>287.33999999999997</v>
      </c>
      <c r="D57" s="478">
        <v>314.25</v>
      </c>
      <c r="E57" s="478">
        <v>329.76</v>
      </c>
      <c r="F57" s="478">
        <v>350.58</v>
      </c>
    </row>
    <row r="58" spans="1:6" x14ac:dyDescent="0.25">
      <c r="A58" s="491" t="s">
        <v>2288</v>
      </c>
      <c r="B58" s="478">
        <v>320.39999999999998</v>
      </c>
      <c r="C58" s="478">
        <v>383.16</v>
      </c>
      <c r="D58" s="478">
        <v>419.04</v>
      </c>
      <c r="E58" s="478">
        <v>439.74</v>
      </c>
      <c r="F58" s="478">
        <v>467.52</v>
      </c>
    </row>
    <row r="59" spans="1:6" x14ac:dyDescent="0.25">
      <c r="A59" s="491" t="s">
        <v>2289</v>
      </c>
      <c r="B59" s="478">
        <v>400.47</v>
      </c>
      <c r="C59" s="478">
        <v>478.89</v>
      </c>
      <c r="D59" s="478">
        <v>523.74</v>
      </c>
      <c r="E59" s="478">
        <v>549.6</v>
      </c>
      <c r="F59" s="478">
        <v>584.30999999999995</v>
      </c>
    </row>
    <row r="60" spans="1:6" x14ac:dyDescent="0.25">
      <c r="A60" s="491" t="s">
        <v>2290</v>
      </c>
      <c r="B60" s="478">
        <v>480.57</v>
      </c>
      <c r="C60" s="478">
        <v>574.67999999999995</v>
      </c>
      <c r="D60" s="478">
        <v>628.5</v>
      </c>
      <c r="E60" s="478">
        <v>659.55</v>
      </c>
      <c r="F60" s="478">
        <v>701.22</v>
      </c>
    </row>
    <row r="61" spans="1:6" x14ac:dyDescent="0.25">
      <c r="A61" s="491" t="s">
        <v>2291</v>
      </c>
      <c r="B61" s="478">
        <v>560.66999999999996</v>
      </c>
      <c r="C61" s="478">
        <v>670.47</v>
      </c>
      <c r="D61" s="478">
        <v>733.23</v>
      </c>
      <c r="E61" s="478">
        <v>769.44</v>
      </c>
      <c r="F61" s="478">
        <v>818.04</v>
      </c>
    </row>
    <row r="62" spans="1:6" x14ac:dyDescent="0.25">
      <c r="A62" s="492"/>
      <c r="B62" s="478"/>
      <c r="C62" s="478"/>
      <c r="D62" s="478"/>
      <c r="E62" s="478"/>
      <c r="F62" s="478"/>
    </row>
    <row r="63" spans="1:6" x14ac:dyDescent="0.25">
      <c r="A63" s="490" t="s">
        <v>2294</v>
      </c>
      <c r="B63" s="481"/>
      <c r="C63" s="481"/>
      <c r="D63" s="481"/>
      <c r="E63" s="481"/>
      <c r="F63" s="481"/>
    </row>
    <row r="64" spans="1:6" x14ac:dyDescent="0.25">
      <c r="A64" s="491" t="s">
        <v>2286</v>
      </c>
      <c r="B64" s="478">
        <v>213.64</v>
      </c>
      <c r="C64" s="478">
        <v>255.48</v>
      </c>
      <c r="D64" s="478">
        <v>279.39999999999998</v>
      </c>
      <c r="E64" s="478">
        <v>293.2</v>
      </c>
      <c r="F64" s="478">
        <v>311.72000000000003</v>
      </c>
    </row>
    <row r="65" spans="1:6" x14ac:dyDescent="0.25">
      <c r="A65" s="491" t="s">
        <v>2287</v>
      </c>
      <c r="B65" s="478">
        <v>320.36</v>
      </c>
      <c r="C65" s="478">
        <v>383.12</v>
      </c>
      <c r="D65" s="478">
        <v>419</v>
      </c>
      <c r="E65" s="478">
        <v>439.68</v>
      </c>
      <c r="F65" s="478">
        <v>467.44</v>
      </c>
    </row>
    <row r="66" spans="1:6" x14ac:dyDescent="0.25">
      <c r="A66" s="491" t="s">
        <v>2288</v>
      </c>
      <c r="B66" s="478">
        <v>427.2</v>
      </c>
      <c r="C66" s="478">
        <v>510.88</v>
      </c>
      <c r="D66" s="478">
        <v>558.72</v>
      </c>
      <c r="E66" s="478">
        <v>586.32000000000005</v>
      </c>
      <c r="F66" s="478">
        <v>623.36</v>
      </c>
    </row>
    <row r="67" spans="1:6" x14ac:dyDescent="0.25">
      <c r="A67" s="491" t="s">
        <v>2289</v>
      </c>
      <c r="B67" s="478">
        <v>533.96</v>
      </c>
      <c r="C67" s="478">
        <v>638.52</v>
      </c>
      <c r="D67" s="478">
        <v>698.32</v>
      </c>
      <c r="E67" s="478">
        <v>732.8</v>
      </c>
      <c r="F67" s="478">
        <v>779.08</v>
      </c>
    </row>
    <row r="68" spans="1:6" x14ac:dyDescent="0.25">
      <c r="A68" s="491" t="s">
        <v>2290</v>
      </c>
      <c r="B68" s="478">
        <v>640.76</v>
      </c>
      <c r="C68" s="478">
        <v>766.24</v>
      </c>
      <c r="D68" s="478">
        <v>838</v>
      </c>
      <c r="E68" s="478">
        <v>879.4</v>
      </c>
      <c r="F68" s="478">
        <v>934.96</v>
      </c>
    </row>
    <row r="69" spans="1:6" x14ac:dyDescent="0.25">
      <c r="A69" s="491" t="s">
        <v>2291</v>
      </c>
      <c r="B69" s="478">
        <v>747.56</v>
      </c>
      <c r="C69" s="478">
        <v>893.96</v>
      </c>
      <c r="D69" s="478">
        <v>977.64</v>
      </c>
      <c r="E69" s="478">
        <v>1025.92</v>
      </c>
      <c r="F69" s="478">
        <v>1090.72</v>
      </c>
    </row>
    <row r="70" spans="1:6" x14ac:dyDescent="0.25">
      <c r="A70" s="492"/>
      <c r="B70" s="478"/>
      <c r="C70" s="478"/>
      <c r="D70" s="478"/>
      <c r="E70" s="478"/>
      <c r="F70" s="478"/>
    </row>
    <row r="71" spans="1:6" x14ac:dyDescent="0.25">
      <c r="A71" s="490" t="s">
        <v>2295</v>
      </c>
      <c r="B71" s="481"/>
      <c r="C71" s="481"/>
      <c r="D71" s="481"/>
      <c r="E71" s="481"/>
      <c r="F71" s="481"/>
    </row>
    <row r="72" spans="1:6" x14ac:dyDescent="0.25">
      <c r="A72" s="491" t="s">
        <v>2286</v>
      </c>
      <c r="B72" s="478">
        <v>267.05</v>
      </c>
      <c r="C72" s="478">
        <v>319.35000000000002</v>
      </c>
      <c r="D72" s="478">
        <v>349.25</v>
      </c>
      <c r="E72" s="478">
        <v>366.5</v>
      </c>
      <c r="F72" s="478">
        <v>389.65</v>
      </c>
    </row>
    <row r="73" spans="1:6" x14ac:dyDescent="0.25">
      <c r="A73" s="491" t="s">
        <v>2287</v>
      </c>
      <c r="B73" s="478">
        <v>400.45</v>
      </c>
      <c r="C73" s="478">
        <v>478.9</v>
      </c>
      <c r="D73" s="478">
        <v>523.75</v>
      </c>
      <c r="E73" s="478">
        <v>549.6</v>
      </c>
      <c r="F73" s="478">
        <v>584.29999999999995</v>
      </c>
    </row>
    <row r="74" spans="1:6" x14ac:dyDescent="0.25">
      <c r="A74" s="491" t="s">
        <v>2288</v>
      </c>
      <c r="B74" s="478">
        <v>534</v>
      </c>
      <c r="C74" s="478">
        <v>638.6</v>
      </c>
      <c r="D74" s="478">
        <v>698.4</v>
      </c>
      <c r="E74" s="478">
        <v>732.9</v>
      </c>
      <c r="F74" s="478">
        <v>779.2</v>
      </c>
    </row>
    <row r="75" spans="1:6" x14ac:dyDescent="0.25">
      <c r="A75" s="491" t="s">
        <v>2289</v>
      </c>
      <c r="B75" s="478">
        <v>667.45</v>
      </c>
      <c r="C75" s="478">
        <v>798.15</v>
      </c>
      <c r="D75" s="478">
        <v>872.9</v>
      </c>
      <c r="E75" s="478">
        <v>916</v>
      </c>
      <c r="F75" s="478">
        <v>973.85</v>
      </c>
    </row>
    <row r="76" spans="1:6" x14ac:dyDescent="0.25">
      <c r="A76" s="491" t="s">
        <v>2290</v>
      </c>
      <c r="B76" s="478">
        <v>800.95</v>
      </c>
      <c r="C76" s="478">
        <v>957.8</v>
      </c>
      <c r="D76" s="478">
        <v>1047.5</v>
      </c>
      <c r="E76" s="478">
        <v>1099.25</v>
      </c>
      <c r="F76" s="478">
        <v>1168.7</v>
      </c>
    </row>
    <row r="77" spans="1:6" x14ac:dyDescent="0.25">
      <c r="A77" s="491" t="s">
        <v>2291</v>
      </c>
      <c r="B77" s="478">
        <v>934.45</v>
      </c>
      <c r="C77" s="478">
        <v>1117.45</v>
      </c>
      <c r="D77" s="478">
        <v>1222.05</v>
      </c>
      <c r="E77" s="478">
        <v>1282.4000000000001</v>
      </c>
      <c r="F77" s="478">
        <v>1363.4</v>
      </c>
    </row>
    <row r="78" spans="1:6" x14ac:dyDescent="0.25">
      <c r="A78" s="492"/>
      <c r="B78" s="478"/>
      <c r="C78" s="478"/>
      <c r="D78" s="478"/>
      <c r="E78" s="478"/>
      <c r="F78" s="478"/>
    </row>
    <row r="79" spans="1:6" x14ac:dyDescent="0.25">
      <c r="A79" s="489" t="s">
        <v>2296</v>
      </c>
      <c r="B79" s="478"/>
      <c r="C79" s="478"/>
      <c r="D79" s="478"/>
      <c r="E79" s="478"/>
      <c r="F79" s="478"/>
    </row>
    <row r="80" spans="1:6" x14ac:dyDescent="0.25">
      <c r="A80" s="490" t="s">
        <v>2285</v>
      </c>
      <c r="B80" s="481"/>
      <c r="C80" s="481"/>
      <c r="D80" s="481"/>
      <c r="E80" s="481"/>
      <c r="F80" s="481"/>
    </row>
    <row r="81" spans="1:6" x14ac:dyDescent="0.25">
      <c r="A81" s="491" t="s">
        <v>2286</v>
      </c>
      <c r="B81" s="478">
        <v>105</v>
      </c>
      <c r="C81" s="478">
        <v>130</v>
      </c>
      <c r="D81" s="478">
        <v>140</v>
      </c>
      <c r="E81" s="478">
        <v>145</v>
      </c>
      <c r="F81" s="478">
        <v>155</v>
      </c>
    </row>
    <row r="82" spans="1:6" x14ac:dyDescent="0.25">
      <c r="A82" s="491" t="s">
        <v>2287</v>
      </c>
      <c r="B82" s="478">
        <v>160</v>
      </c>
      <c r="C82" s="478">
        <v>190</v>
      </c>
      <c r="D82" s="478">
        <v>210</v>
      </c>
      <c r="E82" s="478">
        <v>220</v>
      </c>
      <c r="F82" s="478">
        <v>235</v>
      </c>
    </row>
    <row r="83" spans="1:6" x14ac:dyDescent="0.25">
      <c r="A83" s="491" t="s">
        <v>2288</v>
      </c>
      <c r="B83" s="478">
        <v>215</v>
      </c>
      <c r="C83" s="478">
        <v>255</v>
      </c>
      <c r="D83" s="478">
        <v>280</v>
      </c>
      <c r="E83" s="478">
        <v>295</v>
      </c>
      <c r="F83" s="478">
        <v>310</v>
      </c>
    </row>
    <row r="84" spans="1:6" x14ac:dyDescent="0.25">
      <c r="A84" s="491" t="s">
        <v>2289</v>
      </c>
      <c r="B84" s="478">
        <v>265</v>
      </c>
      <c r="C84" s="478">
        <v>320</v>
      </c>
      <c r="D84" s="478">
        <v>350</v>
      </c>
      <c r="E84" s="478">
        <v>365</v>
      </c>
      <c r="F84" s="478">
        <v>390</v>
      </c>
    </row>
    <row r="85" spans="1:6" x14ac:dyDescent="0.25">
      <c r="A85" s="491" t="s">
        <v>2290</v>
      </c>
      <c r="B85" s="478">
        <v>320</v>
      </c>
      <c r="C85" s="478">
        <v>385</v>
      </c>
      <c r="D85" s="478">
        <v>420</v>
      </c>
      <c r="E85" s="478">
        <v>440</v>
      </c>
      <c r="F85" s="478">
        <v>465</v>
      </c>
    </row>
    <row r="86" spans="1:6" x14ac:dyDescent="0.25">
      <c r="A86" s="491" t="s">
        <v>2291</v>
      </c>
      <c r="B86" s="478">
        <v>375</v>
      </c>
      <c r="C86" s="478">
        <v>445</v>
      </c>
      <c r="D86" s="478">
        <v>490</v>
      </c>
      <c r="E86" s="478">
        <v>515</v>
      </c>
      <c r="F86" s="478">
        <v>545</v>
      </c>
    </row>
    <row r="87" spans="1:6" x14ac:dyDescent="0.25">
      <c r="A87" s="492"/>
      <c r="B87" s="478"/>
      <c r="C87" s="478"/>
      <c r="D87" s="478"/>
      <c r="E87" s="478"/>
      <c r="F87" s="478"/>
    </row>
    <row r="88" spans="1:6" x14ac:dyDescent="0.25">
      <c r="A88" s="490" t="s">
        <v>2292</v>
      </c>
      <c r="B88" s="481"/>
      <c r="C88" s="481"/>
      <c r="D88" s="481"/>
      <c r="E88" s="481"/>
      <c r="F88" s="481"/>
    </row>
    <row r="89" spans="1:6" x14ac:dyDescent="0.25">
      <c r="A89" s="491" t="s">
        <v>2286</v>
      </c>
      <c r="B89" s="478">
        <v>215</v>
      </c>
      <c r="C89" s="478">
        <v>255</v>
      </c>
      <c r="D89" s="478">
        <v>280</v>
      </c>
      <c r="E89" s="478">
        <v>295</v>
      </c>
      <c r="F89" s="478">
        <v>310</v>
      </c>
    </row>
    <row r="90" spans="1:6" x14ac:dyDescent="0.25">
      <c r="A90" s="491" t="s">
        <v>2287</v>
      </c>
      <c r="B90" s="478">
        <v>320</v>
      </c>
      <c r="C90" s="478">
        <v>385</v>
      </c>
      <c r="D90" s="478">
        <v>420</v>
      </c>
      <c r="E90" s="478">
        <v>440</v>
      </c>
      <c r="F90" s="478">
        <v>465</v>
      </c>
    </row>
    <row r="91" spans="1:6" x14ac:dyDescent="0.25">
      <c r="A91" s="491" t="s">
        <v>2288</v>
      </c>
      <c r="B91" s="478">
        <v>425</v>
      </c>
      <c r="C91" s="478">
        <v>510</v>
      </c>
      <c r="D91" s="478">
        <v>560</v>
      </c>
      <c r="E91" s="478">
        <v>585</v>
      </c>
      <c r="F91" s="478">
        <v>625</v>
      </c>
    </row>
    <row r="92" spans="1:6" x14ac:dyDescent="0.25">
      <c r="A92" s="491" t="s">
        <v>2289</v>
      </c>
      <c r="B92" s="478">
        <v>535</v>
      </c>
      <c r="C92" s="478">
        <v>640</v>
      </c>
      <c r="D92" s="478">
        <v>700</v>
      </c>
      <c r="E92" s="478">
        <v>735</v>
      </c>
      <c r="F92" s="478">
        <v>780</v>
      </c>
    </row>
    <row r="93" spans="1:6" x14ac:dyDescent="0.25">
      <c r="A93" s="491" t="s">
        <v>2290</v>
      </c>
      <c r="B93" s="478">
        <v>640</v>
      </c>
      <c r="C93" s="478">
        <v>765</v>
      </c>
      <c r="D93" s="478">
        <v>840</v>
      </c>
      <c r="E93" s="478">
        <v>880</v>
      </c>
      <c r="F93" s="478">
        <v>935</v>
      </c>
    </row>
    <row r="94" spans="1:6" x14ac:dyDescent="0.25">
      <c r="A94" s="491" t="s">
        <v>2291</v>
      </c>
      <c r="B94" s="478">
        <v>750</v>
      </c>
      <c r="C94" s="478">
        <v>895</v>
      </c>
      <c r="D94" s="478">
        <v>980</v>
      </c>
      <c r="E94" s="478">
        <v>1025</v>
      </c>
      <c r="F94" s="478">
        <v>1090</v>
      </c>
    </row>
    <row r="95" spans="1:6" x14ac:dyDescent="0.25">
      <c r="A95" s="492"/>
      <c r="B95" s="478"/>
      <c r="C95" s="478"/>
      <c r="D95" s="478"/>
      <c r="E95" s="478"/>
      <c r="F95" s="478"/>
    </row>
    <row r="96" spans="1:6" x14ac:dyDescent="0.25">
      <c r="A96" s="490" t="s">
        <v>2293</v>
      </c>
      <c r="B96" s="481"/>
      <c r="C96" s="481"/>
      <c r="D96" s="481"/>
      <c r="E96" s="481"/>
      <c r="F96" s="481"/>
    </row>
    <row r="97" spans="1:6" x14ac:dyDescent="0.25">
      <c r="A97" s="491" t="s">
        <v>2286</v>
      </c>
      <c r="B97" s="478">
        <v>320</v>
      </c>
      <c r="C97" s="478">
        <v>385</v>
      </c>
      <c r="D97" s="478">
        <v>420</v>
      </c>
      <c r="E97" s="478">
        <v>440</v>
      </c>
      <c r="F97" s="478">
        <v>470</v>
      </c>
    </row>
    <row r="98" spans="1:6" x14ac:dyDescent="0.25">
      <c r="A98" s="491" t="s">
        <v>2287</v>
      </c>
      <c r="B98" s="478">
        <v>480</v>
      </c>
      <c r="C98" s="478">
        <v>575</v>
      </c>
      <c r="D98" s="478">
        <v>630</v>
      </c>
      <c r="E98" s="478">
        <v>660</v>
      </c>
      <c r="F98" s="478">
        <v>700</v>
      </c>
    </row>
    <row r="99" spans="1:6" x14ac:dyDescent="0.25">
      <c r="A99" s="491" t="s">
        <v>2288</v>
      </c>
      <c r="B99" s="478">
        <v>640</v>
      </c>
      <c r="C99" s="478">
        <v>765</v>
      </c>
      <c r="D99" s="478">
        <v>840</v>
      </c>
      <c r="E99" s="478">
        <v>880</v>
      </c>
      <c r="F99" s="478">
        <v>935</v>
      </c>
    </row>
    <row r="100" spans="1:6" x14ac:dyDescent="0.25">
      <c r="A100" s="491" t="s">
        <v>2289</v>
      </c>
      <c r="B100" s="478">
        <v>800</v>
      </c>
      <c r="C100" s="478">
        <v>960</v>
      </c>
      <c r="D100" s="478">
        <v>1045</v>
      </c>
      <c r="E100" s="478">
        <v>1100</v>
      </c>
      <c r="F100" s="478">
        <v>1170</v>
      </c>
    </row>
    <row r="101" spans="1:6" x14ac:dyDescent="0.25">
      <c r="A101" s="491" t="s">
        <v>2290</v>
      </c>
      <c r="B101" s="478">
        <v>960</v>
      </c>
      <c r="C101" s="478">
        <v>1150</v>
      </c>
      <c r="D101" s="478">
        <v>1255</v>
      </c>
      <c r="E101" s="478">
        <v>1320</v>
      </c>
      <c r="F101" s="478">
        <v>1400</v>
      </c>
    </row>
    <row r="102" spans="1:6" x14ac:dyDescent="0.25">
      <c r="A102" s="491" t="s">
        <v>2291</v>
      </c>
      <c r="B102" s="478">
        <v>1120</v>
      </c>
      <c r="C102" s="478">
        <v>1340</v>
      </c>
      <c r="D102" s="478">
        <v>1465</v>
      </c>
      <c r="E102" s="478">
        <v>1540</v>
      </c>
      <c r="F102" s="478">
        <v>1635</v>
      </c>
    </row>
    <row r="103" spans="1:6" x14ac:dyDescent="0.25">
      <c r="A103" s="492"/>
      <c r="B103" s="478"/>
      <c r="C103" s="478"/>
      <c r="D103" s="478"/>
      <c r="E103" s="478"/>
      <c r="F103" s="478"/>
    </row>
    <row r="104" spans="1:6" x14ac:dyDescent="0.25">
      <c r="A104" s="490" t="s">
        <v>2294</v>
      </c>
      <c r="B104" s="481"/>
      <c r="C104" s="481"/>
      <c r="D104" s="481"/>
      <c r="E104" s="481"/>
      <c r="F104" s="481"/>
    </row>
    <row r="105" spans="1:6" x14ac:dyDescent="0.25">
      <c r="A105" s="491" t="s">
        <v>2286</v>
      </c>
      <c r="B105" s="478">
        <v>425</v>
      </c>
      <c r="C105" s="478">
        <v>510</v>
      </c>
      <c r="D105" s="478">
        <v>560</v>
      </c>
      <c r="E105" s="478">
        <v>585</v>
      </c>
      <c r="F105" s="478">
        <v>625</v>
      </c>
    </row>
    <row r="106" spans="1:6" x14ac:dyDescent="0.25">
      <c r="A106" s="491" t="s">
        <v>2287</v>
      </c>
      <c r="B106" s="478">
        <v>640</v>
      </c>
      <c r="C106" s="478">
        <v>765</v>
      </c>
      <c r="D106" s="478">
        <v>840</v>
      </c>
      <c r="E106" s="478">
        <v>880</v>
      </c>
      <c r="F106" s="478">
        <v>935</v>
      </c>
    </row>
    <row r="107" spans="1:6" x14ac:dyDescent="0.25">
      <c r="A107" s="491" t="s">
        <v>2288</v>
      </c>
      <c r="B107" s="478">
        <v>855</v>
      </c>
      <c r="C107" s="478">
        <v>1020</v>
      </c>
      <c r="D107" s="478">
        <v>1115</v>
      </c>
      <c r="E107" s="478">
        <v>1175</v>
      </c>
      <c r="F107" s="478">
        <v>1245</v>
      </c>
    </row>
    <row r="108" spans="1:6" x14ac:dyDescent="0.25">
      <c r="A108" s="491" t="s">
        <v>2289</v>
      </c>
      <c r="B108" s="478">
        <v>1070</v>
      </c>
      <c r="C108" s="478">
        <v>1275</v>
      </c>
      <c r="D108" s="478">
        <v>1395</v>
      </c>
      <c r="E108" s="478">
        <v>1465</v>
      </c>
      <c r="F108" s="478">
        <v>1560</v>
      </c>
    </row>
    <row r="109" spans="1:6" x14ac:dyDescent="0.25">
      <c r="A109" s="491" t="s">
        <v>2290</v>
      </c>
      <c r="B109" s="478">
        <v>1280</v>
      </c>
      <c r="C109" s="478">
        <v>1530</v>
      </c>
      <c r="D109" s="478">
        <v>1675</v>
      </c>
      <c r="E109" s="478">
        <v>1760</v>
      </c>
      <c r="F109" s="478">
        <v>1870</v>
      </c>
    </row>
    <row r="110" spans="1:6" x14ac:dyDescent="0.25">
      <c r="A110" s="491" t="s">
        <v>2291</v>
      </c>
      <c r="B110" s="478">
        <v>1495</v>
      </c>
      <c r="C110" s="478">
        <v>1790</v>
      </c>
      <c r="D110" s="478">
        <v>1955</v>
      </c>
      <c r="E110" s="478">
        <v>2050</v>
      </c>
      <c r="F110" s="478">
        <v>2180</v>
      </c>
    </row>
    <row r="111" spans="1:6" x14ac:dyDescent="0.25">
      <c r="A111" s="492"/>
      <c r="B111" s="478"/>
      <c r="C111" s="478"/>
      <c r="D111" s="478"/>
      <c r="E111" s="478"/>
      <c r="F111" s="478"/>
    </row>
    <row r="112" spans="1:6" x14ac:dyDescent="0.25">
      <c r="A112" s="490" t="s">
        <v>2295</v>
      </c>
      <c r="B112" s="481"/>
      <c r="C112" s="481"/>
      <c r="D112" s="481"/>
      <c r="E112" s="481"/>
      <c r="F112" s="481"/>
    </row>
    <row r="113" spans="1:6" x14ac:dyDescent="0.25">
      <c r="A113" s="491" t="s">
        <v>2286</v>
      </c>
      <c r="B113" s="478">
        <v>535</v>
      </c>
      <c r="C113" s="478">
        <v>640</v>
      </c>
      <c r="D113" s="478">
        <v>700</v>
      </c>
      <c r="E113" s="478">
        <v>735</v>
      </c>
      <c r="F113" s="478">
        <v>780</v>
      </c>
    </row>
    <row r="114" spans="1:6" x14ac:dyDescent="0.25">
      <c r="A114" s="491" t="s">
        <v>2287</v>
      </c>
      <c r="B114" s="478">
        <v>800</v>
      </c>
      <c r="C114" s="478">
        <v>960</v>
      </c>
      <c r="D114" s="478">
        <v>1050</v>
      </c>
      <c r="E114" s="478">
        <v>1100</v>
      </c>
      <c r="F114" s="478">
        <v>1170</v>
      </c>
    </row>
    <row r="115" spans="1:6" x14ac:dyDescent="0.25">
      <c r="A115" s="491" t="s">
        <v>2288</v>
      </c>
      <c r="B115" s="478">
        <v>1070</v>
      </c>
      <c r="C115" s="478">
        <v>1275</v>
      </c>
      <c r="D115" s="478">
        <v>1395</v>
      </c>
      <c r="E115" s="478">
        <v>1465</v>
      </c>
      <c r="F115" s="478">
        <v>1560</v>
      </c>
    </row>
    <row r="116" spans="1:6" x14ac:dyDescent="0.25">
      <c r="A116" s="491" t="s">
        <v>2289</v>
      </c>
      <c r="B116" s="478">
        <v>1335</v>
      </c>
      <c r="C116" s="478">
        <v>1595</v>
      </c>
      <c r="D116" s="478">
        <v>1745</v>
      </c>
      <c r="E116" s="478">
        <v>1830</v>
      </c>
      <c r="F116" s="478">
        <v>1950</v>
      </c>
    </row>
    <row r="117" spans="1:6" x14ac:dyDescent="0.25">
      <c r="A117" s="491" t="s">
        <v>2290</v>
      </c>
      <c r="B117" s="478">
        <v>1600</v>
      </c>
      <c r="C117" s="478">
        <v>1915</v>
      </c>
      <c r="D117" s="478">
        <v>2095</v>
      </c>
      <c r="E117" s="478">
        <v>2200</v>
      </c>
      <c r="F117" s="478">
        <v>2335</v>
      </c>
    </row>
    <row r="118" spans="1:6" x14ac:dyDescent="0.25">
      <c r="A118" s="491" t="s">
        <v>2291</v>
      </c>
      <c r="B118" s="478">
        <v>1870</v>
      </c>
      <c r="C118" s="478">
        <v>2235</v>
      </c>
      <c r="D118" s="478">
        <v>2445</v>
      </c>
      <c r="E118" s="478">
        <v>2565</v>
      </c>
      <c r="F118" s="478">
        <v>2725</v>
      </c>
    </row>
    <row r="119" spans="1:6" x14ac:dyDescent="0.25">
      <c r="A119" s="492"/>
      <c r="B119" s="478"/>
      <c r="C119" s="478"/>
      <c r="D119" s="478"/>
      <c r="E119" s="478"/>
      <c r="F119" s="478"/>
    </row>
    <row r="120" spans="1:6" x14ac:dyDescent="0.25">
      <c r="A120" s="489" t="s">
        <v>2297</v>
      </c>
      <c r="B120" s="478"/>
      <c r="C120" s="478"/>
      <c r="D120" s="478"/>
      <c r="E120" s="478"/>
      <c r="F120" s="478"/>
    </row>
    <row r="121" spans="1:6" x14ac:dyDescent="0.25">
      <c r="A121" s="490" t="s">
        <v>2285</v>
      </c>
      <c r="B121" s="481"/>
      <c r="C121" s="481"/>
      <c r="D121" s="481"/>
      <c r="E121" s="481"/>
      <c r="F121" s="481"/>
    </row>
    <row r="122" spans="1:6" x14ac:dyDescent="0.25">
      <c r="A122" s="491" t="s">
        <v>2286</v>
      </c>
      <c r="B122" s="478">
        <v>160</v>
      </c>
      <c r="C122" s="478">
        <v>190</v>
      </c>
      <c r="D122" s="478">
        <v>210</v>
      </c>
      <c r="E122" s="478">
        <v>220</v>
      </c>
      <c r="F122" s="478">
        <v>235</v>
      </c>
    </row>
    <row r="123" spans="1:6" x14ac:dyDescent="0.25">
      <c r="A123" s="491" t="s">
        <v>2287</v>
      </c>
      <c r="B123" s="478">
        <v>240</v>
      </c>
      <c r="C123" s="478">
        <v>285</v>
      </c>
      <c r="D123" s="478">
        <v>315</v>
      </c>
      <c r="E123" s="478">
        <v>330</v>
      </c>
      <c r="F123" s="478">
        <v>350</v>
      </c>
    </row>
    <row r="124" spans="1:6" x14ac:dyDescent="0.25">
      <c r="A124" s="491" t="s">
        <v>2288</v>
      </c>
      <c r="B124" s="478">
        <v>320</v>
      </c>
      <c r="C124" s="478">
        <v>385</v>
      </c>
      <c r="D124" s="478">
        <v>420</v>
      </c>
      <c r="E124" s="478">
        <v>440</v>
      </c>
      <c r="F124" s="478">
        <v>470</v>
      </c>
    </row>
    <row r="125" spans="1:6" x14ac:dyDescent="0.25">
      <c r="A125" s="491" t="s">
        <v>2289</v>
      </c>
      <c r="B125" s="478">
        <v>400</v>
      </c>
      <c r="C125" s="478">
        <v>480</v>
      </c>
      <c r="D125" s="478">
        <v>525</v>
      </c>
      <c r="E125" s="478">
        <v>550</v>
      </c>
      <c r="F125" s="478">
        <v>585</v>
      </c>
    </row>
    <row r="126" spans="1:6" x14ac:dyDescent="0.25">
      <c r="A126" s="491" t="s">
        <v>2290</v>
      </c>
      <c r="B126" s="478">
        <v>480</v>
      </c>
      <c r="C126" s="478">
        <v>575</v>
      </c>
      <c r="D126" s="478">
        <v>630</v>
      </c>
      <c r="E126" s="478">
        <v>660</v>
      </c>
      <c r="F126" s="478">
        <v>700</v>
      </c>
    </row>
    <row r="127" spans="1:6" x14ac:dyDescent="0.25">
      <c r="A127" s="491" t="s">
        <v>2291</v>
      </c>
      <c r="B127" s="478">
        <v>560</v>
      </c>
      <c r="C127" s="478">
        <v>670</v>
      </c>
      <c r="D127" s="478">
        <v>735</v>
      </c>
      <c r="E127" s="478">
        <v>770</v>
      </c>
      <c r="F127" s="478">
        <v>820</v>
      </c>
    </row>
    <row r="128" spans="1:6" x14ac:dyDescent="0.25">
      <c r="A128" s="492"/>
      <c r="B128" s="478"/>
      <c r="C128" s="478"/>
      <c r="D128" s="478"/>
      <c r="E128" s="478"/>
      <c r="F128" s="478"/>
    </row>
    <row r="129" spans="1:6" x14ac:dyDescent="0.25">
      <c r="A129" s="490" t="s">
        <v>2292</v>
      </c>
      <c r="B129" s="481"/>
      <c r="C129" s="481"/>
      <c r="D129" s="481"/>
      <c r="E129" s="481"/>
      <c r="F129" s="481"/>
    </row>
    <row r="130" spans="1:6" x14ac:dyDescent="0.25">
      <c r="A130" s="491" t="s">
        <v>2286</v>
      </c>
      <c r="B130" s="478">
        <v>320</v>
      </c>
      <c r="C130" s="478">
        <v>385</v>
      </c>
      <c r="D130" s="478">
        <v>420</v>
      </c>
      <c r="E130" s="478">
        <v>440</v>
      </c>
      <c r="F130" s="478">
        <v>470</v>
      </c>
    </row>
    <row r="131" spans="1:6" x14ac:dyDescent="0.25">
      <c r="A131" s="491" t="s">
        <v>2287</v>
      </c>
      <c r="B131" s="478">
        <v>480</v>
      </c>
      <c r="C131" s="478">
        <v>575</v>
      </c>
      <c r="D131" s="478">
        <v>630</v>
      </c>
      <c r="E131" s="478">
        <v>660</v>
      </c>
      <c r="F131" s="478">
        <v>700</v>
      </c>
    </row>
    <row r="132" spans="1:6" x14ac:dyDescent="0.25">
      <c r="A132" s="491" t="s">
        <v>2288</v>
      </c>
      <c r="B132" s="478">
        <v>640</v>
      </c>
      <c r="C132" s="478">
        <v>765</v>
      </c>
      <c r="D132" s="478">
        <v>840</v>
      </c>
      <c r="E132" s="478">
        <v>880</v>
      </c>
      <c r="F132" s="478">
        <v>935</v>
      </c>
    </row>
    <row r="133" spans="1:6" x14ac:dyDescent="0.25">
      <c r="A133" s="491" t="s">
        <v>2289</v>
      </c>
      <c r="B133" s="478">
        <v>800</v>
      </c>
      <c r="C133" s="478">
        <v>960</v>
      </c>
      <c r="D133" s="478">
        <v>1045</v>
      </c>
      <c r="E133" s="478">
        <v>1100</v>
      </c>
      <c r="F133" s="478">
        <v>1170</v>
      </c>
    </row>
    <row r="134" spans="1:6" x14ac:dyDescent="0.25">
      <c r="A134" s="491" t="s">
        <v>2290</v>
      </c>
      <c r="B134" s="478">
        <v>960</v>
      </c>
      <c r="C134" s="478">
        <v>1150</v>
      </c>
      <c r="D134" s="478">
        <v>1255</v>
      </c>
      <c r="E134" s="478">
        <v>1320</v>
      </c>
      <c r="F134" s="478">
        <v>1400</v>
      </c>
    </row>
    <row r="135" spans="1:6" x14ac:dyDescent="0.25">
      <c r="A135" s="491" t="s">
        <v>2291</v>
      </c>
      <c r="B135" s="478">
        <v>1120</v>
      </c>
      <c r="C135" s="478">
        <v>1340</v>
      </c>
      <c r="D135" s="478">
        <v>1465</v>
      </c>
      <c r="E135" s="478">
        <v>1540</v>
      </c>
      <c r="F135" s="478">
        <v>1635</v>
      </c>
    </row>
    <row r="136" spans="1:6" x14ac:dyDescent="0.25">
      <c r="A136" s="492"/>
      <c r="B136" s="478"/>
      <c r="C136" s="478"/>
      <c r="D136" s="478"/>
      <c r="E136" s="478"/>
      <c r="F136" s="478"/>
    </row>
    <row r="137" spans="1:6" x14ac:dyDescent="0.25">
      <c r="A137" s="490" t="s">
        <v>2293</v>
      </c>
      <c r="B137" s="481"/>
      <c r="C137" s="481"/>
      <c r="D137" s="481"/>
      <c r="E137" s="481"/>
      <c r="F137" s="481"/>
    </row>
    <row r="138" spans="1:6" x14ac:dyDescent="0.25">
      <c r="A138" s="491" t="s">
        <v>2286</v>
      </c>
      <c r="B138" s="478">
        <v>480</v>
      </c>
      <c r="C138" s="478">
        <v>575</v>
      </c>
      <c r="D138" s="478">
        <v>630</v>
      </c>
      <c r="E138" s="478">
        <v>660</v>
      </c>
      <c r="F138" s="478">
        <v>700</v>
      </c>
    </row>
    <row r="139" spans="1:6" x14ac:dyDescent="0.25">
      <c r="A139" s="491" t="s">
        <v>2287</v>
      </c>
      <c r="B139" s="478">
        <v>720</v>
      </c>
      <c r="C139" s="478">
        <v>860</v>
      </c>
      <c r="D139" s="478">
        <v>945</v>
      </c>
      <c r="E139" s="478">
        <v>990</v>
      </c>
      <c r="F139" s="478">
        <v>1050</v>
      </c>
    </row>
    <row r="140" spans="1:6" x14ac:dyDescent="0.25">
      <c r="A140" s="491" t="s">
        <v>2288</v>
      </c>
      <c r="B140" s="478">
        <v>960</v>
      </c>
      <c r="C140" s="478">
        <v>1150</v>
      </c>
      <c r="D140" s="478">
        <v>1255</v>
      </c>
      <c r="E140" s="478">
        <v>1320</v>
      </c>
      <c r="F140" s="478">
        <v>1405</v>
      </c>
    </row>
    <row r="141" spans="1:6" x14ac:dyDescent="0.25">
      <c r="A141" s="491" t="s">
        <v>2289</v>
      </c>
      <c r="B141" s="478">
        <v>1200</v>
      </c>
      <c r="C141" s="478">
        <v>1435</v>
      </c>
      <c r="D141" s="478">
        <v>1570</v>
      </c>
      <c r="E141" s="478">
        <v>1650</v>
      </c>
      <c r="F141" s="478">
        <v>1755</v>
      </c>
    </row>
    <row r="142" spans="1:6" x14ac:dyDescent="0.25">
      <c r="A142" s="491" t="s">
        <v>2290</v>
      </c>
      <c r="B142" s="478">
        <v>1440</v>
      </c>
      <c r="C142" s="478">
        <v>1725</v>
      </c>
      <c r="D142" s="478">
        <v>1885</v>
      </c>
      <c r="E142" s="478">
        <v>1980</v>
      </c>
      <c r="F142" s="478">
        <v>2105</v>
      </c>
    </row>
    <row r="143" spans="1:6" x14ac:dyDescent="0.25">
      <c r="A143" s="491" t="s">
        <v>2291</v>
      </c>
      <c r="B143" s="478">
        <v>1680</v>
      </c>
      <c r="C143" s="478">
        <v>2010</v>
      </c>
      <c r="D143" s="478">
        <v>2200</v>
      </c>
      <c r="E143" s="478">
        <v>2310</v>
      </c>
      <c r="F143" s="478">
        <v>2455</v>
      </c>
    </row>
    <row r="144" spans="1:6" x14ac:dyDescent="0.25">
      <c r="A144" s="492"/>
      <c r="B144" s="478"/>
      <c r="C144" s="478"/>
      <c r="D144" s="478"/>
      <c r="E144" s="478"/>
      <c r="F144" s="478"/>
    </row>
    <row r="145" spans="1:6" x14ac:dyDescent="0.25">
      <c r="A145" s="490" t="s">
        <v>2294</v>
      </c>
      <c r="B145" s="481"/>
      <c r="C145" s="481"/>
      <c r="D145" s="481"/>
      <c r="E145" s="481"/>
      <c r="F145" s="481"/>
    </row>
    <row r="146" spans="1:6" x14ac:dyDescent="0.25">
      <c r="A146" s="491" t="s">
        <v>2286</v>
      </c>
      <c r="B146" s="478">
        <v>640</v>
      </c>
      <c r="C146" s="478">
        <v>765</v>
      </c>
      <c r="D146" s="478">
        <v>840</v>
      </c>
      <c r="E146" s="478">
        <v>880</v>
      </c>
      <c r="F146" s="478">
        <v>935</v>
      </c>
    </row>
    <row r="147" spans="1:6" x14ac:dyDescent="0.25">
      <c r="A147" s="491" t="s">
        <v>2287</v>
      </c>
      <c r="B147" s="478">
        <v>960</v>
      </c>
      <c r="C147" s="478">
        <v>1150</v>
      </c>
      <c r="D147" s="478">
        <v>1255</v>
      </c>
      <c r="E147" s="478">
        <v>1320</v>
      </c>
      <c r="F147" s="478">
        <v>1400</v>
      </c>
    </row>
    <row r="148" spans="1:6" x14ac:dyDescent="0.25">
      <c r="A148" s="491" t="s">
        <v>2288</v>
      </c>
      <c r="B148" s="478">
        <v>1280</v>
      </c>
      <c r="C148" s="478">
        <v>1535</v>
      </c>
      <c r="D148" s="478">
        <v>1675</v>
      </c>
      <c r="E148" s="478">
        <v>1760</v>
      </c>
      <c r="F148" s="478">
        <v>1870</v>
      </c>
    </row>
    <row r="149" spans="1:6" x14ac:dyDescent="0.25">
      <c r="A149" s="491" t="s">
        <v>2289</v>
      </c>
      <c r="B149" s="478">
        <v>1600</v>
      </c>
      <c r="C149" s="478">
        <v>1915</v>
      </c>
      <c r="D149" s="478">
        <v>2095</v>
      </c>
      <c r="E149" s="478">
        <v>2200</v>
      </c>
      <c r="F149" s="478">
        <v>2335</v>
      </c>
    </row>
    <row r="150" spans="1:6" x14ac:dyDescent="0.25">
      <c r="A150" s="491" t="s">
        <v>2290</v>
      </c>
      <c r="B150" s="478">
        <v>1920</v>
      </c>
      <c r="C150" s="478">
        <v>2300</v>
      </c>
      <c r="D150" s="478">
        <v>2515</v>
      </c>
      <c r="E150" s="478">
        <v>2640</v>
      </c>
      <c r="F150" s="478">
        <v>2805</v>
      </c>
    </row>
    <row r="151" spans="1:6" x14ac:dyDescent="0.25">
      <c r="A151" s="491" t="s">
        <v>2291</v>
      </c>
      <c r="B151" s="478">
        <v>2245</v>
      </c>
      <c r="C151" s="478">
        <v>2680</v>
      </c>
      <c r="D151" s="478">
        <v>2935</v>
      </c>
      <c r="E151" s="478">
        <v>3080</v>
      </c>
      <c r="F151" s="478">
        <v>3270</v>
      </c>
    </row>
    <row r="152" spans="1:6" x14ac:dyDescent="0.25">
      <c r="A152" s="492"/>
      <c r="B152" s="478"/>
      <c r="C152" s="478"/>
      <c r="D152" s="478"/>
      <c r="E152" s="478"/>
      <c r="F152" s="478"/>
    </row>
    <row r="153" spans="1:6" x14ac:dyDescent="0.25">
      <c r="A153" s="490" t="s">
        <v>2295</v>
      </c>
      <c r="B153" s="481"/>
      <c r="C153" s="481"/>
      <c r="D153" s="481"/>
      <c r="E153" s="481"/>
      <c r="F153" s="481"/>
    </row>
    <row r="154" spans="1:6" x14ac:dyDescent="0.25">
      <c r="A154" s="491" t="s">
        <v>2286</v>
      </c>
      <c r="B154" s="478">
        <v>800</v>
      </c>
      <c r="C154" s="478">
        <v>960</v>
      </c>
      <c r="D154" s="478">
        <v>1050</v>
      </c>
      <c r="E154" s="478">
        <v>1100</v>
      </c>
      <c r="F154" s="478">
        <v>1170</v>
      </c>
    </row>
    <row r="155" spans="1:6" x14ac:dyDescent="0.25">
      <c r="A155" s="491" t="s">
        <v>2287</v>
      </c>
      <c r="B155" s="478">
        <v>1200</v>
      </c>
      <c r="C155" s="478">
        <v>1435</v>
      </c>
      <c r="D155" s="478">
        <v>1570</v>
      </c>
      <c r="E155" s="478">
        <v>1650</v>
      </c>
      <c r="F155" s="478">
        <v>1755</v>
      </c>
    </row>
    <row r="156" spans="1:6" x14ac:dyDescent="0.25">
      <c r="A156" s="491" t="s">
        <v>2288</v>
      </c>
      <c r="B156" s="478">
        <v>1600</v>
      </c>
      <c r="C156" s="478">
        <v>1915</v>
      </c>
      <c r="D156" s="478">
        <v>2095</v>
      </c>
      <c r="E156" s="478">
        <v>2200</v>
      </c>
      <c r="F156" s="478">
        <v>2340</v>
      </c>
    </row>
    <row r="157" spans="1:6" x14ac:dyDescent="0.25">
      <c r="A157" s="491" t="s">
        <v>2289</v>
      </c>
      <c r="B157" s="478">
        <v>2000</v>
      </c>
      <c r="C157" s="478">
        <v>2395</v>
      </c>
      <c r="D157" s="478">
        <v>2620</v>
      </c>
      <c r="E157" s="478">
        <v>2750</v>
      </c>
      <c r="F157" s="478">
        <v>2920</v>
      </c>
    </row>
    <row r="158" spans="1:6" x14ac:dyDescent="0.25">
      <c r="A158" s="491" t="s">
        <v>2290</v>
      </c>
      <c r="B158" s="478">
        <v>2405</v>
      </c>
      <c r="C158" s="478">
        <v>2875</v>
      </c>
      <c r="D158" s="478">
        <v>3145</v>
      </c>
      <c r="E158" s="478">
        <v>3300</v>
      </c>
      <c r="F158" s="478">
        <v>3505</v>
      </c>
    </row>
    <row r="159" spans="1:6" x14ac:dyDescent="0.25">
      <c r="A159" s="491" t="s">
        <v>2291</v>
      </c>
      <c r="B159" s="478">
        <v>2805</v>
      </c>
      <c r="C159" s="478">
        <v>3350</v>
      </c>
      <c r="D159" s="478">
        <v>3665</v>
      </c>
      <c r="E159" s="478">
        <v>3845</v>
      </c>
      <c r="F159" s="478">
        <v>4090</v>
      </c>
    </row>
    <row r="160" spans="1:6" x14ac:dyDescent="0.25">
      <c r="A160" s="492"/>
      <c r="B160" s="478"/>
      <c r="C160" s="478"/>
      <c r="D160" s="478"/>
      <c r="E160" s="478"/>
      <c r="F160" s="478"/>
    </row>
    <row r="161" spans="1:6" ht="15.75" x14ac:dyDescent="0.25">
      <c r="A161" s="488" t="s">
        <v>2298</v>
      </c>
      <c r="B161" s="478"/>
      <c r="C161" s="478"/>
      <c r="D161" s="478"/>
      <c r="E161" s="478"/>
      <c r="F161" s="478"/>
    </row>
    <row r="162" spans="1:6" x14ac:dyDescent="0.25">
      <c r="A162" s="489" t="s">
        <v>2284</v>
      </c>
      <c r="B162" s="478"/>
      <c r="C162" s="478"/>
      <c r="D162" s="478"/>
      <c r="E162" s="478"/>
      <c r="F162" s="478"/>
    </row>
    <row r="163" spans="1:6" x14ac:dyDescent="0.25">
      <c r="A163" s="490" t="s">
        <v>2285</v>
      </c>
      <c r="B163" s="481"/>
      <c r="C163" s="481"/>
      <c r="D163" s="481"/>
      <c r="E163" s="481"/>
      <c r="F163" s="481"/>
    </row>
    <row r="164" spans="1:6" x14ac:dyDescent="0.25">
      <c r="A164" s="491" t="s">
        <v>2286</v>
      </c>
      <c r="B164" s="478">
        <v>84.38</v>
      </c>
      <c r="C164" s="478">
        <v>100.9</v>
      </c>
      <c r="D164" s="478">
        <v>110.34</v>
      </c>
      <c r="E164" s="478">
        <v>115.8</v>
      </c>
      <c r="F164" s="478">
        <v>123.11</v>
      </c>
    </row>
    <row r="165" spans="1:6" x14ac:dyDescent="0.25">
      <c r="A165" s="491" t="s">
        <v>2287</v>
      </c>
      <c r="B165" s="478">
        <v>126.56</v>
      </c>
      <c r="C165" s="478">
        <v>151.34</v>
      </c>
      <c r="D165" s="478">
        <v>165.5</v>
      </c>
      <c r="E165" s="478">
        <v>173.69</v>
      </c>
      <c r="F165" s="478">
        <v>184.65</v>
      </c>
    </row>
    <row r="166" spans="1:6" x14ac:dyDescent="0.25">
      <c r="A166" s="491" t="s">
        <v>2288</v>
      </c>
      <c r="B166" s="478">
        <v>168.75</v>
      </c>
      <c r="C166" s="478">
        <v>201.79</v>
      </c>
      <c r="D166" s="478">
        <v>220.67</v>
      </c>
      <c r="E166" s="478">
        <v>231.59</v>
      </c>
      <c r="F166" s="478">
        <v>246.21</v>
      </c>
    </row>
    <row r="167" spans="1:6" x14ac:dyDescent="0.25">
      <c r="A167" s="491" t="s">
        <v>2289</v>
      </c>
      <c r="B167" s="478">
        <v>210.93</v>
      </c>
      <c r="C167" s="478">
        <v>252.23</v>
      </c>
      <c r="D167" s="478">
        <v>275.83</v>
      </c>
      <c r="E167" s="478">
        <v>289.48</v>
      </c>
      <c r="F167" s="478">
        <v>307.75</v>
      </c>
    </row>
    <row r="168" spans="1:6" x14ac:dyDescent="0.25">
      <c r="A168" s="491" t="s">
        <v>2290</v>
      </c>
      <c r="B168" s="478">
        <v>253.13</v>
      </c>
      <c r="C168" s="478">
        <v>302.69</v>
      </c>
      <c r="D168" s="478">
        <v>331.01</v>
      </c>
      <c r="E168" s="478">
        <v>347.39</v>
      </c>
      <c r="F168" s="478">
        <v>369.32</v>
      </c>
    </row>
    <row r="169" spans="1:6" x14ac:dyDescent="0.25">
      <c r="A169" s="491" t="s">
        <v>2291</v>
      </c>
      <c r="B169" s="478">
        <v>295.31</v>
      </c>
      <c r="C169" s="478">
        <v>353.13</v>
      </c>
      <c r="D169" s="478">
        <v>386.17</v>
      </c>
      <c r="E169" s="478">
        <v>405.28</v>
      </c>
      <c r="F169" s="478">
        <v>430.86</v>
      </c>
    </row>
    <row r="170" spans="1:6" x14ac:dyDescent="0.25">
      <c r="A170" s="492"/>
      <c r="B170" s="478"/>
      <c r="C170" s="478"/>
      <c r="D170" s="478"/>
      <c r="E170" s="478"/>
      <c r="F170" s="478"/>
    </row>
    <row r="171" spans="1:6" x14ac:dyDescent="0.25">
      <c r="A171" s="490" t="s">
        <v>2299</v>
      </c>
      <c r="B171" s="481"/>
      <c r="C171" s="481"/>
      <c r="D171" s="481"/>
      <c r="E171" s="481"/>
      <c r="F171" s="481"/>
    </row>
    <row r="172" spans="1:6" x14ac:dyDescent="0.25">
      <c r="A172" s="491" t="s">
        <v>2286</v>
      </c>
      <c r="B172" s="478">
        <v>168.76</v>
      </c>
      <c r="C172" s="478">
        <v>201.8</v>
      </c>
      <c r="D172" s="478">
        <v>220.68</v>
      </c>
      <c r="E172" s="478">
        <v>231.6</v>
      </c>
      <c r="F172" s="478">
        <v>246.22</v>
      </c>
    </row>
    <row r="173" spans="1:6" x14ac:dyDescent="0.25">
      <c r="A173" s="491" t="s">
        <v>2287</v>
      </c>
      <c r="B173" s="478">
        <v>253.12</v>
      </c>
      <c r="C173" s="478">
        <v>302.68</v>
      </c>
      <c r="D173" s="478">
        <v>331</v>
      </c>
      <c r="E173" s="478">
        <v>347.38</v>
      </c>
      <c r="F173" s="478">
        <v>369.3</v>
      </c>
    </row>
    <row r="174" spans="1:6" x14ac:dyDescent="0.25">
      <c r="A174" s="491" t="s">
        <v>2288</v>
      </c>
      <c r="B174" s="478">
        <v>337.5</v>
      </c>
      <c r="C174" s="478">
        <v>403.58</v>
      </c>
      <c r="D174" s="478">
        <v>441.34</v>
      </c>
      <c r="E174" s="478">
        <v>463.18</v>
      </c>
      <c r="F174" s="478">
        <v>492.42</v>
      </c>
    </row>
    <row r="175" spans="1:6" x14ac:dyDescent="0.25">
      <c r="A175" s="491" t="s">
        <v>2289</v>
      </c>
      <c r="B175" s="478">
        <v>421.86</v>
      </c>
      <c r="C175" s="478">
        <v>504.46</v>
      </c>
      <c r="D175" s="478">
        <v>551.66</v>
      </c>
      <c r="E175" s="478">
        <v>578.96</v>
      </c>
      <c r="F175" s="478">
        <v>615.5</v>
      </c>
    </row>
    <row r="176" spans="1:6" x14ac:dyDescent="0.25">
      <c r="A176" s="491" t="s">
        <v>2290</v>
      </c>
      <c r="B176" s="478">
        <v>506.26</v>
      </c>
      <c r="C176" s="478">
        <v>605.38</v>
      </c>
      <c r="D176" s="478">
        <v>662.02</v>
      </c>
      <c r="E176" s="478">
        <v>694.78</v>
      </c>
      <c r="F176" s="478">
        <v>738.64</v>
      </c>
    </row>
    <row r="177" spans="1:6" x14ac:dyDescent="0.25">
      <c r="A177" s="491" t="s">
        <v>2291</v>
      </c>
      <c r="B177" s="478">
        <v>590.62</v>
      </c>
      <c r="C177" s="478">
        <v>706.26</v>
      </c>
      <c r="D177" s="478">
        <v>772.34</v>
      </c>
      <c r="E177" s="478">
        <v>810.56</v>
      </c>
      <c r="F177" s="478">
        <v>861.72</v>
      </c>
    </row>
    <row r="178" spans="1:6" x14ac:dyDescent="0.25">
      <c r="A178" s="492"/>
      <c r="B178" s="478"/>
      <c r="C178" s="478"/>
      <c r="D178" s="478"/>
      <c r="E178" s="478"/>
      <c r="F178" s="478"/>
    </row>
    <row r="179" spans="1:6" x14ac:dyDescent="0.25">
      <c r="A179" s="490" t="s">
        <v>2293</v>
      </c>
      <c r="B179" s="481"/>
      <c r="C179" s="481"/>
      <c r="D179" s="481"/>
      <c r="E179" s="481"/>
      <c r="F179" s="481"/>
    </row>
    <row r="180" spans="1:6" x14ac:dyDescent="0.25">
      <c r="A180" s="491" t="s">
        <v>2286</v>
      </c>
      <c r="B180" s="478">
        <v>253.14</v>
      </c>
      <c r="C180" s="478">
        <v>302.7</v>
      </c>
      <c r="D180" s="478">
        <v>331.02</v>
      </c>
      <c r="E180" s="478">
        <v>347.4</v>
      </c>
      <c r="F180" s="478">
        <v>369.33</v>
      </c>
    </row>
    <row r="181" spans="1:6" x14ac:dyDescent="0.25">
      <c r="A181" s="491" t="s">
        <v>2287</v>
      </c>
      <c r="B181" s="478">
        <v>379.68</v>
      </c>
      <c r="C181" s="478">
        <v>454.02</v>
      </c>
      <c r="D181" s="478">
        <v>496.5</v>
      </c>
      <c r="E181" s="478">
        <v>521.07000000000005</v>
      </c>
      <c r="F181" s="478">
        <v>553.95000000000005</v>
      </c>
    </row>
    <row r="182" spans="1:6" x14ac:dyDescent="0.25">
      <c r="A182" s="491" t="s">
        <v>2288</v>
      </c>
      <c r="B182" s="478">
        <v>506.25</v>
      </c>
      <c r="C182" s="478">
        <v>605.37</v>
      </c>
      <c r="D182" s="478">
        <v>662.01</v>
      </c>
      <c r="E182" s="478">
        <v>694.77</v>
      </c>
      <c r="F182" s="478">
        <v>738.63</v>
      </c>
    </row>
    <row r="183" spans="1:6" x14ac:dyDescent="0.25">
      <c r="A183" s="491" t="s">
        <v>2289</v>
      </c>
      <c r="B183" s="478">
        <v>632.79</v>
      </c>
      <c r="C183" s="478">
        <v>756.69</v>
      </c>
      <c r="D183" s="478">
        <v>827.49</v>
      </c>
      <c r="E183" s="478">
        <v>868.44</v>
      </c>
      <c r="F183" s="478">
        <v>923.25</v>
      </c>
    </row>
    <row r="184" spans="1:6" x14ac:dyDescent="0.25">
      <c r="A184" s="491" t="s">
        <v>2290</v>
      </c>
      <c r="B184" s="478">
        <v>759.39</v>
      </c>
      <c r="C184" s="478">
        <v>908.07</v>
      </c>
      <c r="D184" s="478">
        <v>993.03</v>
      </c>
      <c r="E184" s="478">
        <v>1042.17</v>
      </c>
      <c r="F184" s="478">
        <v>1107.96</v>
      </c>
    </row>
    <row r="185" spans="1:6" x14ac:dyDescent="0.25">
      <c r="A185" s="491" t="s">
        <v>2291</v>
      </c>
      <c r="B185" s="478">
        <v>885.93</v>
      </c>
      <c r="C185" s="478">
        <v>1059.3900000000001</v>
      </c>
      <c r="D185" s="478">
        <v>1158.51</v>
      </c>
      <c r="E185" s="478">
        <v>1215.8399999999999</v>
      </c>
      <c r="F185" s="478">
        <v>1292.58</v>
      </c>
    </row>
    <row r="186" spans="1:6" x14ac:dyDescent="0.25">
      <c r="A186" s="492"/>
      <c r="B186" s="478"/>
      <c r="C186" s="478"/>
      <c r="D186" s="478"/>
      <c r="E186" s="478"/>
      <c r="F186" s="478"/>
    </row>
    <row r="187" spans="1:6" x14ac:dyDescent="0.25">
      <c r="A187" s="490" t="s">
        <v>2294</v>
      </c>
      <c r="B187" s="481"/>
      <c r="C187" s="481"/>
      <c r="D187" s="481"/>
      <c r="E187" s="481"/>
      <c r="F187" s="481"/>
    </row>
    <row r="188" spans="1:6" x14ac:dyDescent="0.25">
      <c r="A188" s="491" t="s">
        <v>2286</v>
      </c>
      <c r="B188" s="478">
        <v>337.52</v>
      </c>
      <c r="C188" s="478">
        <v>403.6</v>
      </c>
      <c r="D188" s="478">
        <v>441.36</v>
      </c>
      <c r="E188" s="478">
        <v>463.2</v>
      </c>
      <c r="F188" s="478">
        <v>492.44</v>
      </c>
    </row>
    <row r="189" spans="1:6" x14ac:dyDescent="0.25">
      <c r="A189" s="491" t="s">
        <v>2287</v>
      </c>
      <c r="B189" s="478">
        <v>506.24</v>
      </c>
      <c r="C189" s="478">
        <v>605.36</v>
      </c>
      <c r="D189" s="478">
        <v>662</v>
      </c>
      <c r="E189" s="478">
        <v>694.76</v>
      </c>
      <c r="F189" s="478">
        <v>738.6</v>
      </c>
    </row>
    <row r="190" spans="1:6" x14ac:dyDescent="0.25">
      <c r="A190" s="491" t="s">
        <v>2288</v>
      </c>
      <c r="B190" s="478">
        <v>675</v>
      </c>
      <c r="C190" s="478">
        <v>807.16</v>
      </c>
      <c r="D190" s="478">
        <v>882.68</v>
      </c>
      <c r="E190" s="478">
        <v>926.36</v>
      </c>
      <c r="F190" s="478">
        <v>984.84</v>
      </c>
    </row>
    <row r="191" spans="1:6" x14ac:dyDescent="0.25">
      <c r="A191" s="491" t="s">
        <v>2289</v>
      </c>
      <c r="B191" s="478">
        <v>843.72</v>
      </c>
      <c r="C191" s="478">
        <v>1008.92</v>
      </c>
      <c r="D191" s="478">
        <v>1103.32</v>
      </c>
      <c r="E191" s="478">
        <v>1157.92</v>
      </c>
      <c r="F191" s="478">
        <v>1231</v>
      </c>
    </row>
    <row r="192" spans="1:6" x14ac:dyDescent="0.25">
      <c r="A192" s="491" t="s">
        <v>2290</v>
      </c>
      <c r="B192" s="478">
        <v>1012.52</v>
      </c>
      <c r="C192" s="478">
        <v>1210.76</v>
      </c>
      <c r="D192" s="478">
        <v>1324.04</v>
      </c>
      <c r="E192" s="478">
        <v>1389.56</v>
      </c>
      <c r="F192" s="478">
        <v>1477.28</v>
      </c>
    </row>
    <row r="193" spans="1:6" x14ac:dyDescent="0.25">
      <c r="A193" s="491" t="s">
        <v>2291</v>
      </c>
      <c r="B193" s="478">
        <v>1181.24</v>
      </c>
      <c r="C193" s="478">
        <v>1412.52</v>
      </c>
      <c r="D193" s="478">
        <v>1544.68</v>
      </c>
      <c r="E193" s="478">
        <v>1621.12</v>
      </c>
      <c r="F193" s="478">
        <v>1723.44</v>
      </c>
    </row>
    <row r="194" spans="1:6" x14ac:dyDescent="0.25">
      <c r="A194" s="492"/>
      <c r="B194" s="478"/>
      <c r="C194" s="478"/>
      <c r="D194" s="478"/>
      <c r="E194" s="478"/>
      <c r="F194" s="478"/>
    </row>
    <row r="195" spans="1:6" x14ac:dyDescent="0.25">
      <c r="A195" s="490" t="s">
        <v>2295</v>
      </c>
      <c r="B195" s="481"/>
      <c r="C195" s="481"/>
      <c r="D195" s="481"/>
      <c r="E195" s="481"/>
      <c r="F195" s="481"/>
    </row>
    <row r="196" spans="1:6" x14ac:dyDescent="0.25">
      <c r="A196" s="491" t="s">
        <v>2286</v>
      </c>
      <c r="B196" s="478">
        <v>421.9</v>
      </c>
      <c r="C196" s="478">
        <v>504.5</v>
      </c>
      <c r="D196" s="478">
        <v>551.70000000000005</v>
      </c>
      <c r="E196" s="478">
        <v>579</v>
      </c>
      <c r="F196" s="478">
        <v>615.54999999999995</v>
      </c>
    </row>
    <row r="197" spans="1:6" x14ac:dyDescent="0.25">
      <c r="A197" s="491" t="s">
        <v>2287</v>
      </c>
      <c r="B197" s="478">
        <v>632.79999999999995</v>
      </c>
      <c r="C197" s="478">
        <v>756.7</v>
      </c>
      <c r="D197" s="478">
        <v>827.5</v>
      </c>
      <c r="E197" s="478">
        <v>868.45</v>
      </c>
      <c r="F197" s="478">
        <v>923.25</v>
      </c>
    </row>
    <row r="198" spans="1:6" x14ac:dyDescent="0.25">
      <c r="A198" s="491" t="s">
        <v>2288</v>
      </c>
      <c r="B198" s="478">
        <v>843.75</v>
      </c>
      <c r="C198" s="478">
        <v>1008.95</v>
      </c>
      <c r="D198" s="478">
        <v>1103.3499999999999</v>
      </c>
      <c r="E198" s="478">
        <v>1157.95</v>
      </c>
      <c r="F198" s="478">
        <v>1231.05</v>
      </c>
    </row>
    <row r="199" spans="1:6" x14ac:dyDescent="0.25">
      <c r="A199" s="491" t="s">
        <v>2289</v>
      </c>
      <c r="B199" s="478">
        <v>1054.6500000000001</v>
      </c>
      <c r="C199" s="478">
        <v>1261.1500000000001</v>
      </c>
      <c r="D199" s="478">
        <v>1379.15</v>
      </c>
      <c r="E199" s="478">
        <v>1447.4</v>
      </c>
      <c r="F199" s="478">
        <v>1538.75</v>
      </c>
    </row>
    <row r="200" spans="1:6" x14ac:dyDescent="0.25">
      <c r="A200" s="491" t="s">
        <v>2290</v>
      </c>
      <c r="B200" s="478">
        <v>1265.6500000000001</v>
      </c>
      <c r="C200" s="478">
        <v>1513.45</v>
      </c>
      <c r="D200" s="478">
        <v>1655.05</v>
      </c>
      <c r="E200" s="478">
        <v>1736.95</v>
      </c>
      <c r="F200" s="478">
        <v>1846.6</v>
      </c>
    </row>
    <row r="201" spans="1:6" x14ac:dyDescent="0.25">
      <c r="A201" s="491" t="s">
        <v>2291</v>
      </c>
      <c r="B201" s="478">
        <v>1476.55</v>
      </c>
      <c r="C201" s="478">
        <v>1765.65</v>
      </c>
      <c r="D201" s="478">
        <v>1930.85</v>
      </c>
      <c r="E201" s="478">
        <v>2026.4</v>
      </c>
      <c r="F201" s="478">
        <v>2154.3000000000002</v>
      </c>
    </row>
    <row r="202" spans="1:6" x14ac:dyDescent="0.25">
      <c r="A202" s="492"/>
      <c r="B202" s="478"/>
      <c r="C202" s="478"/>
      <c r="D202" s="478"/>
      <c r="E202" s="478"/>
      <c r="F202" s="478"/>
    </row>
    <row r="203" spans="1:6" x14ac:dyDescent="0.25">
      <c r="A203" s="489" t="s">
        <v>2296</v>
      </c>
      <c r="B203" s="478"/>
      <c r="C203" s="478"/>
      <c r="D203" s="478"/>
      <c r="E203" s="478"/>
      <c r="F203" s="478"/>
    </row>
    <row r="204" spans="1:6" x14ac:dyDescent="0.25">
      <c r="A204" s="490" t="s">
        <v>2285</v>
      </c>
      <c r="B204" s="481"/>
      <c r="C204" s="481"/>
      <c r="D204" s="481"/>
      <c r="E204" s="481"/>
      <c r="F204" s="481"/>
    </row>
    <row r="205" spans="1:6" x14ac:dyDescent="0.25">
      <c r="A205" s="491" t="s">
        <v>2286</v>
      </c>
      <c r="B205" s="478">
        <v>170</v>
      </c>
      <c r="C205" s="478">
        <v>200</v>
      </c>
      <c r="D205" s="478">
        <v>220</v>
      </c>
      <c r="E205" s="478">
        <v>230</v>
      </c>
      <c r="F205" s="478">
        <v>245</v>
      </c>
    </row>
    <row r="206" spans="1:6" x14ac:dyDescent="0.25">
      <c r="A206" s="491" t="s">
        <v>2287</v>
      </c>
      <c r="B206" s="478">
        <v>255</v>
      </c>
      <c r="C206" s="478">
        <v>305</v>
      </c>
      <c r="D206" s="478">
        <v>330</v>
      </c>
      <c r="E206" s="478">
        <v>345</v>
      </c>
      <c r="F206" s="478">
        <v>370</v>
      </c>
    </row>
    <row r="207" spans="1:6" x14ac:dyDescent="0.25">
      <c r="A207" s="491" t="s">
        <v>2288</v>
      </c>
      <c r="B207" s="478">
        <v>340</v>
      </c>
      <c r="C207" s="478">
        <v>405</v>
      </c>
      <c r="D207" s="478">
        <v>440</v>
      </c>
      <c r="E207" s="478">
        <v>465</v>
      </c>
      <c r="F207" s="478">
        <v>490</v>
      </c>
    </row>
    <row r="208" spans="1:6" x14ac:dyDescent="0.25">
      <c r="A208" s="491" t="s">
        <v>2289</v>
      </c>
      <c r="B208" s="478">
        <v>420</v>
      </c>
      <c r="C208" s="478">
        <v>505</v>
      </c>
      <c r="D208" s="478">
        <v>550</v>
      </c>
      <c r="E208" s="478">
        <v>580</v>
      </c>
      <c r="F208" s="478">
        <v>615</v>
      </c>
    </row>
    <row r="209" spans="1:6" x14ac:dyDescent="0.25">
      <c r="A209" s="491" t="s">
        <v>2290</v>
      </c>
      <c r="B209" s="478">
        <v>505</v>
      </c>
      <c r="C209" s="478">
        <v>605</v>
      </c>
      <c r="D209" s="478">
        <v>660</v>
      </c>
      <c r="E209" s="478">
        <v>695</v>
      </c>
      <c r="F209" s="478">
        <v>740</v>
      </c>
    </row>
    <row r="210" spans="1:6" x14ac:dyDescent="0.25">
      <c r="A210" s="491" t="s">
        <v>2291</v>
      </c>
      <c r="B210" s="478">
        <v>590</v>
      </c>
      <c r="C210" s="478">
        <v>705</v>
      </c>
      <c r="D210" s="478">
        <v>770</v>
      </c>
      <c r="E210" s="478">
        <v>810</v>
      </c>
      <c r="F210" s="478">
        <v>860</v>
      </c>
    </row>
    <row r="211" spans="1:6" x14ac:dyDescent="0.25">
      <c r="A211" s="492"/>
      <c r="B211" s="478"/>
      <c r="C211" s="478"/>
      <c r="D211" s="478"/>
      <c r="E211" s="478"/>
      <c r="F211" s="478"/>
    </row>
    <row r="212" spans="1:6" x14ac:dyDescent="0.25">
      <c r="A212" s="490" t="s">
        <v>2292</v>
      </c>
      <c r="B212" s="481"/>
      <c r="C212" s="481"/>
      <c r="D212" s="481"/>
      <c r="E212" s="481"/>
      <c r="F212" s="481"/>
    </row>
    <row r="213" spans="1:6" x14ac:dyDescent="0.25">
      <c r="A213" s="491" t="s">
        <v>2286</v>
      </c>
      <c r="B213" s="478">
        <v>340</v>
      </c>
      <c r="C213" s="478">
        <v>405</v>
      </c>
      <c r="D213" s="478">
        <v>440</v>
      </c>
      <c r="E213" s="478">
        <v>465</v>
      </c>
      <c r="F213" s="478">
        <v>490</v>
      </c>
    </row>
    <row r="214" spans="1:6" x14ac:dyDescent="0.25">
      <c r="A214" s="491" t="s">
        <v>2287</v>
      </c>
      <c r="B214" s="478">
        <v>505</v>
      </c>
      <c r="C214" s="478">
        <v>605</v>
      </c>
      <c r="D214" s="478">
        <v>660</v>
      </c>
      <c r="E214" s="478">
        <v>695</v>
      </c>
      <c r="F214" s="478">
        <v>740</v>
      </c>
    </row>
    <row r="215" spans="1:6" x14ac:dyDescent="0.25">
      <c r="A215" s="491" t="s">
        <v>2288</v>
      </c>
      <c r="B215" s="478">
        <v>675</v>
      </c>
      <c r="C215" s="478">
        <v>805</v>
      </c>
      <c r="D215" s="478">
        <v>885</v>
      </c>
      <c r="E215" s="478">
        <v>925</v>
      </c>
      <c r="F215" s="478">
        <v>985</v>
      </c>
    </row>
    <row r="216" spans="1:6" x14ac:dyDescent="0.25">
      <c r="A216" s="491" t="s">
        <v>2289</v>
      </c>
      <c r="B216" s="478">
        <v>845</v>
      </c>
      <c r="C216" s="478">
        <v>1010</v>
      </c>
      <c r="D216" s="478">
        <v>1105</v>
      </c>
      <c r="E216" s="478">
        <v>1160</v>
      </c>
      <c r="F216" s="478">
        <v>1230</v>
      </c>
    </row>
    <row r="217" spans="1:6" x14ac:dyDescent="0.25">
      <c r="A217" s="491" t="s">
        <v>2290</v>
      </c>
      <c r="B217" s="478">
        <v>1015</v>
      </c>
      <c r="C217" s="478">
        <v>1210</v>
      </c>
      <c r="D217" s="478">
        <v>1325</v>
      </c>
      <c r="E217" s="478">
        <v>1390</v>
      </c>
      <c r="F217" s="478">
        <v>1475</v>
      </c>
    </row>
    <row r="218" spans="1:6" x14ac:dyDescent="0.25">
      <c r="A218" s="491" t="s">
        <v>2291</v>
      </c>
      <c r="B218" s="478">
        <v>1180</v>
      </c>
      <c r="C218" s="478">
        <v>1415</v>
      </c>
      <c r="D218" s="478">
        <v>1545</v>
      </c>
      <c r="E218" s="478">
        <v>1620</v>
      </c>
      <c r="F218" s="478">
        <v>1725</v>
      </c>
    </row>
    <row r="219" spans="1:6" x14ac:dyDescent="0.25">
      <c r="A219" s="492"/>
      <c r="B219" s="478"/>
      <c r="C219" s="478"/>
      <c r="D219" s="478"/>
      <c r="E219" s="478"/>
      <c r="F219" s="478"/>
    </row>
    <row r="220" spans="1:6" x14ac:dyDescent="0.25">
      <c r="A220" s="490" t="s">
        <v>2293</v>
      </c>
      <c r="B220" s="481"/>
      <c r="C220" s="481"/>
      <c r="D220" s="481"/>
      <c r="E220" s="481"/>
      <c r="F220" s="481"/>
    </row>
    <row r="221" spans="1:6" x14ac:dyDescent="0.25">
      <c r="A221" s="491" t="s">
        <v>2286</v>
      </c>
      <c r="B221" s="478">
        <v>505</v>
      </c>
      <c r="C221" s="478">
        <v>605</v>
      </c>
      <c r="D221" s="478">
        <v>660</v>
      </c>
      <c r="E221" s="478">
        <v>695</v>
      </c>
      <c r="F221" s="478">
        <v>740</v>
      </c>
    </row>
    <row r="222" spans="1:6" x14ac:dyDescent="0.25">
      <c r="A222" s="491" t="s">
        <v>2287</v>
      </c>
      <c r="B222" s="478">
        <v>760</v>
      </c>
      <c r="C222" s="478">
        <v>910</v>
      </c>
      <c r="D222" s="478">
        <v>995</v>
      </c>
      <c r="E222" s="478">
        <v>1040</v>
      </c>
      <c r="F222" s="478">
        <v>1110</v>
      </c>
    </row>
    <row r="223" spans="1:6" x14ac:dyDescent="0.25">
      <c r="A223" s="491" t="s">
        <v>2288</v>
      </c>
      <c r="B223" s="478">
        <v>1015</v>
      </c>
      <c r="C223" s="478">
        <v>1210</v>
      </c>
      <c r="D223" s="478">
        <v>1325</v>
      </c>
      <c r="E223" s="478">
        <v>1390</v>
      </c>
      <c r="F223" s="478">
        <v>1475</v>
      </c>
    </row>
    <row r="224" spans="1:6" x14ac:dyDescent="0.25">
      <c r="A224" s="491" t="s">
        <v>2289</v>
      </c>
      <c r="B224" s="478">
        <v>1265</v>
      </c>
      <c r="C224" s="478">
        <v>1515</v>
      </c>
      <c r="D224" s="478">
        <v>1655</v>
      </c>
      <c r="E224" s="478">
        <v>1735</v>
      </c>
      <c r="F224" s="478">
        <v>1845</v>
      </c>
    </row>
    <row r="225" spans="1:6" x14ac:dyDescent="0.25">
      <c r="A225" s="491" t="s">
        <v>2290</v>
      </c>
      <c r="B225" s="478">
        <v>1520</v>
      </c>
      <c r="C225" s="478">
        <v>1815</v>
      </c>
      <c r="D225" s="478">
        <v>1985</v>
      </c>
      <c r="E225" s="478">
        <v>2085</v>
      </c>
      <c r="F225" s="478">
        <v>2215</v>
      </c>
    </row>
    <row r="226" spans="1:6" x14ac:dyDescent="0.25">
      <c r="A226" s="491" t="s">
        <v>2291</v>
      </c>
      <c r="B226" s="478">
        <v>1770</v>
      </c>
      <c r="C226" s="478">
        <v>2120</v>
      </c>
      <c r="D226" s="478">
        <v>2315</v>
      </c>
      <c r="E226" s="478">
        <v>2430</v>
      </c>
      <c r="F226" s="478">
        <v>2585</v>
      </c>
    </row>
    <row r="227" spans="1:6" x14ac:dyDescent="0.25">
      <c r="A227" s="492"/>
      <c r="B227" s="478"/>
      <c r="C227" s="478"/>
      <c r="D227" s="478"/>
      <c r="E227" s="478"/>
      <c r="F227" s="478"/>
    </row>
    <row r="228" spans="1:6" x14ac:dyDescent="0.25">
      <c r="A228" s="490" t="s">
        <v>2294</v>
      </c>
      <c r="B228" s="481"/>
      <c r="C228" s="481"/>
      <c r="D228" s="481"/>
      <c r="E228" s="481"/>
      <c r="F228" s="481"/>
    </row>
    <row r="229" spans="1:6" x14ac:dyDescent="0.25">
      <c r="A229" s="491" t="s">
        <v>2286</v>
      </c>
      <c r="B229" s="478">
        <v>675</v>
      </c>
      <c r="C229" s="478">
        <v>805</v>
      </c>
      <c r="D229" s="478">
        <v>885</v>
      </c>
      <c r="E229" s="478">
        <v>925</v>
      </c>
      <c r="F229" s="478">
        <v>985</v>
      </c>
    </row>
    <row r="230" spans="1:6" x14ac:dyDescent="0.25">
      <c r="A230" s="491" t="s">
        <v>2287</v>
      </c>
      <c r="B230" s="478">
        <v>1010</v>
      </c>
      <c r="C230" s="478">
        <v>1210</v>
      </c>
      <c r="D230" s="478">
        <v>1325</v>
      </c>
      <c r="E230" s="478">
        <v>1390</v>
      </c>
      <c r="F230" s="478">
        <v>1475</v>
      </c>
    </row>
    <row r="231" spans="1:6" x14ac:dyDescent="0.25">
      <c r="A231" s="491" t="s">
        <v>2288</v>
      </c>
      <c r="B231" s="478">
        <v>1350</v>
      </c>
      <c r="C231" s="478">
        <v>1615</v>
      </c>
      <c r="D231" s="478">
        <v>1765</v>
      </c>
      <c r="E231" s="478">
        <v>1855</v>
      </c>
      <c r="F231" s="478">
        <v>1970</v>
      </c>
    </row>
    <row r="232" spans="1:6" x14ac:dyDescent="0.25">
      <c r="A232" s="491" t="s">
        <v>2289</v>
      </c>
      <c r="B232" s="478">
        <v>1685</v>
      </c>
      <c r="C232" s="478">
        <v>2020</v>
      </c>
      <c r="D232" s="478">
        <v>2205</v>
      </c>
      <c r="E232" s="478">
        <v>2315</v>
      </c>
      <c r="F232" s="478">
        <v>2460</v>
      </c>
    </row>
    <row r="233" spans="1:6" x14ac:dyDescent="0.25">
      <c r="A233" s="491" t="s">
        <v>2290</v>
      </c>
      <c r="B233" s="478">
        <v>2025</v>
      </c>
      <c r="C233" s="478">
        <v>2420</v>
      </c>
      <c r="D233" s="478">
        <v>2650</v>
      </c>
      <c r="E233" s="478">
        <v>2780</v>
      </c>
      <c r="F233" s="478">
        <v>2955</v>
      </c>
    </row>
    <row r="234" spans="1:6" x14ac:dyDescent="0.25">
      <c r="A234" s="491" t="s">
        <v>2291</v>
      </c>
      <c r="B234" s="478">
        <v>2360</v>
      </c>
      <c r="C234" s="478">
        <v>2825</v>
      </c>
      <c r="D234" s="478">
        <v>3090</v>
      </c>
      <c r="E234" s="478">
        <v>3240</v>
      </c>
      <c r="F234" s="478">
        <v>3445</v>
      </c>
    </row>
    <row r="235" spans="1:6" x14ac:dyDescent="0.25">
      <c r="A235" s="492"/>
      <c r="B235" s="478"/>
      <c r="C235" s="478"/>
      <c r="D235" s="478"/>
      <c r="E235" s="478"/>
      <c r="F235" s="478"/>
    </row>
    <row r="236" spans="1:6" x14ac:dyDescent="0.25">
      <c r="A236" s="490" t="s">
        <v>2295</v>
      </c>
      <c r="B236" s="481"/>
      <c r="C236" s="481"/>
      <c r="D236" s="481"/>
      <c r="E236" s="481"/>
      <c r="F236" s="481"/>
    </row>
    <row r="237" spans="1:6" x14ac:dyDescent="0.25">
      <c r="A237" s="491" t="s">
        <v>2286</v>
      </c>
      <c r="B237" s="478">
        <v>845</v>
      </c>
      <c r="C237" s="478">
        <v>1010</v>
      </c>
      <c r="D237" s="478">
        <v>1105</v>
      </c>
      <c r="E237" s="478">
        <v>1160</v>
      </c>
      <c r="F237" s="478">
        <v>1230</v>
      </c>
    </row>
    <row r="238" spans="1:6" x14ac:dyDescent="0.25">
      <c r="A238" s="491" t="s">
        <v>2287</v>
      </c>
      <c r="B238" s="478">
        <v>1265</v>
      </c>
      <c r="C238" s="478">
        <v>1515</v>
      </c>
      <c r="D238" s="478">
        <v>1655</v>
      </c>
      <c r="E238" s="478">
        <v>1735</v>
      </c>
      <c r="F238" s="478">
        <v>1845</v>
      </c>
    </row>
    <row r="239" spans="1:6" x14ac:dyDescent="0.25">
      <c r="A239" s="491" t="s">
        <v>2288</v>
      </c>
      <c r="B239" s="478">
        <v>1690</v>
      </c>
      <c r="C239" s="478">
        <v>2020</v>
      </c>
      <c r="D239" s="478">
        <v>2205</v>
      </c>
      <c r="E239" s="478">
        <v>2315</v>
      </c>
      <c r="F239" s="478">
        <v>2460</v>
      </c>
    </row>
    <row r="240" spans="1:6" x14ac:dyDescent="0.25">
      <c r="A240" s="491" t="s">
        <v>2289</v>
      </c>
      <c r="B240" s="478">
        <v>2110</v>
      </c>
      <c r="C240" s="478">
        <v>2520</v>
      </c>
      <c r="D240" s="478">
        <v>2760</v>
      </c>
      <c r="E240" s="478">
        <v>2895</v>
      </c>
      <c r="F240" s="478">
        <v>3080</v>
      </c>
    </row>
    <row r="241" spans="1:6" x14ac:dyDescent="0.25">
      <c r="A241" s="491" t="s">
        <v>2290</v>
      </c>
      <c r="B241" s="478">
        <v>2530</v>
      </c>
      <c r="C241" s="478">
        <v>3025</v>
      </c>
      <c r="D241" s="478">
        <v>3310</v>
      </c>
      <c r="E241" s="478">
        <v>3475</v>
      </c>
      <c r="F241" s="478">
        <v>3695</v>
      </c>
    </row>
    <row r="242" spans="1:6" x14ac:dyDescent="0.25">
      <c r="A242" s="491" t="s">
        <v>2291</v>
      </c>
      <c r="B242" s="478">
        <v>2955</v>
      </c>
      <c r="C242" s="478">
        <v>3530</v>
      </c>
      <c r="D242" s="478">
        <v>3860</v>
      </c>
      <c r="E242" s="478">
        <v>4055</v>
      </c>
      <c r="F242" s="478">
        <v>4310</v>
      </c>
    </row>
    <row r="243" spans="1:6" x14ac:dyDescent="0.25">
      <c r="A243" s="492"/>
      <c r="B243" s="478"/>
      <c r="C243" s="478"/>
      <c r="D243" s="478"/>
      <c r="E243" s="478"/>
      <c r="F243" s="478"/>
    </row>
    <row r="244" spans="1:6" x14ac:dyDescent="0.25">
      <c r="A244" s="489" t="s">
        <v>2297</v>
      </c>
      <c r="B244" s="478"/>
      <c r="C244" s="478"/>
      <c r="D244" s="478"/>
      <c r="E244" s="478"/>
      <c r="F244" s="478"/>
    </row>
    <row r="245" spans="1:6" x14ac:dyDescent="0.25">
      <c r="A245" s="490" t="s">
        <v>2285</v>
      </c>
      <c r="B245" s="481"/>
      <c r="C245" s="481"/>
      <c r="D245" s="481"/>
      <c r="E245" s="481"/>
      <c r="F245" s="481"/>
    </row>
    <row r="246" spans="1:6" x14ac:dyDescent="0.25">
      <c r="A246" s="491" t="s">
        <v>2286</v>
      </c>
      <c r="B246" s="478">
        <v>255</v>
      </c>
      <c r="C246" s="478">
        <v>305</v>
      </c>
      <c r="D246" s="478">
        <v>330</v>
      </c>
      <c r="E246" s="478">
        <v>345</v>
      </c>
      <c r="F246" s="478">
        <v>370</v>
      </c>
    </row>
    <row r="247" spans="1:6" x14ac:dyDescent="0.25">
      <c r="A247" s="491" t="s">
        <v>2287</v>
      </c>
      <c r="B247" s="478">
        <v>380</v>
      </c>
      <c r="C247" s="478">
        <v>455</v>
      </c>
      <c r="D247" s="478">
        <v>495</v>
      </c>
      <c r="E247" s="478">
        <v>520</v>
      </c>
      <c r="F247" s="478">
        <v>555</v>
      </c>
    </row>
    <row r="248" spans="1:6" x14ac:dyDescent="0.25">
      <c r="A248" s="491" t="s">
        <v>2288</v>
      </c>
      <c r="B248" s="478">
        <v>505</v>
      </c>
      <c r="C248" s="478">
        <v>605</v>
      </c>
      <c r="D248" s="478">
        <v>660</v>
      </c>
      <c r="E248" s="478">
        <v>695</v>
      </c>
      <c r="F248" s="478">
        <v>740</v>
      </c>
    </row>
    <row r="249" spans="1:6" x14ac:dyDescent="0.25">
      <c r="A249" s="491" t="s">
        <v>2289</v>
      </c>
      <c r="B249" s="478">
        <v>635</v>
      </c>
      <c r="C249" s="478">
        <v>755</v>
      </c>
      <c r="D249" s="478">
        <v>825</v>
      </c>
      <c r="E249" s="478">
        <v>870</v>
      </c>
      <c r="F249" s="478">
        <v>925</v>
      </c>
    </row>
    <row r="250" spans="1:6" x14ac:dyDescent="0.25">
      <c r="A250" s="491" t="s">
        <v>2290</v>
      </c>
      <c r="B250" s="478">
        <v>760</v>
      </c>
      <c r="C250" s="478">
        <v>910</v>
      </c>
      <c r="D250" s="478">
        <v>995</v>
      </c>
      <c r="E250" s="478">
        <v>1040</v>
      </c>
      <c r="F250" s="478">
        <v>1110</v>
      </c>
    </row>
    <row r="251" spans="1:6" x14ac:dyDescent="0.25">
      <c r="A251" s="491" t="s">
        <v>2291</v>
      </c>
      <c r="B251" s="478">
        <v>885</v>
      </c>
      <c r="C251" s="478">
        <v>1060</v>
      </c>
      <c r="D251" s="478">
        <v>1160</v>
      </c>
      <c r="E251" s="478">
        <v>1215</v>
      </c>
      <c r="F251" s="478">
        <v>1295</v>
      </c>
    </row>
    <row r="252" spans="1:6" x14ac:dyDescent="0.25">
      <c r="A252" s="492"/>
      <c r="B252" s="478"/>
      <c r="C252" s="478"/>
      <c r="D252" s="478"/>
      <c r="E252" s="478"/>
      <c r="F252" s="478"/>
    </row>
    <row r="253" spans="1:6" x14ac:dyDescent="0.25">
      <c r="A253" s="490" t="s">
        <v>2292</v>
      </c>
      <c r="B253" s="481"/>
      <c r="C253" s="481"/>
      <c r="D253" s="481"/>
      <c r="E253" s="481"/>
      <c r="F253" s="481"/>
    </row>
    <row r="254" spans="1:6" x14ac:dyDescent="0.25">
      <c r="A254" s="491" t="s">
        <v>2286</v>
      </c>
      <c r="B254" s="478">
        <v>505</v>
      </c>
      <c r="C254" s="478">
        <v>605</v>
      </c>
      <c r="D254" s="478">
        <v>660</v>
      </c>
      <c r="E254" s="478">
        <v>695</v>
      </c>
      <c r="F254" s="478">
        <v>740</v>
      </c>
    </row>
    <row r="255" spans="1:6" x14ac:dyDescent="0.25">
      <c r="A255" s="491" t="s">
        <v>2287</v>
      </c>
      <c r="B255" s="478">
        <v>760</v>
      </c>
      <c r="C255" s="478">
        <v>910</v>
      </c>
      <c r="D255" s="478">
        <v>995</v>
      </c>
      <c r="E255" s="478">
        <v>1040</v>
      </c>
      <c r="F255" s="478">
        <v>1110</v>
      </c>
    </row>
    <row r="256" spans="1:6" x14ac:dyDescent="0.25">
      <c r="A256" s="491" t="s">
        <v>2288</v>
      </c>
      <c r="B256" s="478">
        <v>1015</v>
      </c>
      <c r="C256" s="478">
        <v>1210</v>
      </c>
      <c r="D256" s="478">
        <v>1325</v>
      </c>
      <c r="E256" s="478">
        <v>1390</v>
      </c>
      <c r="F256" s="478">
        <v>1475</v>
      </c>
    </row>
    <row r="257" spans="1:6" x14ac:dyDescent="0.25">
      <c r="A257" s="491" t="s">
        <v>2289</v>
      </c>
      <c r="B257" s="478">
        <v>1265</v>
      </c>
      <c r="C257" s="478">
        <v>1515</v>
      </c>
      <c r="D257" s="478">
        <v>1655</v>
      </c>
      <c r="E257" s="478">
        <v>1735</v>
      </c>
      <c r="F257" s="478">
        <v>1845</v>
      </c>
    </row>
    <row r="258" spans="1:6" x14ac:dyDescent="0.25">
      <c r="A258" s="491" t="s">
        <v>2290</v>
      </c>
      <c r="B258" s="478">
        <v>1520</v>
      </c>
      <c r="C258" s="478">
        <v>1815</v>
      </c>
      <c r="D258" s="478">
        <v>1985</v>
      </c>
      <c r="E258" s="478">
        <v>2085</v>
      </c>
      <c r="F258" s="478">
        <v>2215</v>
      </c>
    </row>
    <row r="259" spans="1:6" x14ac:dyDescent="0.25">
      <c r="A259" s="491" t="s">
        <v>2291</v>
      </c>
      <c r="B259" s="478">
        <v>1770</v>
      </c>
      <c r="C259" s="478">
        <v>2120</v>
      </c>
      <c r="D259" s="478">
        <v>2315</v>
      </c>
      <c r="E259" s="478">
        <v>2430</v>
      </c>
      <c r="F259" s="478">
        <v>2585</v>
      </c>
    </row>
    <row r="260" spans="1:6" x14ac:dyDescent="0.25">
      <c r="A260" s="492"/>
      <c r="B260" s="478"/>
      <c r="C260" s="478"/>
      <c r="D260" s="478"/>
      <c r="E260" s="478"/>
      <c r="F260" s="478"/>
    </row>
    <row r="261" spans="1:6" x14ac:dyDescent="0.25">
      <c r="A261" s="490" t="s">
        <v>2293</v>
      </c>
      <c r="B261" s="481"/>
      <c r="C261" s="481"/>
      <c r="D261" s="481"/>
      <c r="E261" s="481"/>
      <c r="F261" s="481"/>
    </row>
    <row r="262" spans="1:6" x14ac:dyDescent="0.25">
      <c r="A262" s="491" t="s">
        <v>2286</v>
      </c>
      <c r="B262" s="478">
        <v>760</v>
      </c>
      <c r="C262" s="478">
        <v>910</v>
      </c>
      <c r="D262" s="478">
        <v>995</v>
      </c>
      <c r="E262" s="478">
        <v>1040</v>
      </c>
      <c r="F262" s="478">
        <v>1110</v>
      </c>
    </row>
    <row r="263" spans="1:6" x14ac:dyDescent="0.25">
      <c r="A263" s="491" t="s">
        <v>2287</v>
      </c>
      <c r="B263" s="478">
        <v>1140</v>
      </c>
      <c r="C263" s="478">
        <v>1360</v>
      </c>
      <c r="D263" s="478">
        <v>1490</v>
      </c>
      <c r="E263" s="478">
        <v>1565</v>
      </c>
      <c r="F263" s="478">
        <v>1660</v>
      </c>
    </row>
    <row r="264" spans="1:6" x14ac:dyDescent="0.25">
      <c r="A264" s="491" t="s">
        <v>2288</v>
      </c>
      <c r="B264" s="478">
        <v>1520</v>
      </c>
      <c r="C264" s="478">
        <v>1815</v>
      </c>
      <c r="D264" s="478">
        <v>1985</v>
      </c>
      <c r="E264" s="478">
        <v>2085</v>
      </c>
      <c r="F264" s="478">
        <v>2215</v>
      </c>
    </row>
    <row r="265" spans="1:6" x14ac:dyDescent="0.25">
      <c r="A265" s="491" t="s">
        <v>2289</v>
      </c>
      <c r="B265" s="478">
        <v>1900</v>
      </c>
      <c r="C265" s="478">
        <v>2270</v>
      </c>
      <c r="D265" s="478">
        <v>2480</v>
      </c>
      <c r="E265" s="478">
        <v>2605</v>
      </c>
      <c r="F265" s="478">
        <v>2770</v>
      </c>
    </row>
    <row r="266" spans="1:6" x14ac:dyDescent="0.25">
      <c r="A266" s="491" t="s">
        <v>2290</v>
      </c>
      <c r="B266" s="478">
        <v>2280</v>
      </c>
      <c r="C266" s="478">
        <v>2725</v>
      </c>
      <c r="D266" s="478">
        <v>2980</v>
      </c>
      <c r="E266" s="478">
        <v>3125</v>
      </c>
      <c r="F266" s="478">
        <v>3325</v>
      </c>
    </row>
    <row r="267" spans="1:6" x14ac:dyDescent="0.25">
      <c r="A267" s="491" t="s">
        <v>2291</v>
      </c>
      <c r="B267" s="478">
        <v>2660</v>
      </c>
      <c r="C267" s="478">
        <v>3180</v>
      </c>
      <c r="D267" s="478">
        <v>3475</v>
      </c>
      <c r="E267" s="478">
        <v>3650</v>
      </c>
      <c r="F267" s="478">
        <v>3880</v>
      </c>
    </row>
    <row r="268" spans="1:6" x14ac:dyDescent="0.25">
      <c r="A268" s="492"/>
      <c r="B268" s="478"/>
      <c r="C268" s="478"/>
      <c r="D268" s="478"/>
      <c r="E268" s="478"/>
      <c r="F268" s="478"/>
    </row>
    <row r="269" spans="1:6" x14ac:dyDescent="0.25">
      <c r="A269" s="490" t="s">
        <v>2294</v>
      </c>
      <c r="B269" s="481"/>
      <c r="C269" s="481"/>
      <c r="D269" s="481"/>
      <c r="E269" s="481"/>
      <c r="F269" s="481"/>
    </row>
    <row r="270" spans="1:6" x14ac:dyDescent="0.25">
      <c r="A270" s="491" t="s">
        <v>2286</v>
      </c>
      <c r="B270" s="478">
        <v>1015</v>
      </c>
      <c r="C270" s="478">
        <v>1210</v>
      </c>
      <c r="D270" s="478">
        <v>1325</v>
      </c>
      <c r="E270" s="478">
        <v>1390</v>
      </c>
      <c r="F270" s="478">
        <v>1475</v>
      </c>
    </row>
    <row r="271" spans="1:6" x14ac:dyDescent="0.25">
      <c r="A271" s="491" t="s">
        <v>2287</v>
      </c>
      <c r="B271" s="478">
        <v>1520</v>
      </c>
      <c r="C271" s="478">
        <v>1815</v>
      </c>
      <c r="D271" s="478">
        <v>1985</v>
      </c>
      <c r="E271" s="478">
        <v>2085</v>
      </c>
      <c r="F271" s="478">
        <v>2215</v>
      </c>
    </row>
    <row r="272" spans="1:6" x14ac:dyDescent="0.25">
      <c r="A272" s="491" t="s">
        <v>2288</v>
      </c>
      <c r="B272" s="478">
        <v>2025</v>
      </c>
      <c r="C272" s="478">
        <v>2420</v>
      </c>
      <c r="D272" s="478">
        <v>2650</v>
      </c>
      <c r="E272" s="478">
        <v>2780</v>
      </c>
      <c r="F272" s="478">
        <v>2955</v>
      </c>
    </row>
    <row r="273" spans="1:6" x14ac:dyDescent="0.25">
      <c r="A273" s="491" t="s">
        <v>2289</v>
      </c>
      <c r="B273" s="478">
        <v>2530</v>
      </c>
      <c r="C273" s="478">
        <v>3025</v>
      </c>
      <c r="D273" s="478">
        <v>3310</v>
      </c>
      <c r="E273" s="478">
        <v>3475</v>
      </c>
      <c r="F273" s="478">
        <v>3695</v>
      </c>
    </row>
    <row r="274" spans="1:6" x14ac:dyDescent="0.25">
      <c r="A274" s="491" t="s">
        <v>2290</v>
      </c>
      <c r="B274" s="478">
        <v>3040</v>
      </c>
      <c r="C274" s="478">
        <v>3630</v>
      </c>
      <c r="D274" s="478">
        <v>3970</v>
      </c>
      <c r="E274" s="478">
        <v>4170</v>
      </c>
      <c r="F274" s="478">
        <v>4430</v>
      </c>
    </row>
    <row r="275" spans="1:6" x14ac:dyDescent="0.25">
      <c r="A275" s="491" t="s">
        <v>2291</v>
      </c>
      <c r="B275" s="478">
        <v>3545</v>
      </c>
      <c r="C275" s="478">
        <v>4240</v>
      </c>
      <c r="D275" s="478">
        <v>4635</v>
      </c>
      <c r="E275" s="478">
        <v>4865</v>
      </c>
      <c r="F275" s="478">
        <v>5170</v>
      </c>
    </row>
    <row r="276" spans="1:6" x14ac:dyDescent="0.25">
      <c r="A276" s="492"/>
      <c r="B276" s="478"/>
      <c r="C276" s="478"/>
      <c r="D276" s="478"/>
      <c r="E276" s="478"/>
      <c r="F276" s="478"/>
    </row>
    <row r="277" spans="1:6" x14ac:dyDescent="0.25">
      <c r="A277" s="490" t="s">
        <v>2295</v>
      </c>
      <c r="B277" s="481"/>
      <c r="C277" s="481"/>
      <c r="D277" s="481"/>
      <c r="E277" s="481"/>
      <c r="F277" s="481"/>
    </row>
    <row r="278" spans="1:6" x14ac:dyDescent="0.25">
      <c r="A278" s="491" t="s">
        <v>2286</v>
      </c>
      <c r="B278" s="478">
        <v>1265</v>
      </c>
      <c r="C278" s="478">
        <v>1515</v>
      </c>
      <c r="D278" s="478">
        <v>1655</v>
      </c>
      <c r="E278" s="478">
        <v>1735</v>
      </c>
      <c r="F278" s="478">
        <v>1845</v>
      </c>
    </row>
    <row r="279" spans="1:6" x14ac:dyDescent="0.25">
      <c r="A279" s="491" t="s">
        <v>2287</v>
      </c>
      <c r="B279" s="478">
        <v>1900</v>
      </c>
      <c r="C279" s="478">
        <v>2270</v>
      </c>
      <c r="D279" s="478">
        <v>2485</v>
      </c>
      <c r="E279" s="478">
        <v>2605</v>
      </c>
      <c r="F279" s="478">
        <v>2770</v>
      </c>
    </row>
    <row r="280" spans="1:6" x14ac:dyDescent="0.25">
      <c r="A280" s="491" t="s">
        <v>2288</v>
      </c>
      <c r="B280" s="478">
        <v>2530</v>
      </c>
      <c r="C280" s="478">
        <v>3025</v>
      </c>
      <c r="D280" s="478">
        <v>3310</v>
      </c>
      <c r="E280" s="478">
        <v>3475</v>
      </c>
      <c r="F280" s="478">
        <v>3695</v>
      </c>
    </row>
    <row r="281" spans="1:6" x14ac:dyDescent="0.25">
      <c r="A281" s="491" t="s">
        <v>2289</v>
      </c>
      <c r="B281" s="478">
        <v>3165</v>
      </c>
      <c r="C281" s="478">
        <v>3785</v>
      </c>
      <c r="D281" s="478">
        <v>4135</v>
      </c>
      <c r="E281" s="478">
        <v>4340</v>
      </c>
      <c r="F281" s="478">
        <v>4615</v>
      </c>
    </row>
    <row r="282" spans="1:6" x14ac:dyDescent="0.25">
      <c r="A282" s="491" t="s">
        <v>2290</v>
      </c>
      <c r="B282" s="478">
        <v>3795</v>
      </c>
      <c r="C282" s="478">
        <v>4540</v>
      </c>
      <c r="D282" s="478">
        <v>4965</v>
      </c>
      <c r="E282" s="478">
        <v>5210</v>
      </c>
      <c r="F282" s="478">
        <v>5540</v>
      </c>
    </row>
    <row r="283" spans="1:6" x14ac:dyDescent="0.25">
      <c r="A283" s="491" t="s">
        <v>2291</v>
      </c>
      <c r="B283" s="478">
        <v>4430</v>
      </c>
      <c r="C283" s="478">
        <v>5295</v>
      </c>
      <c r="D283" s="478">
        <v>5795</v>
      </c>
      <c r="E283" s="478">
        <v>6080</v>
      </c>
      <c r="F283" s="478">
        <v>6465</v>
      </c>
    </row>
    <row r="284" spans="1:6" x14ac:dyDescent="0.25">
      <c r="A284" s="492"/>
      <c r="B284" s="478"/>
      <c r="C284" s="478"/>
      <c r="D284" s="478"/>
      <c r="E284" s="478"/>
      <c r="F284" s="478"/>
    </row>
    <row r="285" spans="1:6" ht="15.75" x14ac:dyDescent="0.25">
      <c r="A285" s="487" t="s">
        <v>2300</v>
      </c>
      <c r="B285" s="478"/>
      <c r="C285" s="478"/>
      <c r="D285" s="478"/>
      <c r="E285" s="478"/>
      <c r="F285" s="478"/>
    </row>
    <row r="286" spans="1:6" ht="15.75" x14ac:dyDescent="0.25">
      <c r="A286" s="488" t="s">
        <v>2301</v>
      </c>
      <c r="B286" s="478"/>
      <c r="C286" s="478"/>
      <c r="D286" s="478"/>
      <c r="E286" s="478"/>
      <c r="F286" s="478"/>
    </row>
    <row r="287" spans="1:6" x14ac:dyDescent="0.25">
      <c r="A287" s="489" t="s">
        <v>2284</v>
      </c>
      <c r="B287" s="478"/>
      <c r="C287" s="478"/>
      <c r="D287" s="478"/>
      <c r="E287" s="478"/>
      <c r="F287" s="478"/>
    </row>
    <row r="288" spans="1:6" x14ac:dyDescent="0.25">
      <c r="A288" s="490" t="s">
        <v>2302</v>
      </c>
      <c r="B288" s="481"/>
      <c r="C288" s="481"/>
      <c r="D288" s="481"/>
      <c r="E288" s="481"/>
      <c r="F288" s="481"/>
    </row>
    <row r="289" spans="1:6" x14ac:dyDescent="0.25">
      <c r="A289" s="491" t="s">
        <v>2303</v>
      </c>
      <c r="B289" s="478">
        <v>158.59</v>
      </c>
      <c r="C289" s="478">
        <v>189.62</v>
      </c>
      <c r="D289" s="478">
        <v>207.37</v>
      </c>
      <c r="E289" s="478">
        <v>217.62</v>
      </c>
      <c r="F289" s="478">
        <v>231.38</v>
      </c>
    </row>
    <row r="290" spans="1:6" x14ac:dyDescent="0.25">
      <c r="A290" s="491" t="s">
        <v>2286</v>
      </c>
      <c r="B290" s="478">
        <v>308.72000000000003</v>
      </c>
      <c r="C290" s="478">
        <v>369.12</v>
      </c>
      <c r="D290" s="478">
        <v>403.67</v>
      </c>
      <c r="E290" s="478">
        <v>423.62</v>
      </c>
      <c r="F290" s="478">
        <v>450.41</v>
      </c>
    </row>
    <row r="291" spans="1:6" x14ac:dyDescent="0.25">
      <c r="A291" s="491" t="s">
        <v>2287</v>
      </c>
      <c r="B291" s="478">
        <v>473.01</v>
      </c>
      <c r="C291" s="478">
        <v>565.55999999999995</v>
      </c>
      <c r="D291" s="478">
        <v>618.5</v>
      </c>
      <c r="E291" s="478">
        <v>649.07000000000005</v>
      </c>
      <c r="F291" s="478">
        <v>690.11</v>
      </c>
    </row>
    <row r="292" spans="1:6" x14ac:dyDescent="0.25">
      <c r="A292" s="491" t="s">
        <v>2288</v>
      </c>
      <c r="B292" s="478">
        <v>651.55999999999995</v>
      </c>
      <c r="C292" s="478">
        <v>779.05</v>
      </c>
      <c r="D292" s="478">
        <v>851.98</v>
      </c>
      <c r="E292" s="478">
        <v>894.09</v>
      </c>
      <c r="F292" s="478">
        <v>950.62</v>
      </c>
    </row>
    <row r="293" spans="1:6" x14ac:dyDescent="0.25">
      <c r="A293" s="491" t="s">
        <v>2289</v>
      </c>
      <c r="B293" s="478">
        <v>845.28</v>
      </c>
      <c r="C293" s="478">
        <v>1010.67</v>
      </c>
      <c r="D293" s="478">
        <v>1105.28</v>
      </c>
      <c r="E293" s="478">
        <v>1159.9100000000001</v>
      </c>
      <c r="F293" s="478">
        <v>1233.25</v>
      </c>
    </row>
    <row r="294" spans="1:6" x14ac:dyDescent="0.25">
      <c r="A294" s="491" t="s">
        <v>2290</v>
      </c>
      <c r="B294" s="478">
        <v>1051.96</v>
      </c>
      <c r="C294" s="478">
        <v>1257.79</v>
      </c>
      <c r="D294" s="478">
        <v>1375.53</v>
      </c>
      <c r="E294" s="478">
        <v>1443.52</v>
      </c>
      <c r="F294" s="478">
        <v>1534.79</v>
      </c>
    </row>
    <row r="295" spans="1:6" x14ac:dyDescent="0.25">
      <c r="A295" s="491" t="s">
        <v>2291</v>
      </c>
      <c r="B295" s="478">
        <v>1273.3499999999999</v>
      </c>
      <c r="C295" s="478">
        <v>1522.5</v>
      </c>
      <c r="D295" s="478">
        <v>1665.02</v>
      </c>
      <c r="E295" s="478">
        <v>1747.32</v>
      </c>
      <c r="F295" s="478">
        <v>1857.8</v>
      </c>
    </row>
    <row r="296" spans="1:6" x14ac:dyDescent="0.25">
      <c r="A296" s="492"/>
      <c r="B296" s="478"/>
      <c r="C296" s="478"/>
      <c r="D296" s="478"/>
      <c r="E296" s="478"/>
      <c r="F296" s="478"/>
    </row>
    <row r="297" spans="1:6" x14ac:dyDescent="0.25">
      <c r="A297" s="490" t="s">
        <v>2304</v>
      </c>
      <c r="B297" s="481"/>
      <c r="C297" s="481"/>
      <c r="D297" s="481"/>
      <c r="E297" s="481"/>
      <c r="F297" s="481"/>
    </row>
    <row r="298" spans="1:6" x14ac:dyDescent="0.25">
      <c r="A298" s="491" t="s">
        <v>2303</v>
      </c>
      <c r="B298" s="478">
        <v>228.35</v>
      </c>
      <c r="C298" s="478">
        <v>273.02999999999997</v>
      </c>
      <c r="D298" s="478">
        <v>298.58999999999997</v>
      </c>
      <c r="E298" s="478">
        <v>313.35000000000002</v>
      </c>
      <c r="F298" s="478">
        <v>333.16</v>
      </c>
    </row>
    <row r="299" spans="1:6" x14ac:dyDescent="0.25">
      <c r="A299" s="491" t="s">
        <v>2286</v>
      </c>
      <c r="B299" s="478">
        <v>453.54</v>
      </c>
      <c r="C299" s="478">
        <v>542.28</v>
      </c>
      <c r="D299" s="478">
        <v>593.04</v>
      </c>
      <c r="E299" s="478">
        <v>622.35</v>
      </c>
      <c r="F299" s="478">
        <v>661.7</v>
      </c>
    </row>
    <row r="300" spans="1:6" x14ac:dyDescent="0.25">
      <c r="A300" s="491" t="s">
        <v>2287</v>
      </c>
      <c r="B300" s="478">
        <v>699.97</v>
      </c>
      <c r="C300" s="478">
        <v>836.93</v>
      </c>
      <c r="D300" s="478">
        <v>915.27</v>
      </c>
      <c r="E300" s="478">
        <v>960.51</v>
      </c>
      <c r="F300" s="478">
        <v>1021.24</v>
      </c>
    </row>
    <row r="301" spans="1:6" x14ac:dyDescent="0.25">
      <c r="A301" s="491" t="s">
        <v>2288</v>
      </c>
      <c r="B301" s="478">
        <v>967.78</v>
      </c>
      <c r="C301" s="478">
        <v>1157.1400000000001</v>
      </c>
      <c r="D301" s="478">
        <v>1265.46</v>
      </c>
      <c r="E301" s="478">
        <v>1328.01</v>
      </c>
      <c r="F301" s="478">
        <v>1411.98</v>
      </c>
    </row>
    <row r="302" spans="1:6" x14ac:dyDescent="0.25">
      <c r="A302" s="491" t="s">
        <v>2289</v>
      </c>
      <c r="B302" s="478">
        <v>1258.3800000000001</v>
      </c>
      <c r="C302" s="478">
        <v>1504.6</v>
      </c>
      <c r="D302" s="478">
        <v>1645.44</v>
      </c>
      <c r="E302" s="478">
        <v>1726.77</v>
      </c>
      <c r="F302" s="478">
        <v>1835.95</v>
      </c>
    </row>
    <row r="303" spans="1:6" x14ac:dyDescent="0.25">
      <c r="A303" s="491" t="s">
        <v>2290</v>
      </c>
      <c r="B303" s="478">
        <v>1568.39</v>
      </c>
      <c r="C303" s="478">
        <v>1875.26</v>
      </c>
      <c r="D303" s="478">
        <v>2050.8000000000002</v>
      </c>
      <c r="E303" s="478">
        <v>2152.17</v>
      </c>
      <c r="F303" s="478">
        <v>2288.25</v>
      </c>
    </row>
    <row r="304" spans="1:6" x14ac:dyDescent="0.25">
      <c r="A304" s="491" t="s">
        <v>2291</v>
      </c>
      <c r="B304" s="478">
        <v>1900.49</v>
      </c>
      <c r="C304" s="478">
        <v>2272.34</v>
      </c>
      <c r="D304" s="478">
        <v>2485.0500000000002</v>
      </c>
      <c r="E304" s="478">
        <v>2607.88</v>
      </c>
      <c r="F304" s="478">
        <v>2772.77</v>
      </c>
    </row>
    <row r="305" spans="1:6" x14ac:dyDescent="0.25">
      <c r="A305" s="492"/>
      <c r="B305" s="478"/>
      <c r="C305" s="478"/>
      <c r="D305" s="478"/>
      <c r="E305" s="478"/>
      <c r="F305" s="478"/>
    </row>
    <row r="306" spans="1:6" x14ac:dyDescent="0.25">
      <c r="A306" s="490" t="s">
        <v>2305</v>
      </c>
      <c r="B306" s="481"/>
      <c r="C306" s="481"/>
      <c r="D306" s="481"/>
      <c r="E306" s="481"/>
      <c r="F306" s="481"/>
    </row>
    <row r="307" spans="1:6" x14ac:dyDescent="0.25">
      <c r="A307" s="491" t="s">
        <v>2303</v>
      </c>
      <c r="B307" s="478">
        <v>298.08999999999997</v>
      </c>
      <c r="C307" s="478">
        <v>356.41</v>
      </c>
      <c r="D307" s="478">
        <v>389.77</v>
      </c>
      <c r="E307" s="478">
        <v>409.04</v>
      </c>
      <c r="F307" s="478">
        <v>434.9</v>
      </c>
    </row>
    <row r="308" spans="1:6" x14ac:dyDescent="0.25">
      <c r="A308" s="491" t="s">
        <v>2286</v>
      </c>
      <c r="B308" s="478">
        <v>598.35</v>
      </c>
      <c r="C308" s="478">
        <v>715.42</v>
      </c>
      <c r="D308" s="478">
        <v>782.39</v>
      </c>
      <c r="E308" s="478">
        <v>821.06</v>
      </c>
      <c r="F308" s="478">
        <v>872.98</v>
      </c>
    </row>
    <row r="309" spans="1:6" x14ac:dyDescent="0.25">
      <c r="A309" s="491" t="s">
        <v>2287</v>
      </c>
      <c r="B309" s="478">
        <v>926.93</v>
      </c>
      <c r="C309" s="478">
        <v>1108.29</v>
      </c>
      <c r="D309" s="478">
        <v>1212.04</v>
      </c>
      <c r="E309" s="478">
        <v>1271.95</v>
      </c>
      <c r="F309" s="478">
        <v>1352.37</v>
      </c>
    </row>
    <row r="310" spans="1:6" x14ac:dyDescent="0.25">
      <c r="A310" s="491" t="s">
        <v>2288</v>
      </c>
      <c r="B310" s="478">
        <v>1284.01</v>
      </c>
      <c r="C310" s="478">
        <v>1535.24</v>
      </c>
      <c r="D310" s="478">
        <v>1678.95</v>
      </c>
      <c r="E310" s="478">
        <v>1761.94</v>
      </c>
      <c r="F310" s="478">
        <v>1873.35</v>
      </c>
    </row>
    <row r="311" spans="1:6" x14ac:dyDescent="0.25">
      <c r="A311" s="491" t="s">
        <v>2289</v>
      </c>
      <c r="B311" s="478">
        <v>1671.48</v>
      </c>
      <c r="C311" s="478">
        <v>1998.52</v>
      </c>
      <c r="D311" s="478">
        <v>2185.6</v>
      </c>
      <c r="E311" s="478">
        <v>2293.63</v>
      </c>
      <c r="F311" s="478">
        <v>2438.66</v>
      </c>
    </row>
    <row r="312" spans="1:6" x14ac:dyDescent="0.25">
      <c r="A312" s="491" t="s">
        <v>2290</v>
      </c>
      <c r="B312" s="478">
        <v>2084.83</v>
      </c>
      <c r="C312" s="478">
        <v>2492.75</v>
      </c>
      <c r="D312" s="478">
        <v>2726.09</v>
      </c>
      <c r="E312" s="478">
        <v>2860.84</v>
      </c>
      <c r="F312" s="478">
        <v>3041.73</v>
      </c>
    </row>
    <row r="313" spans="1:6" x14ac:dyDescent="0.25">
      <c r="A313" s="491" t="s">
        <v>2291</v>
      </c>
      <c r="B313" s="478">
        <v>2527.62</v>
      </c>
      <c r="C313" s="478">
        <v>3022.18</v>
      </c>
      <c r="D313" s="478">
        <v>3305.08</v>
      </c>
      <c r="E313" s="478">
        <v>3468.45</v>
      </c>
      <c r="F313" s="478">
        <v>3687.76</v>
      </c>
    </row>
    <row r="314" spans="1:6" x14ac:dyDescent="0.25">
      <c r="A314" s="492"/>
      <c r="B314" s="478"/>
      <c r="C314" s="478"/>
      <c r="D314" s="478"/>
      <c r="E314" s="478"/>
      <c r="F314" s="478"/>
    </row>
    <row r="315" spans="1:6" x14ac:dyDescent="0.25">
      <c r="A315" s="490" t="s">
        <v>2306</v>
      </c>
      <c r="B315" s="481"/>
      <c r="C315" s="481"/>
      <c r="D315" s="481"/>
      <c r="E315" s="481"/>
      <c r="F315" s="481"/>
    </row>
    <row r="316" spans="1:6" x14ac:dyDescent="0.25">
      <c r="A316" s="491" t="s">
        <v>2303</v>
      </c>
      <c r="B316" s="478">
        <v>435.69</v>
      </c>
      <c r="C316" s="478">
        <v>520.94000000000005</v>
      </c>
      <c r="D316" s="478">
        <v>569.70000000000005</v>
      </c>
      <c r="E316" s="478">
        <v>597.86</v>
      </c>
      <c r="F316" s="478">
        <v>635.66</v>
      </c>
    </row>
    <row r="317" spans="1:6" x14ac:dyDescent="0.25">
      <c r="A317" s="491" t="s">
        <v>2286</v>
      </c>
      <c r="B317" s="478">
        <v>886.08</v>
      </c>
      <c r="C317" s="478">
        <v>1059.45</v>
      </c>
      <c r="D317" s="478">
        <v>1158.6199999999999</v>
      </c>
      <c r="E317" s="478">
        <v>1215.8900000000001</v>
      </c>
      <c r="F317" s="478">
        <v>1292.77</v>
      </c>
    </row>
    <row r="318" spans="1:6" x14ac:dyDescent="0.25">
      <c r="A318" s="491" t="s">
        <v>2287</v>
      </c>
      <c r="B318" s="478">
        <v>1378.95</v>
      </c>
      <c r="C318" s="478">
        <v>1648.76</v>
      </c>
      <c r="D318" s="478">
        <v>1803.1</v>
      </c>
      <c r="E318" s="478">
        <v>1892.22</v>
      </c>
      <c r="F318" s="478">
        <v>2011.86</v>
      </c>
    </row>
    <row r="319" spans="1:6" x14ac:dyDescent="0.25">
      <c r="A319" s="491" t="s">
        <v>2288</v>
      </c>
      <c r="B319" s="478">
        <v>1914.58</v>
      </c>
      <c r="C319" s="478">
        <v>2289.19</v>
      </c>
      <c r="D319" s="478">
        <v>2503.48</v>
      </c>
      <c r="E319" s="478">
        <v>2627.22</v>
      </c>
      <c r="F319" s="478">
        <v>2793.34</v>
      </c>
    </row>
    <row r="320" spans="1:6" x14ac:dyDescent="0.25">
      <c r="A320" s="491" t="s">
        <v>2289</v>
      </c>
      <c r="B320" s="478">
        <v>2495.7800000000002</v>
      </c>
      <c r="C320" s="478">
        <v>2984.11</v>
      </c>
      <c r="D320" s="478">
        <v>3263.45</v>
      </c>
      <c r="E320" s="478">
        <v>3424.76</v>
      </c>
      <c r="F320" s="478">
        <v>3641.31</v>
      </c>
    </row>
    <row r="321" spans="1:6" x14ac:dyDescent="0.25">
      <c r="A321" s="491" t="s">
        <v>2290</v>
      </c>
      <c r="B321" s="478">
        <v>3115.81</v>
      </c>
      <c r="C321" s="478">
        <v>3725.45</v>
      </c>
      <c r="D321" s="478">
        <v>4074.18</v>
      </c>
      <c r="E321" s="478">
        <v>4275.5600000000004</v>
      </c>
      <c r="F321" s="478">
        <v>4545.8999999999996</v>
      </c>
    </row>
    <row r="322" spans="1:6" x14ac:dyDescent="0.25">
      <c r="A322" s="491" t="s">
        <v>2291</v>
      </c>
      <c r="B322" s="478">
        <v>3779.99</v>
      </c>
      <c r="C322" s="478">
        <v>4519.59</v>
      </c>
      <c r="D322" s="478">
        <v>4942.66</v>
      </c>
      <c r="E322" s="478">
        <v>5186.97</v>
      </c>
      <c r="F322" s="478">
        <v>5514.94</v>
      </c>
    </row>
    <row r="323" spans="1:6" x14ac:dyDescent="0.25">
      <c r="A323" s="492"/>
      <c r="B323" s="478"/>
      <c r="C323" s="478"/>
      <c r="D323" s="478"/>
      <c r="E323" s="478"/>
      <c r="F323" s="478"/>
    </row>
    <row r="324" spans="1:6" x14ac:dyDescent="0.25">
      <c r="A324" s="490" t="s">
        <v>2307</v>
      </c>
      <c r="B324" s="481"/>
      <c r="C324" s="481"/>
      <c r="D324" s="481"/>
      <c r="E324" s="481"/>
      <c r="F324" s="481"/>
    </row>
    <row r="325" spans="1:6" x14ac:dyDescent="0.25">
      <c r="A325" s="491" t="s">
        <v>2303</v>
      </c>
      <c r="B325" s="478">
        <v>573.29</v>
      </c>
      <c r="C325" s="478">
        <v>685.46</v>
      </c>
      <c r="D325" s="478">
        <v>749.62</v>
      </c>
      <c r="E325" s="478">
        <v>786.67</v>
      </c>
      <c r="F325" s="478">
        <v>836.41</v>
      </c>
    </row>
    <row r="326" spans="1:6" x14ac:dyDescent="0.25">
      <c r="A326" s="491" t="s">
        <v>2286</v>
      </c>
      <c r="B326" s="478">
        <v>1173.81</v>
      </c>
      <c r="C326" s="478">
        <v>1403.48</v>
      </c>
      <c r="D326" s="478">
        <v>1534.86</v>
      </c>
      <c r="E326" s="478">
        <v>1610.73</v>
      </c>
      <c r="F326" s="478">
        <v>1712.58</v>
      </c>
    </row>
    <row r="327" spans="1:6" x14ac:dyDescent="0.25">
      <c r="A327" s="491" t="s">
        <v>2287</v>
      </c>
      <c r="B327" s="478">
        <v>1830.96</v>
      </c>
      <c r="C327" s="478">
        <v>2189.21</v>
      </c>
      <c r="D327" s="478">
        <v>2394.14</v>
      </c>
      <c r="E327" s="478">
        <v>2512.48</v>
      </c>
      <c r="F327" s="478">
        <v>2671.34</v>
      </c>
    </row>
    <row r="328" spans="1:6" x14ac:dyDescent="0.25">
      <c r="A328" s="491" t="s">
        <v>2288</v>
      </c>
      <c r="B328" s="478">
        <v>2545.14</v>
      </c>
      <c r="C328" s="478">
        <v>3043.13</v>
      </c>
      <c r="D328" s="478">
        <v>3327.99</v>
      </c>
      <c r="E328" s="478">
        <v>3492.49</v>
      </c>
      <c r="F328" s="478">
        <v>3713.32</v>
      </c>
    </row>
    <row r="329" spans="1:6" x14ac:dyDescent="0.25">
      <c r="A329" s="491" t="s">
        <v>2289</v>
      </c>
      <c r="B329" s="478">
        <v>3320.07</v>
      </c>
      <c r="C329" s="478">
        <v>3969.68</v>
      </c>
      <c r="D329" s="478">
        <v>4341.2700000000004</v>
      </c>
      <c r="E329" s="478">
        <v>4555.8500000000004</v>
      </c>
      <c r="F329" s="478">
        <v>4843.91</v>
      </c>
    </row>
    <row r="330" spans="1:6" x14ac:dyDescent="0.25">
      <c r="A330" s="491" t="s">
        <v>2290</v>
      </c>
      <c r="B330" s="478">
        <v>4146.76</v>
      </c>
      <c r="C330" s="478">
        <v>4958.12</v>
      </c>
      <c r="D330" s="478">
        <v>5422.24</v>
      </c>
      <c r="E330" s="478">
        <v>5690.25</v>
      </c>
      <c r="F330" s="478">
        <v>6050.04</v>
      </c>
    </row>
    <row r="331" spans="1:6" x14ac:dyDescent="0.25">
      <c r="A331" s="491" t="s">
        <v>2291</v>
      </c>
      <c r="B331" s="478">
        <v>5032.3500000000004</v>
      </c>
      <c r="C331" s="478">
        <v>6016.99</v>
      </c>
      <c r="D331" s="478">
        <v>6580.23</v>
      </c>
      <c r="E331" s="478">
        <v>6905.48</v>
      </c>
      <c r="F331" s="478">
        <v>7342.11</v>
      </c>
    </row>
    <row r="332" spans="1:6" x14ac:dyDescent="0.25">
      <c r="A332" s="492"/>
      <c r="B332" s="478"/>
      <c r="C332" s="478"/>
      <c r="D332" s="478"/>
      <c r="E332" s="478"/>
      <c r="F332" s="478"/>
    </row>
    <row r="333" spans="1:6" x14ac:dyDescent="0.25">
      <c r="A333" s="489" t="s">
        <v>2296</v>
      </c>
      <c r="B333" s="478"/>
      <c r="C333" s="478"/>
      <c r="D333" s="478"/>
      <c r="E333" s="478"/>
      <c r="F333" s="478"/>
    </row>
    <row r="334" spans="1:6" x14ac:dyDescent="0.25">
      <c r="A334" s="490" t="s">
        <v>2302</v>
      </c>
      <c r="B334" s="481"/>
      <c r="C334" s="481"/>
      <c r="D334" s="481"/>
      <c r="E334" s="481"/>
      <c r="F334" s="481"/>
    </row>
    <row r="335" spans="1:6" x14ac:dyDescent="0.25">
      <c r="A335" s="491" t="s">
        <v>2303</v>
      </c>
      <c r="B335" s="478">
        <v>315</v>
      </c>
      <c r="C335" s="478">
        <v>380</v>
      </c>
      <c r="D335" s="478">
        <v>415</v>
      </c>
      <c r="E335" s="478">
        <v>435</v>
      </c>
      <c r="F335" s="478">
        <v>465</v>
      </c>
    </row>
    <row r="336" spans="1:6" x14ac:dyDescent="0.25">
      <c r="A336" s="491" t="s">
        <v>2286</v>
      </c>
      <c r="B336" s="478">
        <v>615</v>
      </c>
      <c r="C336" s="478">
        <v>740</v>
      </c>
      <c r="D336" s="478">
        <v>805</v>
      </c>
      <c r="E336" s="478">
        <v>845</v>
      </c>
      <c r="F336" s="478">
        <v>900</v>
      </c>
    </row>
    <row r="337" spans="1:6" x14ac:dyDescent="0.25">
      <c r="A337" s="491" t="s">
        <v>2287</v>
      </c>
      <c r="B337" s="478">
        <v>945</v>
      </c>
      <c r="C337" s="478">
        <v>1130</v>
      </c>
      <c r="D337" s="478">
        <v>1235</v>
      </c>
      <c r="E337" s="478">
        <v>1300</v>
      </c>
      <c r="F337" s="478">
        <v>1380</v>
      </c>
    </row>
    <row r="338" spans="1:6" x14ac:dyDescent="0.25">
      <c r="A338" s="491" t="s">
        <v>2288</v>
      </c>
      <c r="B338" s="478">
        <v>1305</v>
      </c>
      <c r="C338" s="478">
        <v>1560</v>
      </c>
      <c r="D338" s="478">
        <v>1705</v>
      </c>
      <c r="E338" s="478">
        <v>1790</v>
      </c>
      <c r="F338" s="478">
        <v>1900</v>
      </c>
    </row>
    <row r="339" spans="1:6" x14ac:dyDescent="0.25">
      <c r="A339" s="491" t="s">
        <v>2289</v>
      </c>
      <c r="B339" s="478">
        <v>1690</v>
      </c>
      <c r="C339" s="478">
        <v>2020</v>
      </c>
      <c r="D339" s="478">
        <v>2210</v>
      </c>
      <c r="E339" s="478">
        <v>2320</v>
      </c>
      <c r="F339" s="478">
        <v>2465</v>
      </c>
    </row>
    <row r="340" spans="1:6" x14ac:dyDescent="0.25">
      <c r="A340" s="491" t="s">
        <v>2290</v>
      </c>
      <c r="B340" s="478">
        <v>2105</v>
      </c>
      <c r="C340" s="478">
        <v>2515</v>
      </c>
      <c r="D340" s="478">
        <v>2750</v>
      </c>
      <c r="E340" s="478">
        <v>2885</v>
      </c>
      <c r="F340" s="478">
        <v>3070</v>
      </c>
    </row>
    <row r="341" spans="1:6" x14ac:dyDescent="0.25">
      <c r="A341" s="491" t="s">
        <v>2291</v>
      </c>
      <c r="B341" s="478">
        <v>2545</v>
      </c>
      <c r="C341" s="478">
        <v>3045</v>
      </c>
      <c r="D341" s="478">
        <v>3330</v>
      </c>
      <c r="E341" s="478">
        <v>3495</v>
      </c>
      <c r="F341" s="478">
        <v>3715</v>
      </c>
    </row>
    <row r="342" spans="1:6" x14ac:dyDescent="0.25">
      <c r="A342" s="492"/>
      <c r="B342" s="478"/>
      <c r="C342" s="478"/>
      <c r="D342" s="478"/>
      <c r="E342" s="478"/>
      <c r="F342" s="478"/>
    </row>
    <row r="343" spans="1:6" x14ac:dyDescent="0.25">
      <c r="A343" s="490" t="s">
        <v>2304</v>
      </c>
      <c r="B343" s="481"/>
      <c r="C343" s="481"/>
      <c r="D343" s="481"/>
      <c r="E343" s="481"/>
      <c r="F343" s="481"/>
    </row>
    <row r="344" spans="1:6" x14ac:dyDescent="0.25">
      <c r="A344" s="491" t="s">
        <v>2303</v>
      </c>
      <c r="B344" s="478">
        <v>455</v>
      </c>
      <c r="C344" s="478">
        <v>545</v>
      </c>
      <c r="D344" s="478">
        <v>595</v>
      </c>
      <c r="E344" s="478">
        <v>625</v>
      </c>
      <c r="F344" s="478">
        <v>665</v>
      </c>
    </row>
    <row r="345" spans="1:6" x14ac:dyDescent="0.25">
      <c r="A345" s="491" t="s">
        <v>2286</v>
      </c>
      <c r="B345" s="478">
        <v>905</v>
      </c>
      <c r="C345" s="478">
        <v>1085</v>
      </c>
      <c r="D345" s="478">
        <v>1185</v>
      </c>
      <c r="E345" s="478">
        <v>1245</v>
      </c>
      <c r="F345" s="478">
        <v>1325</v>
      </c>
    </row>
    <row r="346" spans="1:6" x14ac:dyDescent="0.25">
      <c r="A346" s="491" t="s">
        <v>2287</v>
      </c>
      <c r="B346" s="478">
        <v>1400</v>
      </c>
      <c r="C346" s="478">
        <v>1675</v>
      </c>
      <c r="D346" s="478">
        <v>1830</v>
      </c>
      <c r="E346" s="478">
        <v>1920</v>
      </c>
      <c r="F346" s="478">
        <v>2040</v>
      </c>
    </row>
    <row r="347" spans="1:6" x14ac:dyDescent="0.25">
      <c r="A347" s="491" t="s">
        <v>2288</v>
      </c>
      <c r="B347" s="478">
        <v>1935</v>
      </c>
      <c r="C347" s="478">
        <v>2315</v>
      </c>
      <c r="D347" s="478">
        <v>2530</v>
      </c>
      <c r="E347" s="478">
        <v>2655</v>
      </c>
      <c r="F347" s="478">
        <v>2825</v>
      </c>
    </row>
    <row r="348" spans="1:6" x14ac:dyDescent="0.25">
      <c r="A348" s="491" t="s">
        <v>2289</v>
      </c>
      <c r="B348" s="478">
        <v>2515</v>
      </c>
      <c r="C348" s="478">
        <v>3010</v>
      </c>
      <c r="D348" s="478">
        <v>3290</v>
      </c>
      <c r="E348" s="478">
        <v>3455</v>
      </c>
      <c r="F348" s="478">
        <v>3670</v>
      </c>
    </row>
    <row r="349" spans="1:6" x14ac:dyDescent="0.25">
      <c r="A349" s="491" t="s">
        <v>2290</v>
      </c>
      <c r="B349" s="478">
        <v>3135</v>
      </c>
      <c r="C349" s="478">
        <v>3750</v>
      </c>
      <c r="D349" s="478">
        <v>4100</v>
      </c>
      <c r="E349" s="478">
        <v>4305</v>
      </c>
      <c r="F349" s="478">
        <v>4575</v>
      </c>
    </row>
    <row r="350" spans="1:6" x14ac:dyDescent="0.25">
      <c r="A350" s="491" t="s">
        <v>2291</v>
      </c>
      <c r="B350" s="478">
        <v>3800</v>
      </c>
      <c r="C350" s="478">
        <v>4545</v>
      </c>
      <c r="D350" s="478">
        <v>4970</v>
      </c>
      <c r="E350" s="478">
        <v>5215</v>
      </c>
      <c r="F350" s="478">
        <v>5545</v>
      </c>
    </row>
    <row r="351" spans="1:6" x14ac:dyDescent="0.25">
      <c r="A351" s="492"/>
      <c r="B351" s="478"/>
      <c r="C351" s="478"/>
      <c r="D351" s="478"/>
      <c r="E351" s="478"/>
      <c r="F351" s="478"/>
    </row>
    <row r="352" spans="1:6" x14ac:dyDescent="0.25">
      <c r="A352" s="490" t="s">
        <v>2305</v>
      </c>
      <c r="B352" s="481"/>
      <c r="C352" s="481"/>
      <c r="D352" s="481"/>
      <c r="E352" s="481"/>
      <c r="F352" s="481"/>
    </row>
    <row r="353" spans="1:6" x14ac:dyDescent="0.25">
      <c r="A353" s="491" t="s">
        <v>2303</v>
      </c>
      <c r="B353" s="478">
        <v>595</v>
      </c>
      <c r="C353" s="478">
        <v>715</v>
      </c>
      <c r="D353" s="478">
        <v>780</v>
      </c>
      <c r="E353" s="478">
        <v>820</v>
      </c>
      <c r="F353" s="478">
        <v>870</v>
      </c>
    </row>
    <row r="354" spans="1:6" x14ac:dyDescent="0.25">
      <c r="A354" s="491" t="s">
        <v>2286</v>
      </c>
      <c r="B354" s="478">
        <v>1195</v>
      </c>
      <c r="C354" s="478">
        <v>1430</v>
      </c>
      <c r="D354" s="478">
        <v>1565</v>
      </c>
      <c r="E354" s="478">
        <v>1640</v>
      </c>
      <c r="F354" s="478">
        <v>1745</v>
      </c>
    </row>
    <row r="355" spans="1:6" x14ac:dyDescent="0.25">
      <c r="A355" s="491" t="s">
        <v>2287</v>
      </c>
      <c r="B355" s="478">
        <v>1855</v>
      </c>
      <c r="C355" s="478">
        <v>2215</v>
      </c>
      <c r="D355" s="478">
        <v>2425</v>
      </c>
      <c r="E355" s="478">
        <v>2545</v>
      </c>
      <c r="F355" s="478">
        <v>2705</v>
      </c>
    </row>
    <row r="356" spans="1:6" x14ac:dyDescent="0.25">
      <c r="A356" s="491" t="s">
        <v>2288</v>
      </c>
      <c r="B356" s="478">
        <v>2570</v>
      </c>
      <c r="C356" s="478">
        <v>3070</v>
      </c>
      <c r="D356" s="478">
        <v>3360</v>
      </c>
      <c r="E356" s="478">
        <v>3525</v>
      </c>
      <c r="F356" s="478">
        <v>3745</v>
      </c>
    </row>
    <row r="357" spans="1:6" x14ac:dyDescent="0.25">
      <c r="A357" s="491" t="s">
        <v>2289</v>
      </c>
      <c r="B357" s="478">
        <v>3345</v>
      </c>
      <c r="C357" s="478">
        <v>3995</v>
      </c>
      <c r="D357" s="478">
        <v>4370</v>
      </c>
      <c r="E357" s="478">
        <v>4585</v>
      </c>
      <c r="F357" s="478">
        <v>4875</v>
      </c>
    </row>
    <row r="358" spans="1:6" x14ac:dyDescent="0.25">
      <c r="A358" s="491" t="s">
        <v>2290</v>
      </c>
      <c r="B358" s="478">
        <v>4170</v>
      </c>
      <c r="C358" s="478">
        <v>4985</v>
      </c>
      <c r="D358" s="478">
        <v>5450</v>
      </c>
      <c r="E358" s="478">
        <v>5720</v>
      </c>
      <c r="F358" s="478">
        <v>6085</v>
      </c>
    </row>
    <row r="359" spans="1:6" x14ac:dyDescent="0.25">
      <c r="A359" s="491" t="s">
        <v>2291</v>
      </c>
      <c r="B359" s="478">
        <v>5055</v>
      </c>
      <c r="C359" s="478">
        <v>6045</v>
      </c>
      <c r="D359" s="478">
        <v>6610</v>
      </c>
      <c r="E359" s="478">
        <v>6935</v>
      </c>
      <c r="F359" s="478">
        <v>7375</v>
      </c>
    </row>
    <row r="360" spans="1:6" x14ac:dyDescent="0.25">
      <c r="A360" s="492"/>
      <c r="B360" s="478"/>
      <c r="C360" s="478"/>
      <c r="D360" s="478"/>
      <c r="E360" s="478"/>
      <c r="F360" s="478"/>
    </row>
    <row r="361" spans="1:6" x14ac:dyDescent="0.25">
      <c r="A361" s="490" t="s">
        <v>2306</v>
      </c>
      <c r="B361" s="481"/>
      <c r="C361" s="481"/>
      <c r="D361" s="481"/>
      <c r="E361" s="481"/>
      <c r="F361" s="481"/>
    </row>
    <row r="362" spans="1:6" x14ac:dyDescent="0.25">
      <c r="A362" s="491" t="s">
        <v>2303</v>
      </c>
      <c r="B362" s="478">
        <v>870</v>
      </c>
      <c r="C362" s="478">
        <v>1040</v>
      </c>
      <c r="D362" s="478">
        <v>1140</v>
      </c>
      <c r="E362" s="478">
        <v>1195</v>
      </c>
      <c r="F362" s="478">
        <v>1270</v>
      </c>
    </row>
    <row r="363" spans="1:6" x14ac:dyDescent="0.25">
      <c r="A363" s="491" t="s">
        <v>2286</v>
      </c>
      <c r="B363" s="478">
        <v>1770</v>
      </c>
      <c r="C363" s="478">
        <v>2120</v>
      </c>
      <c r="D363" s="478">
        <v>2315</v>
      </c>
      <c r="E363" s="478">
        <v>2430</v>
      </c>
      <c r="F363" s="478">
        <v>2585</v>
      </c>
    </row>
    <row r="364" spans="1:6" x14ac:dyDescent="0.25">
      <c r="A364" s="491" t="s">
        <v>2287</v>
      </c>
      <c r="B364" s="478">
        <v>2760</v>
      </c>
      <c r="C364" s="478">
        <v>3300</v>
      </c>
      <c r="D364" s="478">
        <v>3605</v>
      </c>
      <c r="E364" s="478">
        <v>3785</v>
      </c>
      <c r="F364" s="478">
        <v>4025</v>
      </c>
    </row>
    <row r="365" spans="1:6" x14ac:dyDescent="0.25">
      <c r="A365" s="491" t="s">
        <v>2288</v>
      </c>
      <c r="B365" s="478">
        <v>3830</v>
      </c>
      <c r="C365" s="478">
        <v>4580</v>
      </c>
      <c r="D365" s="478">
        <v>5005</v>
      </c>
      <c r="E365" s="478">
        <v>5255</v>
      </c>
      <c r="F365" s="478">
        <v>5585</v>
      </c>
    </row>
    <row r="366" spans="1:6" x14ac:dyDescent="0.25">
      <c r="A366" s="491" t="s">
        <v>2289</v>
      </c>
      <c r="B366" s="478">
        <v>4990</v>
      </c>
      <c r="C366" s="478">
        <v>5970</v>
      </c>
      <c r="D366" s="478">
        <v>6525</v>
      </c>
      <c r="E366" s="478">
        <v>6850</v>
      </c>
      <c r="F366" s="478">
        <v>7285</v>
      </c>
    </row>
    <row r="367" spans="1:6" x14ac:dyDescent="0.25">
      <c r="A367" s="491" t="s">
        <v>2290</v>
      </c>
      <c r="B367" s="478">
        <v>6230</v>
      </c>
      <c r="C367" s="478">
        <v>7450</v>
      </c>
      <c r="D367" s="478">
        <v>8150</v>
      </c>
      <c r="E367" s="478">
        <v>8550</v>
      </c>
      <c r="F367" s="478">
        <v>9090</v>
      </c>
    </row>
    <row r="368" spans="1:6" x14ac:dyDescent="0.25">
      <c r="A368" s="491" t="s">
        <v>2291</v>
      </c>
      <c r="B368" s="478">
        <v>7560</v>
      </c>
      <c r="C368" s="478">
        <v>9040</v>
      </c>
      <c r="D368" s="478">
        <v>9885</v>
      </c>
      <c r="E368" s="478">
        <v>10375</v>
      </c>
      <c r="F368" s="478">
        <v>11030</v>
      </c>
    </row>
    <row r="369" spans="1:6" x14ac:dyDescent="0.25">
      <c r="A369" s="492"/>
      <c r="B369" s="478"/>
      <c r="C369" s="478"/>
      <c r="D369" s="478"/>
      <c r="E369" s="478"/>
      <c r="F369" s="478"/>
    </row>
    <row r="370" spans="1:6" x14ac:dyDescent="0.25">
      <c r="A370" s="490" t="s">
        <v>2307</v>
      </c>
      <c r="B370" s="481"/>
      <c r="C370" s="481"/>
      <c r="D370" s="481"/>
      <c r="E370" s="481"/>
      <c r="F370" s="481"/>
    </row>
    <row r="371" spans="1:6" x14ac:dyDescent="0.25">
      <c r="A371" s="491" t="s">
        <v>2303</v>
      </c>
      <c r="B371" s="478">
        <v>1145</v>
      </c>
      <c r="C371" s="478">
        <v>1370</v>
      </c>
      <c r="D371" s="478">
        <v>1500</v>
      </c>
      <c r="E371" s="478">
        <v>1575</v>
      </c>
      <c r="F371" s="478">
        <v>1675</v>
      </c>
    </row>
    <row r="372" spans="1:6" x14ac:dyDescent="0.25">
      <c r="A372" s="491" t="s">
        <v>2286</v>
      </c>
      <c r="B372" s="478">
        <v>2350</v>
      </c>
      <c r="C372" s="478">
        <v>2805</v>
      </c>
      <c r="D372" s="478">
        <v>3070</v>
      </c>
      <c r="E372" s="478">
        <v>3220</v>
      </c>
      <c r="F372" s="478">
        <v>3425</v>
      </c>
    </row>
    <row r="373" spans="1:6" x14ac:dyDescent="0.25">
      <c r="A373" s="491" t="s">
        <v>2287</v>
      </c>
      <c r="B373" s="478">
        <v>3660</v>
      </c>
      <c r="C373" s="478">
        <v>4380</v>
      </c>
      <c r="D373" s="478">
        <v>4790</v>
      </c>
      <c r="E373" s="478">
        <v>5025</v>
      </c>
      <c r="F373" s="478">
        <v>5345</v>
      </c>
    </row>
    <row r="374" spans="1:6" x14ac:dyDescent="0.25">
      <c r="A374" s="491" t="s">
        <v>2288</v>
      </c>
      <c r="B374" s="478">
        <v>5090</v>
      </c>
      <c r="C374" s="478">
        <v>6085</v>
      </c>
      <c r="D374" s="478">
        <v>6655</v>
      </c>
      <c r="E374" s="478">
        <v>6985</v>
      </c>
      <c r="F374" s="478">
        <v>7425</v>
      </c>
    </row>
    <row r="375" spans="1:6" x14ac:dyDescent="0.25">
      <c r="A375" s="491" t="s">
        <v>2289</v>
      </c>
      <c r="B375" s="478">
        <v>6640</v>
      </c>
      <c r="C375" s="478">
        <v>7940</v>
      </c>
      <c r="D375" s="478">
        <v>8685</v>
      </c>
      <c r="E375" s="478">
        <v>9110</v>
      </c>
      <c r="F375" s="478">
        <v>9690</v>
      </c>
    </row>
    <row r="376" spans="1:6" x14ac:dyDescent="0.25">
      <c r="A376" s="491" t="s">
        <v>2290</v>
      </c>
      <c r="B376" s="478">
        <v>8295</v>
      </c>
      <c r="C376" s="478">
        <v>9915</v>
      </c>
      <c r="D376" s="478">
        <v>10845</v>
      </c>
      <c r="E376" s="478">
        <v>11380</v>
      </c>
      <c r="F376" s="478">
        <v>12100</v>
      </c>
    </row>
    <row r="377" spans="1:6" x14ac:dyDescent="0.25">
      <c r="A377" s="491" t="s">
        <v>2291</v>
      </c>
      <c r="B377" s="478">
        <v>10065</v>
      </c>
      <c r="C377" s="478">
        <v>12035</v>
      </c>
      <c r="D377" s="478">
        <v>13160</v>
      </c>
      <c r="E377" s="478">
        <v>13810</v>
      </c>
      <c r="F377" s="478">
        <v>14685</v>
      </c>
    </row>
    <row r="378" spans="1:6" x14ac:dyDescent="0.25">
      <c r="A378" s="492"/>
      <c r="B378" s="478"/>
      <c r="C378" s="478"/>
      <c r="D378" s="478"/>
      <c r="E378" s="478"/>
      <c r="F378" s="478"/>
    </row>
    <row r="379" spans="1:6" x14ac:dyDescent="0.25">
      <c r="A379" s="489" t="s">
        <v>2297</v>
      </c>
      <c r="B379" s="478"/>
      <c r="C379" s="478"/>
      <c r="D379" s="478"/>
      <c r="E379" s="478"/>
      <c r="F379" s="478"/>
    </row>
    <row r="380" spans="1:6" x14ac:dyDescent="0.25">
      <c r="A380" s="490" t="s">
        <v>2302</v>
      </c>
      <c r="B380" s="481"/>
      <c r="C380" s="481"/>
      <c r="D380" s="481"/>
      <c r="E380" s="481"/>
      <c r="F380" s="481"/>
    </row>
    <row r="381" spans="1:6" x14ac:dyDescent="0.25">
      <c r="A381" s="491" t="s">
        <v>2303</v>
      </c>
      <c r="B381" s="478">
        <v>475</v>
      </c>
      <c r="C381" s="478">
        <v>570</v>
      </c>
      <c r="D381" s="478">
        <v>620</v>
      </c>
      <c r="E381" s="478">
        <v>655</v>
      </c>
      <c r="F381" s="478">
        <v>695</v>
      </c>
    </row>
    <row r="382" spans="1:6" x14ac:dyDescent="0.25">
      <c r="A382" s="491" t="s">
        <v>2286</v>
      </c>
      <c r="B382" s="478">
        <v>925</v>
      </c>
      <c r="C382" s="478">
        <v>1105</v>
      </c>
      <c r="D382" s="478">
        <v>1210</v>
      </c>
      <c r="E382" s="478">
        <v>1270</v>
      </c>
      <c r="F382" s="478">
        <v>1350</v>
      </c>
    </row>
    <row r="383" spans="1:6" x14ac:dyDescent="0.25">
      <c r="A383" s="491" t="s">
        <v>2287</v>
      </c>
      <c r="B383" s="478">
        <v>1420</v>
      </c>
      <c r="C383" s="478">
        <v>1695</v>
      </c>
      <c r="D383" s="478">
        <v>1855</v>
      </c>
      <c r="E383" s="478">
        <v>1945</v>
      </c>
      <c r="F383" s="478">
        <v>2070</v>
      </c>
    </row>
    <row r="384" spans="1:6" x14ac:dyDescent="0.25">
      <c r="A384" s="491" t="s">
        <v>2288</v>
      </c>
      <c r="B384" s="478">
        <v>1955</v>
      </c>
      <c r="C384" s="478">
        <v>2335</v>
      </c>
      <c r="D384" s="478">
        <v>2555</v>
      </c>
      <c r="E384" s="478">
        <v>2680</v>
      </c>
      <c r="F384" s="478">
        <v>2850</v>
      </c>
    </row>
    <row r="385" spans="1:6" x14ac:dyDescent="0.25">
      <c r="A385" s="491" t="s">
        <v>2289</v>
      </c>
      <c r="B385" s="478">
        <v>2535</v>
      </c>
      <c r="C385" s="478">
        <v>3030</v>
      </c>
      <c r="D385" s="478">
        <v>3315</v>
      </c>
      <c r="E385" s="478">
        <v>3480</v>
      </c>
      <c r="F385" s="478">
        <v>3700</v>
      </c>
    </row>
    <row r="386" spans="1:6" x14ac:dyDescent="0.25">
      <c r="A386" s="491" t="s">
        <v>2290</v>
      </c>
      <c r="B386" s="478">
        <v>3155</v>
      </c>
      <c r="C386" s="478">
        <v>3775</v>
      </c>
      <c r="D386" s="478">
        <v>4125</v>
      </c>
      <c r="E386" s="478">
        <v>4330</v>
      </c>
      <c r="F386" s="478">
        <v>4605</v>
      </c>
    </row>
    <row r="387" spans="1:6" x14ac:dyDescent="0.25">
      <c r="A387" s="491" t="s">
        <v>2291</v>
      </c>
      <c r="B387" s="478">
        <v>3820</v>
      </c>
      <c r="C387" s="478">
        <v>4570</v>
      </c>
      <c r="D387" s="478">
        <v>4995</v>
      </c>
      <c r="E387" s="478">
        <v>5240</v>
      </c>
      <c r="F387" s="478">
        <v>5575</v>
      </c>
    </row>
    <row r="388" spans="1:6" x14ac:dyDescent="0.25">
      <c r="A388" s="492"/>
      <c r="B388" s="478"/>
      <c r="C388" s="478"/>
      <c r="D388" s="478"/>
      <c r="E388" s="478"/>
      <c r="F388" s="478"/>
    </row>
    <row r="389" spans="1:6" x14ac:dyDescent="0.25">
      <c r="A389" s="490" t="s">
        <v>2304</v>
      </c>
      <c r="B389" s="481"/>
      <c r="C389" s="481"/>
      <c r="D389" s="481"/>
      <c r="E389" s="481"/>
      <c r="F389" s="481"/>
    </row>
    <row r="390" spans="1:6" x14ac:dyDescent="0.25">
      <c r="A390" s="491" t="s">
        <v>2303</v>
      </c>
      <c r="B390" s="478">
        <v>685</v>
      </c>
      <c r="C390" s="478">
        <v>820</v>
      </c>
      <c r="D390" s="478">
        <v>895</v>
      </c>
      <c r="E390" s="478">
        <v>940</v>
      </c>
      <c r="F390" s="478">
        <v>1000</v>
      </c>
    </row>
    <row r="391" spans="1:6" x14ac:dyDescent="0.25">
      <c r="A391" s="491" t="s">
        <v>2286</v>
      </c>
      <c r="B391" s="478">
        <v>1360</v>
      </c>
      <c r="C391" s="478">
        <v>1625</v>
      </c>
      <c r="D391" s="478">
        <v>1780</v>
      </c>
      <c r="E391" s="478">
        <v>1865</v>
      </c>
      <c r="F391" s="478">
        <v>1985</v>
      </c>
    </row>
    <row r="392" spans="1:6" x14ac:dyDescent="0.25">
      <c r="A392" s="491" t="s">
        <v>2287</v>
      </c>
      <c r="B392" s="478">
        <v>2100</v>
      </c>
      <c r="C392" s="478">
        <v>2510</v>
      </c>
      <c r="D392" s="478">
        <v>2745</v>
      </c>
      <c r="E392" s="478">
        <v>2880</v>
      </c>
      <c r="F392" s="478">
        <v>3065</v>
      </c>
    </row>
    <row r="393" spans="1:6" x14ac:dyDescent="0.25">
      <c r="A393" s="491" t="s">
        <v>2288</v>
      </c>
      <c r="B393" s="478">
        <v>2905</v>
      </c>
      <c r="C393" s="478">
        <v>3470</v>
      </c>
      <c r="D393" s="478">
        <v>3795</v>
      </c>
      <c r="E393" s="478">
        <v>3985</v>
      </c>
      <c r="F393" s="478">
        <v>4235</v>
      </c>
    </row>
    <row r="394" spans="1:6" x14ac:dyDescent="0.25">
      <c r="A394" s="491" t="s">
        <v>2289</v>
      </c>
      <c r="B394" s="478">
        <v>3775</v>
      </c>
      <c r="C394" s="478">
        <v>4515</v>
      </c>
      <c r="D394" s="478">
        <v>4935</v>
      </c>
      <c r="E394" s="478">
        <v>5180</v>
      </c>
      <c r="F394" s="478">
        <v>5510</v>
      </c>
    </row>
    <row r="395" spans="1:6" x14ac:dyDescent="0.25">
      <c r="A395" s="491" t="s">
        <v>2290</v>
      </c>
      <c r="B395" s="478">
        <v>4705</v>
      </c>
      <c r="C395" s="478">
        <v>5625</v>
      </c>
      <c r="D395" s="478">
        <v>6150</v>
      </c>
      <c r="E395" s="478">
        <v>6455</v>
      </c>
      <c r="F395" s="478">
        <v>6865</v>
      </c>
    </row>
    <row r="396" spans="1:6" x14ac:dyDescent="0.25">
      <c r="A396" s="491" t="s">
        <v>2291</v>
      </c>
      <c r="B396" s="478">
        <v>5700</v>
      </c>
      <c r="C396" s="478">
        <v>6815</v>
      </c>
      <c r="D396" s="478">
        <v>7455</v>
      </c>
      <c r="E396" s="478">
        <v>7825</v>
      </c>
      <c r="F396" s="478">
        <v>8320</v>
      </c>
    </row>
    <row r="397" spans="1:6" x14ac:dyDescent="0.25">
      <c r="A397" s="492"/>
      <c r="B397" s="478"/>
      <c r="C397" s="478"/>
      <c r="D397" s="478"/>
      <c r="E397" s="478"/>
      <c r="F397" s="478"/>
    </row>
    <row r="398" spans="1:6" x14ac:dyDescent="0.25">
      <c r="A398" s="490" t="s">
        <v>2305</v>
      </c>
      <c r="B398" s="481"/>
      <c r="C398" s="481"/>
      <c r="D398" s="481"/>
      <c r="E398" s="481"/>
      <c r="F398" s="481"/>
    </row>
    <row r="399" spans="1:6" x14ac:dyDescent="0.25">
      <c r="A399" s="491" t="s">
        <v>2303</v>
      </c>
      <c r="B399" s="478">
        <v>895</v>
      </c>
      <c r="C399" s="478">
        <v>1070</v>
      </c>
      <c r="D399" s="478">
        <v>1170</v>
      </c>
      <c r="E399" s="478">
        <v>1225</v>
      </c>
      <c r="F399" s="478">
        <v>1305</v>
      </c>
    </row>
    <row r="400" spans="1:6" x14ac:dyDescent="0.25">
      <c r="A400" s="491" t="s">
        <v>2286</v>
      </c>
      <c r="B400" s="478">
        <v>1795</v>
      </c>
      <c r="C400" s="478">
        <v>2145</v>
      </c>
      <c r="D400" s="478">
        <v>2345</v>
      </c>
      <c r="E400" s="478">
        <v>2465</v>
      </c>
      <c r="F400" s="478">
        <v>2620</v>
      </c>
    </row>
    <row r="401" spans="1:6" x14ac:dyDescent="0.25">
      <c r="A401" s="491" t="s">
        <v>2287</v>
      </c>
      <c r="B401" s="478">
        <v>2780</v>
      </c>
      <c r="C401" s="478">
        <v>3325</v>
      </c>
      <c r="D401" s="478">
        <v>3635</v>
      </c>
      <c r="E401" s="478">
        <v>3815</v>
      </c>
      <c r="F401" s="478">
        <v>4055</v>
      </c>
    </row>
    <row r="402" spans="1:6" x14ac:dyDescent="0.25">
      <c r="A402" s="491" t="s">
        <v>2288</v>
      </c>
      <c r="B402" s="478">
        <v>3850</v>
      </c>
      <c r="C402" s="478">
        <v>4605</v>
      </c>
      <c r="D402" s="478">
        <v>5035</v>
      </c>
      <c r="E402" s="478">
        <v>5285</v>
      </c>
      <c r="F402" s="478">
        <v>5620</v>
      </c>
    </row>
    <row r="403" spans="1:6" x14ac:dyDescent="0.25">
      <c r="A403" s="491" t="s">
        <v>2289</v>
      </c>
      <c r="B403" s="478">
        <v>5015</v>
      </c>
      <c r="C403" s="478">
        <v>5995</v>
      </c>
      <c r="D403" s="478">
        <v>6555</v>
      </c>
      <c r="E403" s="478">
        <v>6880</v>
      </c>
      <c r="F403" s="478">
        <v>7315</v>
      </c>
    </row>
    <row r="404" spans="1:6" x14ac:dyDescent="0.25">
      <c r="A404" s="491" t="s">
        <v>2290</v>
      </c>
      <c r="B404" s="478">
        <v>6255</v>
      </c>
      <c r="C404" s="478">
        <v>7480</v>
      </c>
      <c r="D404" s="478">
        <v>8180</v>
      </c>
      <c r="E404" s="478">
        <v>8585</v>
      </c>
      <c r="F404" s="478">
        <v>9125</v>
      </c>
    </row>
    <row r="405" spans="1:6" x14ac:dyDescent="0.25">
      <c r="A405" s="491" t="s">
        <v>2291</v>
      </c>
      <c r="B405" s="478">
        <v>7585</v>
      </c>
      <c r="C405" s="478">
        <v>9065</v>
      </c>
      <c r="D405" s="478">
        <v>9915</v>
      </c>
      <c r="E405" s="478">
        <v>10405</v>
      </c>
      <c r="F405" s="478">
        <v>11065</v>
      </c>
    </row>
    <row r="406" spans="1:6" x14ac:dyDescent="0.25">
      <c r="A406" s="492"/>
      <c r="B406" s="478"/>
      <c r="C406" s="478"/>
      <c r="D406" s="478"/>
      <c r="E406" s="478"/>
      <c r="F406" s="478"/>
    </row>
    <row r="407" spans="1:6" x14ac:dyDescent="0.25">
      <c r="A407" s="490" t="s">
        <v>2306</v>
      </c>
      <c r="B407" s="481"/>
      <c r="C407" s="481"/>
      <c r="D407" s="481"/>
      <c r="E407" s="481"/>
      <c r="F407" s="481"/>
    </row>
    <row r="408" spans="1:6" x14ac:dyDescent="0.25">
      <c r="A408" s="491" t="s">
        <v>2303</v>
      </c>
      <c r="B408" s="478">
        <v>1305</v>
      </c>
      <c r="C408" s="478">
        <v>1565</v>
      </c>
      <c r="D408" s="478">
        <v>1710</v>
      </c>
      <c r="E408" s="478">
        <v>1795</v>
      </c>
      <c r="F408" s="478">
        <v>1905</v>
      </c>
    </row>
    <row r="409" spans="1:6" x14ac:dyDescent="0.25">
      <c r="A409" s="491" t="s">
        <v>2286</v>
      </c>
      <c r="B409" s="478">
        <v>2660</v>
      </c>
      <c r="C409" s="478">
        <v>3180</v>
      </c>
      <c r="D409" s="478">
        <v>3475</v>
      </c>
      <c r="E409" s="478">
        <v>3650</v>
      </c>
      <c r="F409" s="478">
        <v>3880</v>
      </c>
    </row>
    <row r="410" spans="1:6" x14ac:dyDescent="0.25">
      <c r="A410" s="491" t="s">
        <v>2287</v>
      </c>
      <c r="B410" s="478">
        <v>4135</v>
      </c>
      <c r="C410" s="478">
        <v>4945</v>
      </c>
      <c r="D410" s="478">
        <v>5410</v>
      </c>
      <c r="E410" s="478">
        <v>5675</v>
      </c>
      <c r="F410" s="478">
        <v>6035</v>
      </c>
    </row>
    <row r="411" spans="1:6" x14ac:dyDescent="0.25">
      <c r="A411" s="491" t="s">
        <v>2288</v>
      </c>
      <c r="B411" s="478">
        <v>5745</v>
      </c>
      <c r="C411" s="478">
        <v>6870</v>
      </c>
      <c r="D411" s="478">
        <v>7510</v>
      </c>
      <c r="E411" s="478">
        <v>7880</v>
      </c>
      <c r="F411" s="478">
        <v>8380</v>
      </c>
    </row>
    <row r="412" spans="1:6" x14ac:dyDescent="0.25">
      <c r="A412" s="491" t="s">
        <v>2289</v>
      </c>
      <c r="B412" s="478">
        <v>7485</v>
      </c>
      <c r="C412" s="478">
        <v>8950</v>
      </c>
      <c r="D412" s="478">
        <v>9790</v>
      </c>
      <c r="E412" s="478">
        <v>10275</v>
      </c>
      <c r="F412" s="478">
        <v>10925</v>
      </c>
    </row>
    <row r="413" spans="1:6" x14ac:dyDescent="0.25">
      <c r="A413" s="491" t="s">
        <v>2290</v>
      </c>
      <c r="B413" s="478">
        <v>9345</v>
      </c>
      <c r="C413" s="478">
        <v>11175</v>
      </c>
      <c r="D413" s="478">
        <v>12225</v>
      </c>
      <c r="E413" s="478">
        <v>12825</v>
      </c>
      <c r="F413" s="478">
        <v>13640</v>
      </c>
    </row>
    <row r="414" spans="1:6" x14ac:dyDescent="0.25">
      <c r="A414" s="491" t="s">
        <v>2291</v>
      </c>
      <c r="B414" s="478">
        <v>11340</v>
      </c>
      <c r="C414" s="478">
        <v>13560</v>
      </c>
      <c r="D414" s="478">
        <v>14830</v>
      </c>
      <c r="E414" s="478">
        <v>15560</v>
      </c>
      <c r="F414" s="478">
        <v>16545</v>
      </c>
    </row>
    <row r="415" spans="1:6" x14ac:dyDescent="0.25">
      <c r="A415" s="492"/>
      <c r="B415" s="478"/>
      <c r="C415" s="478"/>
      <c r="D415" s="478"/>
      <c r="E415" s="478"/>
      <c r="F415" s="478"/>
    </row>
    <row r="416" spans="1:6" x14ac:dyDescent="0.25">
      <c r="A416" s="490" t="s">
        <v>2307</v>
      </c>
      <c r="B416" s="481"/>
      <c r="C416" s="481"/>
      <c r="D416" s="481"/>
      <c r="E416" s="481"/>
      <c r="F416" s="481"/>
    </row>
    <row r="417" spans="1:6" x14ac:dyDescent="0.25">
      <c r="A417" s="491" t="s">
        <v>2303</v>
      </c>
      <c r="B417" s="478">
        <v>1720</v>
      </c>
      <c r="C417" s="478">
        <v>2055</v>
      </c>
      <c r="D417" s="478">
        <v>2250</v>
      </c>
      <c r="E417" s="478">
        <v>2360</v>
      </c>
      <c r="F417" s="478">
        <v>2510</v>
      </c>
    </row>
    <row r="418" spans="1:6" x14ac:dyDescent="0.25">
      <c r="A418" s="491" t="s">
        <v>2286</v>
      </c>
      <c r="B418" s="478">
        <v>3520</v>
      </c>
      <c r="C418" s="478">
        <v>4210</v>
      </c>
      <c r="D418" s="478">
        <v>4605</v>
      </c>
      <c r="E418" s="478">
        <v>4830</v>
      </c>
      <c r="F418" s="478">
        <v>5140</v>
      </c>
    </row>
    <row r="419" spans="1:6" x14ac:dyDescent="0.25">
      <c r="A419" s="491" t="s">
        <v>2287</v>
      </c>
      <c r="B419" s="478">
        <v>5495</v>
      </c>
      <c r="C419" s="478">
        <v>6570</v>
      </c>
      <c r="D419" s="478">
        <v>7180</v>
      </c>
      <c r="E419" s="478">
        <v>7535</v>
      </c>
      <c r="F419" s="478">
        <v>8015</v>
      </c>
    </row>
    <row r="420" spans="1:6" x14ac:dyDescent="0.25">
      <c r="A420" s="491" t="s">
        <v>2288</v>
      </c>
      <c r="B420" s="478">
        <v>7635</v>
      </c>
      <c r="C420" s="478">
        <v>9130</v>
      </c>
      <c r="D420" s="478">
        <v>9985</v>
      </c>
      <c r="E420" s="478">
        <v>10475</v>
      </c>
      <c r="F420" s="478">
        <v>11140</v>
      </c>
    </row>
    <row r="421" spans="1:6" x14ac:dyDescent="0.25">
      <c r="A421" s="491" t="s">
        <v>2289</v>
      </c>
      <c r="B421" s="478">
        <v>9960</v>
      </c>
      <c r="C421" s="478">
        <v>11910</v>
      </c>
      <c r="D421" s="478">
        <v>13025</v>
      </c>
      <c r="E421" s="478">
        <v>13670</v>
      </c>
      <c r="F421" s="478">
        <v>14530</v>
      </c>
    </row>
    <row r="422" spans="1:6" x14ac:dyDescent="0.25">
      <c r="A422" s="491" t="s">
        <v>2290</v>
      </c>
      <c r="B422" s="478">
        <v>12440</v>
      </c>
      <c r="C422" s="478">
        <v>14875</v>
      </c>
      <c r="D422" s="478">
        <v>16265</v>
      </c>
      <c r="E422" s="478">
        <v>17070</v>
      </c>
      <c r="F422" s="478">
        <v>18150</v>
      </c>
    </row>
    <row r="423" spans="1:6" x14ac:dyDescent="0.25">
      <c r="A423" s="491" t="s">
        <v>2291</v>
      </c>
      <c r="B423" s="478">
        <v>15095</v>
      </c>
      <c r="C423" s="478">
        <v>18050</v>
      </c>
      <c r="D423" s="478">
        <v>19740</v>
      </c>
      <c r="E423" s="478">
        <v>20715</v>
      </c>
      <c r="F423" s="478">
        <v>22025</v>
      </c>
    </row>
    <row r="424" spans="1:6" x14ac:dyDescent="0.25">
      <c r="A424" s="492"/>
      <c r="B424" s="478"/>
      <c r="C424" s="478"/>
      <c r="D424" s="478"/>
      <c r="E424" s="478"/>
      <c r="F424" s="478"/>
    </row>
    <row r="425" spans="1:6" ht="15.75" x14ac:dyDescent="0.25">
      <c r="A425" s="488" t="s">
        <v>2308</v>
      </c>
      <c r="B425" s="478"/>
      <c r="C425" s="478"/>
      <c r="D425" s="478"/>
      <c r="E425" s="478"/>
      <c r="F425" s="478"/>
    </row>
    <row r="426" spans="1:6" x14ac:dyDescent="0.25">
      <c r="A426" s="489" t="s">
        <v>2309</v>
      </c>
      <c r="B426" s="478"/>
      <c r="C426" s="478"/>
      <c r="D426" s="478"/>
      <c r="E426" s="478"/>
      <c r="F426" s="478"/>
    </row>
    <row r="427" spans="1:6" x14ac:dyDescent="0.25">
      <c r="A427" s="490" t="s">
        <v>2302</v>
      </c>
      <c r="B427" s="481"/>
      <c r="C427" s="481"/>
      <c r="D427" s="481"/>
      <c r="E427" s="481"/>
      <c r="F427" s="481"/>
    </row>
    <row r="428" spans="1:6" x14ac:dyDescent="0.25">
      <c r="A428" s="491" t="s">
        <v>2303</v>
      </c>
      <c r="B428" s="478">
        <v>126.23</v>
      </c>
      <c r="C428" s="478">
        <v>150.94</v>
      </c>
      <c r="D428" s="478">
        <v>165.07</v>
      </c>
      <c r="E428" s="478">
        <v>173.23</v>
      </c>
      <c r="F428" s="478">
        <v>184.17</v>
      </c>
    </row>
    <row r="429" spans="1:6" x14ac:dyDescent="0.25">
      <c r="A429" s="491" t="s">
        <v>2286</v>
      </c>
      <c r="B429" s="478">
        <v>244</v>
      </c>
      <c r="C429" s="478">
        <v>291.76</v>
      </c>
      <c r="D429" s="478">
        <v>319.07</v>
      </c>
      <c r="E429" s="478">
        <v>334.84</v>
      </c>
      <c r="F429" s="478">
        <v>355.99</v>
      </c>
    </row>
    <row r="430" spans="1:6" x14ac:dyDescent="0.25">
      <c r="A430" s="491" t="s">
        <v>2287</v>
      </c>
      <c r="B430" s="478">
        <v>375.94</v>
      </c>
      <c r="C430" s="478">
        <v>449.53</v>
      </c>
      <c r="D430" s="478">
        <v>491.61</v>
      </c>
      <c r="E430" s="478">
        <v>515.91</v>
      </c>
      <c r="F430" s="478">
        <v>548.49</v>
      </c>
    </row>
    <row r="431" spans="1:6" x14ac:dyDescent="0.25">
      <c r="A431" s="491" t="s">
        <v>2288</v>
      </c>
      <c r="B431" s="478">
        <v>522.13</v>
      </c>
      <c r="C431" s="478">
        <v>624.34</v>
      </c>
      <c r="D431" s="478">
        <v>682.79</v>
      </c>
      <c r="E431" s="478">
        <v>716.54</v>
      </c>
      <c r="F431" s="478">
        <v>761.79</v>
      </c>
    </row>
    <row r="432" spans="1:6" x14ac:dyDescent="0.25">
      <c r="A432" s="491" t="s">
        <v>2289</v>
      </c>
      <c r="B432" s="478">
        <v>683.5</v>
      </c>
      <c r="C432" s="478">
        <v>817.3</v>
      </c>
      <c r="D432" s="478">
        <v>893.81</v>
      </c>
      <c r="E432" s="478">
        <v>937.99</v>
      </c>
      <c r="F432" s="478">
        <v>997.23</v>
      </c>
    </row>
    <row r="433" spans="1:6" x14ac:dyDescent="0.25">
      <c r="A433" s="491" t="s">
        <v>2290</v>
      </c>
      <c r="B433" s="478">
        <v>857.82</v>
      </c>
      <c r="C433" s="478">
        <v>1025.74</v>
      </c>
      <c r="D433" s="478">
        <v>1121.76</v>
      </c>
      <c r="E433" s="478">
        <v>1177.21</v>
      </c>
      <c r="F433" s="478">
        <v>1251.55</v>
      </c>
    </row>
    <row r="434" spans="1:6" x14ac:dyDescent="0.25">
      <c r="A434" s="491" t="s">
        <v>2291</v>
      </c>
      <c r="B434" s="478">
        <v>1046.8499999999999</v>
      </c>
      <c r="C434" s="478">
        <v>1251.77</v>
      </c>
      <c r="D434" s="478">
        <v>1368.95</v>
      </c>
      <c r="E434" s="478">
        <v>1436.62</v>
      </c>
      <c r="F434" s="478">
        <v>1527.35</v>
      </c>
    </row>
    <row r="435" spans="1:6" x14ac:dyDescent="0.25">
      <c r="A435" s="492"/>
      <c r="B435" s="478"/>
      <c r="C435" s="478"/>
      <c r="D435" s="478"/>
      <c r="E435" s="478"/>
      <c r="F435" s="478"/>
    </row>
    <row r="436" spans="1:6" x14ac:dyDescent="0.25">
      <c r="A436" s="490" t="s">
        <v>2304</v>
      </c>
      <c r="B436" s="481"/>
      <c r="C436" s="481"/>
      <c r="D436" s="481"/>
      <c r="E436" s="481"/>
      <c r="F436" s="481"/>
    </row>
    <row r="437" spans="1:6" x14ac:dyDescent="0.25">
      <c r="A437" s="491" t="s">
        <v>2303</v>
      </c>
      <c r="B437" s="478">
        <v>179.81</v>
      </c>
      <c r="C437" s="478">
        <v>215.01</v>
      </c>
      <c r="D437" s="478">
        <v>235.14</v>
      </c>
      <c r="E437" s="478">
        <v>246.76</v>
      </c>
      <c r="F437" s="478">
        <v>262.33999999999997</v>
      </c>
    </row>
    <row r="438" spans="1:6" x14ac:dyDescent="0.25">
      <c r="A438" s="491" t="s">
        <v>2286</v>
      </c>
      <c r="B438" s="478">
        <v>356.46</v>
      </c>
      <c r="C438" s="478">
        <v>426.24</v>
      </c>
      <c r="D438" s="478">
        <v>466.14</v>
      </c>
      <c r="E438" s="478">
        <v>489.18</v>
      </c>
      <c r="F438" s="478">
        <v>520.07000000000005</v>
      </c>
    </row>
    <row r="439" spans="1:6" x14ac:dyDescent="0.25">
      <c r="A439" s="491" t="s">
        <v>2287</v>
      </c>
      <c r="B439" s="478">
        <v>554.36</v>
      </c>
      <c r="C439" s="478">
        <v>662.88</v>
      </c>
      <c r="D439" s="478">
        <v>724.93</v>
      </c>
      <c r="E439" s="478">
        <v>760.77</v>
      </c>
      <c r="F439" s="478">
        <v>808.81</v>
      </c>
    </row>
    <row r="440" spans="1:6" x14ac:dyDescent="0.25">
      <c r="A440" s="491" t="s">
        <v>2288</v>
      </c>
      <c r="B440" s="478">
        <v>773.64</v>
      </c>
      <c r="C440" s="478">
        <v>925.08</v>
      </c>
      <c r="D440" s="478">
        <v>1011.68</v>
      </c>
      <c r="E440" s="478">
        <v>1061.69</v>
      </c>
      <c r="F440" s="478">
        <v>1128.74</v>
      </c>
    </row>
    <row r="441" spans="1:6" x14ac:dyDescent="0.25">
      <c r="A441" s="491" t="s">
        <v>2289</v>
      </c>
      <c r="B441" s="478">
        <v>1015.71</v>
      </c>
      <c r="C441" s="478">
        <v>1214.54</v>
      </c>
      <c r="D441" s="478">
        <v>1328.24</v>
      </c>
      <c r="E441" s="478">
        <v>1393.9</v>
      </c>
      <c r="F441" s="478">
        <v>1481.93</v>
      </c>
    </row>
    <row r="442" spans="1:6" x14ac:dyDescent="0.25">
      <c r="A442" s="491" t="s">
        <v>2290</v>
      </c>
      <c r="B442" s="478">
        <v>1277.18</v>
      </c>
      <c r="C442" s="478">
        <v>1527.19</v>
      </c>
      <c r="D442" s="478">
        <v>1670.16</v>
      </c>
      <c r="E442" s="478">
        <v>1752.72</v>
      </c>
      <c r="F442" s="478">
        <v>1863.41</v>
      </c>
    </row>
    <row r="443" spans="1:6" x14ac:dyDescent="0.25">
      <c r="A443" s="491" t="s">
        <v>2291</v>
      </c>
      <c r="B443" s="478">
        <v>1560.73</v>
      </c>
      <c r="C443" s="478">
        <v>1866.25</v>
      </c>
      <c r="D443" s="478">
        <v>2040.96</v>
      </c>
      <c r="E443" s="478">
        <v>2141.85</v>
      </c>
      <c r="F443" s="478">
        <v>2277.11</v>
      </c>
    </row>
    <row r="444" spans="1:6" x14ac:dyDescent="0.25">
      <c r="A444" s="492"/>
      <c r="B444" s="478"/>
      <c r="C444" s="478"/>
      <c r="D444" s="478"/>
      <c r="E444" s="478"/>
      <c r="F444" s="478"/>
    </row>
    <row r="445" spans="1:6" x14ac:dyDescent="0.25">
      <c r="A445" s="490" t="s">
        <v>2305</v>
      </c>
      <c r="B445" s="481"/>
      <c r="C445" s="481"/>
      <c r="D445" s="481"/>
      <c r="E445" s="481"/>
      <c r="F445" s="481"/>
    </row>
    <row r="446" spans="1:6" x14ac:dyDescent="0.25">
      <c r="A446" s="491" t="s">
        <v>2303</v>
      </c>
      <c r="B446" s="478">
        <v>233.38</v>
      </c>
      <c r="C446" s="478">
        <v>279.07</v>
      </c>
      <c r="D446" s="478">
        <v>305.19</v>
      </c>
      <c r="E446" s="478">
        <v>320.27999999999997</v>
      </c>
      <c r="F446" s="478">
        <v>340.51</v>
      </c>
    </row>
    <row r="447" spans="1:6" x14ac:dyDescent="0.25">
      <c r="A447" s="491" t="s">
        <v>2286</v>
      </c>
      <c r="B447" s="478">
        <v>468.93</v>
      </c>
      <c r="C447" s="478">
        <v>560.72</v>
      </c>
      <c r="D447" s="478">
        <v>613.21</v>
      </c>
      <c r="E447" s="478">
        <v>643.52</v>
      </c>
      <c r="F447" s="478">
        <v>684.16</v>
      </c>
    </row>
    <row r="448" spans="1:6" x14ac:dyDescent="0.25">
      <c r="A448" s="491" t="s">
        <v>2287</v>
      </c>
      <c r="B448" s="478">
        <v>732.79</v>
      </c>
      <c r="C448" s="478">
        <v>876.24</v>
      </c>
      <c r="D448" s="478">
        <v>958.27</v>
      </c>
      <c r="E448" s="478">
        <v>1005.64</v>
      </c>
      <c r="F448" s="478">
        <v>1069.1500000000001</v>
      </c>
    </row>
    <row r="449" spans="1:6" x14ac:dyDescent="0.25">
      <c r="A449" s="491" t="s">
        <v>2288</v>
      </c>
      <c r="B449" s="478">
        <v>1025.1600000000001</v>
      </c>
      <c r="C449" s="478">
        <v>1225.8399999999999</v>
      </c>
      <c r="D449" s="478">
        <v>1340.59</v>
      </c>
      <c r="E449" s="478">
        <v>1406.86</v>
      </c>
      <c r="F449" s="478">
        <v>1495.71</v>
      </c>
    </row>
    <row r="450" spans="1:6" x14ac:dyDescent="0.25">
      <c r="A450" s="491" t="s">
        <v>2289</v>
      </c>
      <c r="B450" s="478">
        <v>1347.9</v>
      </c>
      <c r="C450" s="478">
        <v>1611.76</v>
      </c>
      <c r="D450" s="478">
        <v>1762.64</v>
      </c>
      <c r="E450" s="478">
        <v>1849.77</v>
      </c>
      <c r="F450" s="478">
        <v>1966.59</v>
      </c>
    </row>
    <row r="451" spans="1:6" x14ac:dyDescent="0.25">
      <c r="A451" s="491" t="s">
        <v>2290</v>
      </c>
      <c r="B451" s="478">
        <v>1696.54</v>
      </c>
      <c r="C451" s="478">
        <v>2028.64</v>
      </c>
      <c r="D451" s="478">
        <v>2218.5500000000002</v>
      </c>
      <c r="E451" s="478">
        <v>2328.2199999999998</v>
      </c>
      <c r="F451" s="478">
        <v>2475.25</v>
      </c>
    </row>
    <row r="452" spans="1:6" x14ac:dyDescent="0.25">
      <c r="A452" s="491" t="s">
        <v>2291</v>
      </c>
      <c r="B452" s="478">
        <v>2074.61</v>
      </c>
      <c r="C452" s="478">
        <v>2480.7199999999998</v>
      </c>
      <c r="D452" s="478">
        <v>2712.95</v>
      </c>
      <c r="E452" s="478">
        <v>2847.06</v>
      </c>
      <c r="F452" s="478">
        <v>3026.86</v>
      </c>
    </row>
    <row r="453" spans="1:6" x14ac:dyDescent="0.25">
      <c r="A453" s="492"/>
      <c r="B453" s="478"/>
      <c r="C453" s="478"/>
      <c r="D453" s="478"/>
      <c r="E453" s="478"/>
      <c r="F453" s="478"/>
    </row>
    <row r="454" spans="1:6" x14ac:dyDescent="0.25">
      <c r="A454" s="490" t="s">
        <v>2306</v>
      </c>
      <c r="B454" s="481"/>
      <c r="C454" s="481"/>
      <c r="D454" s="481"/>
      <c r="E454" s="481"/>
      <c r="F454" s="481"/>
    </row>
    <row r="455" spans="1:6" x14ac:dyDescent="0.25">
      <c r="A455" s="491" t="s">
        <v>2303</v>
      </c>
      <c r="B455" s="478">
        <v>338.63</v>
      </c>
      <c r="C455" s="478">
        <v>404.92</v>
      </c>
      <c r="D455" s="478">
        <v>442.83</v>
      </c>
      <c r="E455" s="478">
        <v>464.72</v>
      </c>
      <c r="F455" s="478">
        <v>494.07</v>
      </c>
    </row>
    <row r="456" spans="1:6" x14ac:dyDescent="0.25">
      <c r="A456" s="491" t="s">
        <v>2286</v>
      </c>
      <c r="B456" s="478">
        <v>691.95</v>
      </c>
      <c r="C456" s="478">
        <v>827.4</v>
      </c>
      <c r="D456" s="478">
        <v>904.86</v>
      </c>
      <c r="E456" s="478">
        <v>949.59</v>
      </c>
      <c r="F456" s="478">
        <v>1009.56</v>
      </c>
    </row>
    <row r="457" spans="1:6" x14ac:dyDescent="0.25">
      <c r="A457" s="491" t="s">
        <v>2287</v>
      </c>
      <c r="B457" s="478">
        <v>1087.75</v>
      </c>
      <c r="C457" s="478">
        <v>1300.68</v>
      </c>
      <c r="D457" s="478">
        <v>1422.44</v>
      </c>
      <c r="E457" s="478">
        <v>1492.76</v>
      </c>
      <c r="F457" s="478">
        <v>1587.03</v>
      </c>
    </row>
    <row r="458" spans="1:6" x14ac:dyDescent="0.25">
      <c r="A458" s="491" t="s">
        <v>2288</v>
      </c>
      <c r="B458" s="478">
        <v>1526.3</v>
      </c>
      <c r="C458" s="478">
        <v>1825.08</v>
      </c>
      <c r="D458" s="478">
        <v>1995.93</v>
      </c>
      <c r="E458" s="478">
        <v>2094.6</v>
      </c>
      <c r="F458" s="478">
        <v>2226.88</v>
      </c>
    </row>
    <row r="459" spans="1:6" x14ac:dyDescent="0.25">
      <c r="A459" s="491" t="s">
        <v>2289</v>
      </c>
      <c r="B459" s="478">
        <v>2010.42</v>
      </c>
      <c r="C459" s="478">
        <v>2403.9699999999998</v>
      </c>
      <c r="D459" s="478">
        <v>2629.01</v>
      </c>
      <c r="E459" s="478">
        <v>2758.97</v>
      </c>
      <c r="F459" s="478">
        <v>2933.21</v>
      </c>
    </row>
    <row r="460" spans="1:6" x14ac:dyDescent="0.25">
      <c r="A460" s="491" t="s">
        <v>2290</v>
      </c>
      <c r="B460" s="478">
        <v>2533.37</v>
      </c>
      <c r="C460" s="478">
        <v>3029.29</v>
      </c>
      <c r="D460" s="478">
        <v>3312.87</v>
      </c>
      <c r="E460" s="478">
        <v>3476.64</v>
      </c>
      <c r="F460" s="478">
        <v>3696.2</v>
      </c>
    </row>
    <row r="461" spans="1:6" x14ac:dyDescent="0.25">
      <c r="A461" s="491" t="s">
        <v>2291</v>
      </c>
      <c r="B461" s="478">
        <v>3100.49</v>
      </c>
      <c r="C461" s="478">
        <v>3707.42</v>
      </c>
      <c r="D461" s="478">
        <v>4054.48</v>
      </c>
      <c r="E461" s="478">
        <v>4254.91</v>
      </c>
      <c r="F461" s="478">
        <v>4523.62</v>
      </c>
    </row>
    <row r="462" spans="1:6" x14ac:dyDescent="0.25">
      <c r="A462" s="492"/>
      <c r="B462" s="478"/>
      <c r="C462" s="478"/>
      <c r="D462" s="478"/>
      <c r="E462" s="478"/>
      <c r="F462" s="478"/>
    </row>
    <row r="463" spans="1:6" x14ac:dyDescent="0.25">
      <c r="A463" s="490" t="s">
        <v>2307</v>
      </c>
      <c r="B463" s="481"/>
      <c r="C463" s="481"/>
      <c r="D463" s="481"/>
      <c r="E463" s="481"/>
      <c r="F463" s="481"/>
    </row>
    <row r="464" spans="1:6" x14ac:dyDescent="0.25">
      <c r="A464" s="491" t="s">
        <v>2303</v>
      </c>
      <c r="B464" s="478">
        <v>443.86</v>
      </c>
      <c r="C464" s="478">
        <v>530.75</v>
      </c>
      <c r="D464" s="478">
        <v>580.44000000000005</v>
      </c>
      <c r="E464" s="478">
        <v>609.13</v>
      </c>
      <c r="F464" s="478">
        <v>647.6</v>
      </c>
    </row>
    <row r="465" spans="1:6" x14ac:dyDescent="0.25">
      <c r="A465" s="491" t="s">
        <v>2286</v>
      </c>
      <c r="B465" s="478">
        <v>914.96</v>
      </c>
      <c r="C465" s="478">
        <v>1094.07</v>
      </c>
      <c r="D465" s="478">
        <v>1196.49</v>
      </c>
      <c r="E465" s="478">
        <v>1255.6400000000001</v>
      </c>
      <c r="F465" s="478">
        <v>1334.94</v>
      </c>
    </row>
    <row r="466" spans="1:6" x14ac:dyDescent="0.25">
      <c r="A466" s="491" t="s">
        <v>2287</v>
      </c>
      <c r="B466" s="478">
        <v>1442.69</v>
      </c>
      <c r="C466" s="478">
        <v>1725.1</v>
      </c>
      <c r="D466" s="478">
        <v>1886.59</v>
      </c>
      <c r="E466" s="478">
        <v>1979.85</v>
      </c>
      <c r="F466" s="478">
        <v>2104.88</v>
      </c>
    </row>
    <row r="467" spans="1:6" x14ac:dyDescent="0.25">
      <c r="A467" s="491" t="s">
        <v>2288</v>
      </c>
      <c r="B467" s="478">
        <v>2027.42</v>
      </c>
      <c r="C467" s="478">
        <v>2424.3000000000002</v>
      </c>
      <c r="D467" s="478">
        <v>2651.25</v>
      </c>
      <c r="E467" s="478">
        <v>2782.31</v>
      </c>
      <c r="F467" s="478">
        <v>2958.02</v>
      </c>
    </row>
    <row r="468" spans="1:6" x14ac:dyDescent="0.25">
      <c r="A468" s="491" t="s">
        <v>2289</v>
      </c>
      <c r="B468" s="478">
        <v>2672.93</v>
      </c>
      <c r="C468" s="478">
        <v>3196.17</v>
      </c>
      <c r="D468" s="478">
        <v>3495.37</v>
      </c>
      <c r="E468" s="478">
        <v>3668.16</v>
      </c>
      <c r="F468" s="478">
        <v>3899.82</v>
      </c>
    </row>
    <row r="469" spans="1:6" x14ac:dyDescent="0.25">
      <c r="A469" s="491" t="s">
        <v>2290</v>
      </c>
      <c r="B469" s="478">
        <v>3370.19</v>
      </c>
      <c r="C469" s="478">
        <v>4029.92</v>
      </c>
      <c r="D469" s="478">
        <v>4407.17</v>
      </c>
      <c r="E469" s="478">
        <v>4625.03</v>
      </c>
      <c r="F469" s="478">
        <v>4917.1099999999997</v>
      </c>
    </row>
    <row r="470" spans="1:6" x14ac:dyDescent="0.25">
      <c r="A470" s="491" t="s">
        <v>2291</v>
      </c>
      <c r="B470" s="478">
        <v>4126.34</v>
      </c>
      <c r="C470" s="478">
        <v>4934.09</v>
      </c>
      <c r="D470" s="478">
        <v>5395.99</v>
      </c>
      <c r="E470" s="478">
        <v>5662.73</v>
      </c>
      <c r="F470" s="478">
        <v>6020.35</v>
      </c>
    </row>
    <row r="471" spans="1:6" x14ac:dyDescent="0.25">
      <c r="A471" s="492"/>
      <c r="B471" s="478"/>
      <c r="C471" s="478"/>
      <c r="D471" s="478"/>
      <c r="E471" s="478"/>
      <c r="F471" s="478"/>
    </row>
    <row r="472" spans="1:6" x14ac:dyDescent="0.25">
      <c r="A472" s="489" t="s">
        <v>2296</v>
      </c>
      <c r="B472" s="478"/>
      <c r="C472" s="478"/>
      <c r="D472" s="478"/>
      <c r="E472" s="478"/>
      <c r="F472" s="478"/>
    </row>
    <row r="473" spans="1:6" x14ac:dyDescent="0.25">
      <c r="A473" s="490" t="s">
        <v>2302</v>
      </c>
      <c r="B473" s="481"/>
      <c r="C473" s="481"/>
      <c r="D473" s="481"/>
      <c r="E473" s="481"/>
      <c r="F473" s="481"/>
    </row>
    <row r="474" spans="1:6" x14ac:dyDescent="0.25">
      <c r="A474" s="491" t="s">
        <v>2303</v>
      </c>
      <c r="B474" s="478">
        <v>250</v>
      </c>
      <c r="C474" s="478">
        <v>300</v>
      </c>
      <c r="D474" s="478">
        <v>330</v>
      </c>
      <c r="E474" s="478">
        <v>345</v>
      </c>
      <c r="F474" s="478">
        <v>370</v>
      </c>
    </row>
    <row r="475" spans="1:6" x14ac:dyDescent="0.25">
      <c r="A475" s="491" t="s">
        <v>2286</v>
      </c>
      <c r="B475" s="478">
        <v>490</v>
      </c>
      <c r="C475" s="478">
        <v>585</v>
      </c>
      <c r="D475" s="478">
        <v>640</v>
      </c>
      <c r="E475" s="478">
        <v>670</v>
      </c>
      <c r="F475" s="478">
        <v>710</v>
      </c>
    </row>
    <row r="476" spans="1:6" x14ac:dyDescent="0.25">
      <c r="A476" s="491" t="s">
        <v>2287</v>
      </c>
      <c r="B476" s="478">
        <v>750</v>
      </c>
      <c r="C476" s="478">
        <v>900</v>
      </c>
      <c r="D476" s="478">
        <v>985</v>
      </c>
      <c r="E476" s="478">
        <v>1030</v>
      </c>
      <c r="F476" s="478">
        <v>1095</v>
      </c>
    </row>
    <row r="477" spans="1:6" x14ac:dyDescent="0.25">
      <c r="A477" s="491" t="s">
        <v>2288</v>
      </c>
      <c r="B477" s="478">
        <v>1045</v>
      </c>
      <c r="C477" s="478">
        <v>1250</v>
      </c>
      <c r="D477" s="478">
        <v>1365</v>
      </c>
      <c r="E477" s="478">
        <v>1435</v>
      </c>
      <c r="F477" s="478">
        <v>1525</v>
      </c>
    </row>
    <row r="478" spans="1:6" x14ac:dyDescent="0.25">
      <c r="A478" s="491" t="s">
        <v>2289</v>
      </c>
      <c r="B478" s="478">
        <v>1365</v>
      </c>
      <c r="C478" s="478">
        <v>1635</v>
      </c>
      <c r="D478" s="478">
        <v>1790</v>
      </c>
      <c r="E478" s="478">
        <v>1875</v>
      </c>
      <c r="F478" s="478">
        <v>1995</v>
      </c>
    </row>
    <row r="479" spans="1:6" x14ac:dyDescent="0.25">
      <c r="A479" s="491" t="s">
        <v>2290</v>
      </c>
      <c r="B479" s="478">
        <v>1715</v>
      </c>
      <c r="C479" s="478">
        <v>2050</v>
      </c>
      <c r="D479" s="478">
        <v>2245</v>
      </c>
      <c r="E479" s="478">
        <v>2355</v>
      </c>
      <c r="F479" s="478">
        <v>2505</v>
      </c>
    </row>
    <row r="480" spans="1:6" x14ac:dyDescent="0.25">
      <c r="A480" s="491" t="s">
        <v>2291</v>
      </c>
      <c r="B480" s="478">
        <v>2095</v>
      </c>
      <c r="C480" s="478">
        <v>2505</v>
      </c>
      <c r="D480" s="478">
        <v>2740</v>
      </c>
      <c r="E480" s="478">
        <v>2875</v>
      </c>
      <c r="F480" s="478">
        <v>3055</v>
      </c>
    </row>
    <row r="481" spans="1:6" x14ac:dyDescent="0.25">
      <c r="A481" s="492"/>
      <c r="B481" s="478"/>
      <c r="C481" s="478"/>
      <c r="D481" s="478"/>
      <c r="E481" s="478"/>
      <c r="F481" s="478"/>
    </row>
    <row r="482" spans="1:6" x14ac:dyDescent="0.25">
      <c r="A482" s="490" t="s">
        <v>2304</v>
      </c>
      <c r="B482" s="481"/>
      <c r="C482" s="481"/>
      <c r="D482" s="481"/>
      <c r="E482" s="481"/>
      <c r="F482" s="481"/>
    </row>
    <row r="483" spans="1:6" x14ac:dyDescent="0.25">
      <c r="A483" s="491" t="s">
        <v>2303</v>
      </c>
      <c r="B483" s="478">
        <v>360</v>
      </c>
      <c r="C483" s="478">
        <v>430</v>
      </c>
      <c r="D483" s="478">
        <v>470</v>
      </c>
      <c r="E483" s="478">
        <v>495</v>
      </c>
      <c r="F483" s="478">
        <v>525</v>
      </c>
    </row>
    <row r="484" spans="1:6" x14ac:dyDescent="0.25">
      <c r="A484" s="491" t="s">
        <v>2286</v>
      </c>
      <c r="B484" s="478">
        <v>715</v>
      </c>
      <c r="C484" s="478">
        <v>850</v>
      </c>
      <c r="D484" s="478">
        <v>930</v>
      </c>
      <c r="E484" s="478">
        <v>980</v>
      </c>
      <c r="F484" s="478">
        <v>1040</v>
      </c>
    </row>
    <row r="485" spans="1:6" x14ac:dyDescent="0.25">
      <c r="A485" s="491" t="s">
        <v>2287</v>
      </c>
      <c r="B485" s="478">
        <v>1110</v>
      </c>
      <c r="C485" s="478">
        <v>1325</v>
      </c>
      <c r="D485" s="478">
        <v>1450</v>
      </c>
      <c r="E485" s="478">
        <v>1520</v>
      </c>
      <c r="F485" s="478">
        <v>1620</v>
      </c>
    </row>
    <row r="486" spans="1:6" x14ac:dyDescent="0.25">
      <c r="A486" s="491" t="s">
        <v>2288</v>
      </c>
      <c r="B486" s="478">
        <v>1545</v>
      </c>
      <c r="C486" s="478">
        <v>1850</v>
      </c>
      <c r="D486" s="478">
        <v>2025</v>
      </c>
      <c r="E486" s="478">
        <v>2125</v>
      </c>
      <c r="F486" s="478">
        <v>2255</v>
      </c>
    </row>
    <row r="487" spans="1:6" x14ac:dyDescent="0.25">
      <c r="A487" s="491" t="s">
        <v>2289</v>
      </c>
      <c r="B487" s="478">
        <v>2030</v>
      </c>
      <c r="C487" s="478">
        <v>2430</v>
      </c>
      <c r="D487" s="478">
        <v>2655</v>
      </c>
      <c r="E487" s="478">
        <v>2790</v>
      </c>
      <c r="F487" s="478">
        <v>2965</v>
      </c>
    </row>
    <row r="488" spans="1:6" x14ac:dyDescent="0.25">
      <c r="A488" s="491" t="s">
        <v>2290</v>
      </c>
      <c r="B488" s="478">
        <v>2555</v>
      </c>
      <c r="C488" s="478">
        <v>3055</v>
      </c>
      <c r="D488" s="478">
        <v>3340</v>
      </c>
      <c r="E488" s="478">
        <v>3505</v>
      </c>
      <c r="F488" s="478">
        <v>3725</v>
      </c>
    </row>
    <row r="489" spans="1:6" x14ac:dyDescent="0.25">
      <c r="A489" s="491" t="s">
        <v>2291</v>
      </c>
      <c r="B489" s="478">
        <v>3120</v>
      </c>
      <c r="C489" s="478">
        <v>3735</v>
      </c>
      <c r="D489" s="478">
        <v>4080</v>
      </c>
      <c r="E489" s="478">
        <v>4285</v>
      </c>
      <c r="F489" s="478">
        <v>4555</v>
      </c>
    </row>
    <row r="490" spans="1:6" x14ac:dyDescent="0.25">
      <c r="A490" s="492"/>
      <c r="B490" s="478"/>
      <c r="C490" s="478"/>
      <c r="D490" s="478"/>
      <c r="E490" s="478"/>
      <c r="F490" s="478"/>
    </row>
    <row r="491" spans="1:6" x14ac:dyDescent="0.25">
      <c r="A491" s="490" t="s">
        <v>2305</v>
      </c>
      <c r="B491" s="481"/>
      <c r="C491" s="481"/>
      <c r="D491" s="481"/>
      <c r="E491" s="481"/>
      <c r="F491" s="481"/>
    </row>
    <row r="492" spans="1:6" x14ac:dyDescent="0.25">
      <c r="A492" s="491" t="s">
        <v>2303</v>
      </c>
      <c r="B492" s="478">
        <v>465</v>
      </c>
      <c r="C492" s="478">
        <v>560</v>
      </c>
      <c r="D492" s="478">
        <v>610</v>
      </c>
      <c r="E492" s="478">
        <v>640</v>
      </c>
      <c r="F492" s="478">
        <v>680</v>
      </c>
    </row>
    <row r="493" spans="1:6" x14ac:dyDescent="0.25">
      <c r="A493" s="491" t="s">
        <v>2286</v>
      </c>
      <c r="B493" s="478">
        <v>940</v>
      </c>
      <c r="C493" s="478">
        <v>1120</v>
      </c>
      <c r="D493" s="478">
        <v>1225</v>
      </c>
      <c r="E493" s="478">
        <v>1285</v>
      </c>
      <c r="F493" s="478">
        <v>1370</v>
      </c>
    </row>
    <row r="494" spans="1:6" x14ac:dyDescent="0.25">
      <c r="A494" s="491" t="s">
        <v>2287</v>
      </c>
      <c r="B494" s="478">
        <v>1465</v>
      </c>
      <c r="C494" s="478">
        <v>1750</v>
      </c>
      <c r="D494" s="478">
        <v>1915</v>
      </c>
      <c r="E494" s="478">
        <v>2010</v>
      </c>
      <c r="F494" s="478">
        <v>2140</v>
      </c>
    </row>
    <row r="495" spans="1:6" x14ac:dyDescent="0.25">
      <c r="A495" s="491" t="s">
        <v>2288</v>
      </c>
      <c r="B495" s="478">
        <v>2050</v>
      </c>
      <c r="C495" s="478">
        <v>2450</v>
      </c>
      <c r="D495" s="478">
        <v>2680</v>
      </c>
      <c r="E495" s="478">
        <v>2815</v>
      </c>
      <c r="F495" s="478">
        <v>2990</v>
      </c>
    </row>
    <row r="496" spans="1:6" x14ac:dyDescent="0.25">
      <c r="A496" s="491" t="s">
        <v>2289</v>
      </c>
      <c r="B496" s="478">
        <v>2695</v>
      </c>
      <c r="C496" s="478">
        <v>3225</v>
      </c>
      <c r="D496" s="478">
        <v>3525</v>
      </c>
      <c r="E496" s="478">
        <v>3700</v>
      </c>
      <c r="F496" s="478">
        <v>3935</v>
      </c>
    </row>
    <row r="497" spans="1:6" x14ac:dyDescent="0.25">
      <c r="A497" s="491" t="s">
        <v>2290</v>
      </c>
      <c r="B497" s="478">
        <v>3395</v>
      </c>
      <c r="C497" s="478">
        <v>4055</v>
      </c>
      <c r="D497" s="478">
        <v>4435</v>
      </c>
      <c r="E497" s="478">
        <v>4655</v>
      </c>
      <c r="F497" s="478">
        <v>4950</v>
      </c>
    </row>
    <row r="498" spans="1:6" x14ac:dyDescent="0.25">
      <c r="A498" s="491" t="s">
        <v>2291</v>
      </c>
      <c r="B498" s="478">
        <v>4150</v>
      </c>
      <c r="C498" s="478">
        <v>4960</v>
      </c>
      <c r="D498" s="478">
        <v>5425</v>
      </c>
      <c r="E498" s="478">
        <v>5695</v>
      </c>
      <c r="F498" s="478">
        <v>6055</v>
      </c>
    </row>
    <row r="499" spans="1:6" x14ac:dyDescent="0.25">
      <c r="A499" s="492"/>
      <c r="B499" s="478"/>
      <c r="C499" s="478"/>
      <c r="D499" s="478"/>
      <c r="E499" s="478"/>
      <c r="F499" s="478"/>
    </row>
    <row r="500" spans="1:6" x14ac:dyDescent="0.25">
      <c r="A500" s="490" t="s">
        <v>2306</v>
      </c>
      <c r="B500" s="481"/>
      <c r="C500" s="481"/>
      <c r="D500" s="481"/>
      <c r="E500" s="481"/>
      <c r="F500" s="481"/>
    </row>
    <row r="501" spans="1:6" x14ac:dyDescent="0.25">
      <c r="A501" s="491" t="s">
        <v>2303</v>
      </c>
      <c r="B501" s="478">
        <v>675</v>
      </c>
      <c r="C501" s="478">
        <v>810</v>
      </c>
      <c r="D501" s="478">
        <v>885</v>
      </c>
      <c r="E501" s="478">
        <v>930</v>
      </c>
      <c r="F501" s="478">
        <v>990</v>
      </c>
    </row>
    <row r="502" spans="1:6" x14ac:dyDescent="0.25">
      <c r="A502" s="491" t="s">
        <v>2286</v>
      </c>
      <c r="B502" s="478">
        <v>1385</v>
      </c>
      <c r="C502" s="478">
        <v>1655</v>
      </c>
      <c r="D502" s="478">
        <v>1810</v>
      </c>
      <c r="E502" s="478">
        <v>1900</v>
      </c>
      <c r="F502" s="478">
        <v>2020</v>
      </c>
    </row>
    <row r="503" spans="1:6" x14ac:dyDescent="0.25">
      <c r="A503" s="491" t="s">
        <v>2287</v>
      </c>
      <c r="B503" s="478">
        <v>2175</v>
      </c>
      <c r="C503" s="478">
        <v>2600</v>
      </c>
      <c r="D503" s="478">
        <v>2845</v>
      </c>
      <c r="E503" s="478">
        <v>2985</v>
      </c>
      <c r="F503" s="478">
        <v>3175</v>
      </c>
    </row>
    <row r="504" spans="1:6" x14ac:dyDescent="0.25">
      <c r="A504" s="491" t="s">
        <v>2288</v>
      </c>
      <c r="B504" s="478">
        <v>3055</v>
      </c>
      <c r="C504" s="478">
        <v>3650</v>
      </c>
      <c r="D504" s="478">
        <v>3990</v>
      </c>
      <c r="E504" s="478">
        <v>4190</v>
      </c>
      <c r="F504" s="478">
        <v>4455</v>
      </c>
    </row>
    <row r="505" spans="1:6" x14ac:dyDescent="0.25">
      <c r="A505" s="491" t="s">
        <v>2289</v>
      </c>
      <c r="B505" s="478">
        <v>4020</v>
      </c>
      <c r="C505" s="478">
        <v>4810</v>
      </c>
      <c r="D505" s="478">
        <v>5260</v>
      </c>
      <c r="E505" s="478">
        <v>5520</v>
      </c>
      <c r="F505" s="478">
        <v>5865</v>
      </c>
    </row>
    <row r="506" spans="1:6" x14ac:dyDescent="0.25">
      <c r="A506" s="491" t="s">
        <v>2290</v>
      </c>
      <c r="B506" s="478">
        <v>5065</v>
      </c>
      <c r="C506" s="478">
        <v>6060</v>
      </c>
      <c r="D506" s="478">
        <v>6625</v>
      </c>
      <c r="E506" s="478">
        <v>6955</v>
      </c>
      <c r="F506" s="478">
        <v>7390</v>
      </c>
    </row>
    <row r="507" spans="1:6" x14ac:dyDescent="0.25">
      <c r="A507" s="491" t="s">
        <v>2291</v>
      </c>
      <c r="B507" s="478">
        <v>6200</v>
      </c>
      <c r="C507" s="478">
        <v>7415</v>
      </c>
      <c r="D507" s="478">
        <v>8110</v>
      </c>
      <c r="E507" s="478">
        <v>8510</v>
      </c>
      <c r="F507" s="478">
        <v>9045</v>
      </c>
    </row>
    <row r="508" spans="1:6" x14ac:dyDescent="0.25">
      <c r="A508" s="492"/>
      <c r="B508" s="478"/>
      <c r="C508" s="478"/>
      <c r="D508" s="478"/>
      <c r="E508" s="478"/>
      <c r="F508" s="478"/>
    </row>
    <row r="509" spans="1:6" x14ac:dyDescent="0.25">
      <c r="A509" s="490" t="s">
        <v>2307</v>
      </c>
      <c r="B509" s="481"/>
      <c r="C509" s="481"/>
      <c r="D509" s="481"/>
      <c r="E509" s="481"/>
      <c r="F509" s="481"/>
    </row>
    <row r="510" spans="1:6" x14ac:dyDescent="0.25">
      <c r="A510" s="491" t="s">
        <v>2303</v>
      </c>
      <c r="B510" s="478">
        <v>890</v>
      </c>
      <c r="C510" s="478">
        <v>1060</v>
      </c>
      <c r="D510" s="478">
        <v>1160</v>
      </c>
      <c r="E510" s="478">
        <v>1220</v>
      </c>
      <c r="F510" s="478">
        <v>1295</v>
      </c>
    </row>
    <row r="511" spans="1:6" x14ac:dyDescent="0.25">
      <c r="A511" s="491" t="s">
        <v>2286</v>
      </c>
      <c r="B511" s="478">
        <v>1830</v>
      </c>
      <c r="C511" s="478">
        <v>2190</v>
      </c>
      <c r="D511" s="478">
        <v>2395</v>
      </c>
      <c r="E511" s="478">
        <v>2510</v>
      </c>
      <c r="F511" s="478">
        <v>2670</v>
      </c>
    </row>
    <row r="512" spans="1:6" x14ac:dyDescent="0.25">
      <c r="A512" s="491" t="s">
        <v>2287</v>
      </c>
      <c r="B512" s="478">
        <v>2885</v>
      </c>
      <c r="C512" s="478">
        <v>3450</v>
      </c>
      <c r="D512" s="478">
        <v>3775</v>
      </c>
      <c r="E512" s="478">
        <v>3960</v>
      </c>
      <c r="F512" s="478">
        <v>4210</v>
      </c>
    </row>
    <row r="513" spans="1:6" x14ac:dyDescent="0.25">
      <c r="A513" s="491" t="s">
        <v>2288</v>
      </c>
      <c r="B513" s="478">
        <v>4055</v>
      </c>
      <c r="C513" s="478">
        <v>4850</v>
      </c>
      <c r="D513" s="478">
        <v>5305</v>
      </c>
      <c r="E513" s="478">
        <v>5565</v>
      </c>
      <c r="F513" s="478">
        <v>5915</v>
      </c>
    </row>
    <row r="514" spans="1:6" x14ac:dyDescent="0.25">
      <c r="A514" s="491" t="s">
        <v>2289</v>
      </c>
      <c r="B514" s="478">
        <v>5345</v>
      </c>
      <c r="C514" s="478">
        <v>6390</v>
      </c>
      <c r="D514" s="478">
        <v>6990</v>
      </c>
      <c r="E514" s="478">
        <v>7335</v>
      </c>
      <c r="F514" s="478">
        <v>7800</v>
      </c>
    </row>
    <row r="515" spans="1:6" x14ac:dyDescent="0.25">
      <c r="A515" s="491" t="s">
        <v>2290</v>
      </c>
      <c r="B515" s="478">
        <v>6740</v>
      </c>
      <c r="C515" s="478">
        <v>8060</v>
      </c>
      <c r="D515" s="478">
        <v>8815</v>
      </c>
      <c r="E515" s="478">
        <v>9250</v>
      </c>
      <c r="F515" s="478">
        <v>9835</v>
      </c>
    </row>
    <row r="516" spans="1:6" x14ac:dyDescent="0.25">
      <c r="A516" s="491" t="s">
        <v>2291</v>
      </c>
      <c r="B516" s="478">
        <v>8255</v>
      </c>
      <c r="C516" s="478">
        <v>9870</v>
      </c>
      <c r="D516" s="478">
        <v>10790</v>
      </c>
      <c r="E516" s="478">
        <v>11325</v>
      </c>
      <c r="F516" s="478">
        <v>12040</v>
      </c>
    </row>
    <row r="517" spans="1:6" x14ac:dyDescent="0.25">
      <c r="A517" s="492"/>
      <c r="B517" s="478"/>
      <c r="C517" s="478"/>
      <c r="D517" s="478"/>
      <c r="E517" s="478"/>
      <c r="F517" s="478"/>
    </row>
    <row r="518" spans="1:6" x14ac:dyDescent="0.25">
      <c r="A518" s="489" t="s">
        <v>2297</v>
      </c>
      <c r="B518" s="478"/>
      <c r="C518" s="478"/>
      <c r="D518" s="478"/>
      <c r="E518" s="478"/>
      <c r="F518" s="478"/>
    </row>
    <row r="519" spans="1:6" x14ac:dyDescent="0.25">
      <c r="A519" s="490" t="s">
        <v>2302</v>
      </c>
      <c r="B519" s="481"/>
      <c r="C519" s="481"/>
      <c r="D519" s="481"/>
      <c r="E519" s="481"/>
      <c r="F519" s="481"/>
    </row>
    <row r="520" spans="1:6" x14ac:dyDescent="0.25">
      <c r="A520" s="491" t="s">
        <v>2303</v>
      </c>
      <c r="B520" s="478">
        <v>380</v>
      </c>
      <c r="C520" s="478">
        <v>455</v>
      </c>
      <c r="D520" s="478">
        <v>495</v>
      </c>
      <c r="E520" s="478">
        <v>520</v>
      </c>
      <c r="F520" s="478">
        <v>555</v>
      </c>
    </row>
    <row r="521" spans="1:6" x14ac:dyDescent="0.25">
      <c r="A521" s="491" t="s">
        <v>2286</v>
      </c>
      <c r="B521" s="478">
        <v>730</v>
      </c>
      <c r="C521" s="478">
        <v>875</v>
      </c>
      <c r="D521" s="478">
        <v>955</v>
      </c>
      <c r="E521" s="478">
        <v>1005</v>
      </c>
      <c r="F521" s="478">
        <v>1070</v>
      </c>
    </row>
    <row r="522" spans="1:6" x14ac:dyDescent="0.25">
      <c r="A522" s="491" t="s">
        <v>2287</v>
      </c>
      <c r="B522" s="478">
        <v>1130</v>
      </c>
      <c r="C522" s="478">
        <v>1350</v>
      </c>
      <c r="D522" s="478">
        <v>1475</v>
      </c>
      <c r="E522" s="478">
        <v>1550</v>
      </c>
      <c r="F522" s="478">
        <v>1645</v>
      </c>
    </row>
    <row r="523" spans="1:6" x14ac:dyDescent="0.25">
      <c r="A523" s="491" t="s">
        <v>2288</v>
      </c>
      <c r="B523" s="478">
        <v>1565</v>
      </c>
      <c r="C523" s="478">
        <v>1875</v>
      </c>
      <c r="D523" s="478">
        <v>2050</v>
      </c>
      <c r="E523" s="478">
        <v>2150</v>
      </c>
      <c r="F523" s="478">
        <v>2285</v>
      </c>
    </row>
    <row r="524" spans="1:6" x14ac:dyDescent="0.25">
      <c r="A524" s="491" t="s">
        <v>2289</v>
      </c>
      <c r="B524" s="478">
        <v>2050</v>
      </c>
      <c r="C524" s="478">
        <v>2450</v>
      </c>
      <c r="D524" s="478">
        <v>2680</v>
      </c>
      <c r="E524" s="478">
        <v>2815</v>
      </c>
      <c r="F524" s="478">
        <v>2990</v>
      </c>
    </row>
    <row r="525" spans="1:6" x14ac:dyDescent="0.25">
      <c r="A525" s="491" t="s">
        <v>2290</v>
      </c>
      <c r="B525" s="478">
        <v>2575</v>
      </c>
      <c r="C525" s="478">
        <v>3075</v>
      </c>
      <c r="D525" s="478">
        <v>3365</v>
      </c>
      <c r="E525" s="478">
        <v>3530</v>
      </c>
      <c r="F525" s="478">
        <v>3755</v>
      </c>
    </row>
    <row r="526" spans="1:6" x14ac:dyDescent="0.25">
      <c r="A526" s="491" t="s">
        <v>2291</v>
      </c>
      <c r="B526" s="478">
        <v>3140</v>
      </c>
      <c r="C526" s="478">
        <v>3755</v>
      </c>
      <c r="D526" s="478">
        <v>4105</v>
      </c>
      <c r="E526" s="478">
        <v>4310</v>
      </c>
      <c r="F526" s="478">
        <v>4580</v>
      </c>
    </row>
    <row r="527" spans="1:6" x14ac:dyDescent="0.25">
      <c r="A527" s="492"/>
      <c r="B527" s="478"/>
      <c r="C527" s="478"/>
      <c r="D527" s="478"/>
      <c r="E527" s="478"/>
      <c r="F527" s="478"/>
    </row>
    <row r="528" spans="1:6" x14ac:dyDescent="0.25">
      <c r="A528" s="490" t="s">
        <v>2304</v>
      </c>
      <c r="B528" s="481"/>
      <c r="C528" s="481"/>
      <c r="D528" s="481"/>
      <c r="E528" s="481"/>
      <c r="F528" s="481"/>
    </row>
    <row r="529" spans="1:6" x14ac:dyDescent="0.25">
      <c r="A529" s="491" t="s">
        <v>2303</v>
      </c>
      <c r="B529" s="478">
        <v>540</v>
      </c>
      <c r="C529" s="478">
        <v>645</v>
      </c>
      <c r="D529" s="478">
        <v>705</v>
      </c>
      <c r="E529" s="478">
        <v>740</v>
      </c>
      <c r="F529" s="478">
        <v>785</v>
      </c>
    </row>
    <row r="530" spans="1:6" x14ac:dyDescent="0.25">
      <c r="A530" s="491" t="s">
        <v>2286</v>
      </c>
      <c r="B530" s="478">
        <v>1070</v>
      </c>
      <c r="C530" s="478">
        <v>1280</v>
      </c>
      <c r="D530" s="478">
        <v>1400</v>
      </c>
      <c r="E530" s="478">
        <v>1470</v>
      </c>
      <c r="F530" s="478">
        <v>1560</v>
      </c>
    </row>
    <row r="531" spans="1:6" x14ac:dyDescent="0.25">
      <c r="A531" s="491" t="s">
        <v>2287</v>
      </c>
      <c r="B531" s="478">
        <v>1665</v>
      </c>
      <c r="C531" s="478">
        <v>1990</v>
      </c>
      <c r="D531" s="478">
        <v>2175</v>
      </c>
      <c r="E531" s="478">
        <v>2280</v>
      </c>
      <c r="F531" s="478">
        <v>2425</v>
      </c>
    </row>
    <row r="532" spans="1:6" x14ac:dyDescent="0.25">
      <c r="A532" s="491" t="s">
        <v>2288</v>
      </c>
      <c r="B532" s="478">
        <v>2320</v>
      </c>
      <c r="C532" s="478">
        <v>2775</v>
      </c>
      <c r="D532" s="478">
        <v>3035</v>
      </c>
      <c r="E532" s="478">
        <v>3185</v>
      </c>
      <c r="F532" s="478">
        <v>3385</v>
      </c>
    </row>
    <row r="533" spans="1:6" x14ac:dyDescent="0.25">
      <c r="A533" s="491" t="s">
        <v>2289</v>
      </c>
      <c r="B533" s="478">
        <v>3045</v>
      </c>
      <c r="C533" s="478">
        <v>3645</v>
      </c>
      <c r="D533" s="478">
        <v>3985</v>
      </c>
      <c r="E533" s="478">
        <v>4180</v>
      </c>
      <c r="F533" s="478">
        <v>4445</v>
      </c>
    </row>
    <row r="534" spans="1:6" x14ac:dyDescent="0.25">
      <c r="A534" s="491" t="s">
        <v>2290</v>
      </c>
      <c r="B534" s="478">
        <v>3830</v>
      </c>
      <c r="C534" s="478">
        <v>4580</v>
      </c>
      <c r="D534" s="478">
        <v>5010</v>
      </c>
      <c r="E534" s="478">
        <v>5260</v>
      </c>
      <c r="F534" s="478">
        <v>5590</v>
      </c>
    </row>
    <row r="535" spans="1:6" x14ac:dyDescent="0.25">
      <c r="A535" s="491" t="s">
        <v>2291</v>
      </c>
      <c r="B535" s="478">
        <v>4680</v>
      </c>
      <c r="C535" s="478">
        <v>5600</v>
      </c>
      <c r="D535" s="478">
        <v>6125</v>
      </c>
      <c r="E535" s="478">
        <v>6425</v>
      </c>
      <c r="F535" s="478">
        <v>6830</v>
      </c>
    </row>
    <row r="536" spans="1:6" x14ac:dyDescent="0.25">
      <c r="A536" s="492"/>
      <c r="B536" s="478"/>
      <c r="C536" s="478"/>
      <c r="D536" s="478"/>
      <c r="E536" s="478"/>
      <c r="F536" s="478"/>
    </row>
    <row r="537" spans="1:6" x14ac:dyDescent="0.25">
      <c r="A537" s="490" t="s">
        <v>2305</v>
      </c>
      <c r="B537" s="481"/>
      <c r="C537" s="481"/>
      <c r="D537" s="481"/>
      <c r="E537" s="481"/>
      <c r="F537" s="481"/>
    </row>
    <row r="538" spans="1:6" x14ac:dyDescent="0.25">
      <c r="A538" s="491" t="s">
        <v>2303</v>
      </c>
      <c r="B538" s="478">
        <v>700</v>
      </c>
      <c r="C538" s="478">
        <v>835</v>
      </c>
      <c r="D538" s="478">
        <v>915</v>
      </c>
      <c r="E538" s="478">
        <v>960</v>
      </c>
      <c r="F538" s="478">
        <v>1020</v>
      </c>
    </row>
    <row r="539" spans="1:6" x14ac:dyDescent="0.25">
      <c r="A539" s="491" t="s">
        <v>2286</v>
      </c>
      <c r="B539" s="478">
        <v>1405</v>
      </c>
      <c r="C539" s="478">
        <v>1680</v>
      </c>
      <c r="D539" s="478">
        <v>1840</v>
      </c>
      <c r="E539" s="478">
        <v>1930</v>
      </c>
      <c r="F539" s="478">
        <v>2050</v>
      </c>
    </row>
    <row r="540" spans="1:6" x14ac:dyDescent="0.25">
      <c r="A540" s="491" t="s">
        <v>2287</v>
      </c>
      <c r="B540" s="478">
        <v>2200</v>
      </c>
      <c r="C540" s="478">
        <v>2630</v>
      </c>
      <c r="D540" s="478">
        <v>2875</v>
      </c>
      <c r="E540" s="478">
        <v>3015</v>
      </c>
      <c r="F540" s="478">
        <v>3205</v>
      </c>
    </row>
    <row r="541" spans="1:6" x14ac:dyDescent="0.25">
      <c r="A541" s="491" t="s">
        <v>2288</v>
      </c>
      <c r="B541" s="478">
        <v>3075</v>
      </c>
      <c r="C541" s="478">
        <v>3680</v>
      </c>
      <c r="D541" s="478">
        <v>4020</v>
      </c>
      <c r="E541" s="478">
        <v>4220</v>
      </c>
      <c r="F541" s="478">
        <v>4485</v>
      </c>
    </row>
    <row r="542" spans="1:6" x14ac:dyDescent="0.25">
      <c r="A542" s="491" t="s">
        <v>2289</v>
      </c>
      <c r="B542" s="478">
        <v>4045</v>
      </c>
      <c r="C542" s="478">
        <v>4835</v>
      </c>
      <c r="D542" s="478">
        <v>5290</v>
      </c>
      <c r="E542" s="478">
        <v>5550</v>
      </c>
      <c r="F542" s="478">
        <v>5900</v>
      </c>
    </row>
    <row r="543" spans="1:6" x14ac:dyDescent="0.25">
      <c r="A543" s="491" t="s">
        <v>2290</v>
      </c>
      <c r="B543" s="478">
        <v>5090</v>
      </c>
      <c r="C543" s="478">
        <v>6085</v>
      </c>
      <c r="D543" s="478">
        <v>6655</v>
      </c>
      <c r="E543" s="478">
        <v>6985</v>
      </c>
      <c r="F543" s="478">
        <v>7425</v>
      </c>
    </row>
    <row r="544" spans="1:6" x14ac:dyDescent="0.25">
      <c r="A544" s="491" t="s">
        <v>2291</v>
      </c>
      <c r="B544" s="478">
        <v>6225</v>
      </c>
      <c r="C544" s="478">
        <v>7440</v>
      </c>
      <c r="D544" s="478">
        <v>8140</v>
      </c>
      <c r="E544" s="478">
        <v>8540</v>
      </c>
      <c r="F544" s="478">
        <v>9080</v>
      </c>
    </row>
    <row r="545" spans="1:6" x14ac:dyDescent="0.25">
      <c r="A545" s="492"/>
      <c r="B545" s="478"/>
      <c r="C545" s="478"/>
      <c r="D545" s="478"/>
      <c r="E545" s="478"/>
      <c r="F545" s="478"/>
    </row>
    <row r="546" spans="1:6" x14ac:dyDescent="0.25">
      <c r="A546" s="490" t="s">
        <v>2306</v>
      </c>
      <c r="B546" s="481"/>
      <c r="C546" s="481"/>
      <c r="D546" s="481"/>
      <c r="E546" s="481"/>
      <c r="F546" s="481"/>
    </row>
    <row r="547" spans="1:6" x14ac:dyDescent="0.25">
      <c r="A547" s="491" t="s">
        <v>2303</v>
      </c>
      <c r="B547" s="478">
        <v>1015</v>
      </c>
      <c r="C547" s="478">
        <v>1215</v>
      </c>
      <c r="D547" s="478">
        <v>1330</v>
      </c>
      <c r="E547" s="478">
        <v>1395</v>
      </c>
      <c r="F547" s="478">
        <v>1480</v>
      </c>
    </row>
    <row r="548" spans="1:6" x14ac:dyDescent="0.25">
      <c r="A548" s="491" t="s">
        <v>2286</v>
      </c>
      <c r="B548" s="478">
        <v>2075</v>
      </c>
      <c r="C548" s="478">
        <v>2480</v>
      </c>
      <c r="D548" s="478">
        <v>2715</v>
      </c>
      <c r="E548" s="478">
        <v>2850</v>
      </c>
      <c r="F548" s="478">
        <v>3030</v>
      </c>
    </row>
    <row r="549" spans="1:6" x14ac:dyDescent="0.25">
      <c r="A549" s="491" t="s">
        <v>2287</v>
      </c>
      <c r="B549" s="478">
        <v>3265</v>
      </c>
      <c r="C549" s="478">
        <v>3900</v>
      </c>
      <c r="D549" s="478">
        <v>4265</v>
      </c>
      <c r="E549" s="478">
        <v>4480</v>
      </c>
      <c r="F549" s="478">
        <v>4760</v>
      </c>
    </row>
    <row r="550" spans="1:6" x14ac:dyDescent="0.25">
      <c r="A550" s="491" t="s">
        <v>2288</v>
      </c>
      <c r="B550" s="478">
        <v>4580</v>
      </c>
      <c r="C550" s="478">
        <v>5475</v>
      </c>
      <c r="D550" s="478">
        <v>5990</v>
      </c>
      <c r="E550" s="478">
        <v>6285</v>
      </c>
      <c r="F550" s="478">
        <v>6680</v>
      </c>
    </row>
    <row r="551" spans="1:6" x14ac:dyDescent="0.25">
      <c r="A551" s="491" t="s">
        <v>2289</v>
      </c>
      <c r="B551" s="478">
        <v>6030</v>
      </c>
      <c r="C551" s="478">
        <v>7210</v>
      </c>
      <c r="D551" s="478">
        <v>7885</v>
      </c>
      <c r="E551" s="478">
        <v>8275</v>
      </c>
      <c r="F551" s="478">
        <v>8800</v>
      </c>
    </row>
    <row r="552" spans="1:6" x14ac:dyDescent="0.25">
      <c r="A552" s="491" t="s">
        <v>2290</v>
      </c>
      <c r="B552" s="478">
        <v>7600</v>
      </c>
      <c r="C552" s="478">
        <v>9090</v>
      </c>
      <c r="D552" s="478">
        <v>9940</v>
      </c>
      <c r="E552" s="478">
        <v>10430</v>
      </c>
      <c r="F552" s="478">
        <v>11090</v>
      </c>
    </row>
    <row r="553" spans="1:6" x14ac:dyDescent="0.25">
      <c r="A553" s="491" t="s">
        <v>2291</v>
      </c>
      <c r="B553" s="478">
        <v>9300</v>
      </c>
      <c r="C553" s="478">
        <v>11120</v>
      </c>
      <c r="D553" s="478">
        <v>12165</v>
      </c>
      <c r="E553" s="478">
        <v>12765</v>
      </c>
      <c r="F553" s="478">
        <v>13570</v>
      </c>
    </row>
    <row r="554" spans="1:6" x14ac:dyDescent="0.25">
      <c r="A554" s="492"/>
      <c r="B554" s="478"/>
      <c r="C554" s="478"/>
      <c r="D554" s="478"/>
      <c r="E554" s="478"/>
      <c r="F554" s="478"/>
    </row>
    <row r="555" spans="1:6" x14ac:dyDescent="0.25">
      <c r="A555" s="490" t="s">
        <v>2307</v>
      </c>
      <c r="B555" s="481"/>
      <c r="C555" s="481"/>
      <c r="D555" s="481"/>
      <c r="E555" s="481"/>
      <c r="F555" s="481"/>
    </row>
    <row r="556" spans="1:6" x14ac:dyDescent="0.25">
      <c r="A556" s="491" t="s">
        <v>2303</v>
      </c>
      <c r="B556" s="478">
        <v>1330</v>
      </c>
      <c r="C556" s="478">
        <v>1590</v>
      </c>
      <c r="D556" s="478">
        <v>1740</v>
      </c>
      <c r="E556" s="478">
        <v>1825</v>
      </c>
      <c r="F556" s="478">
        <v>1945</v>
      </c>
    </row>
    <row r="557" spans="1:6" x14ac:dyDescent="0.25">
      <c r="A557" s="491" t="s">
        <v>2286</v>
      </c>
      <c r="B557" s="478">
        <v>2745</v>
      </c>
      <c r="C557" s="478">
        <v>3280</v>
      </c>
      <c r="D557" s="478">
        <v>3590</v>
      </c>
      <c r="E557" s="478">
        <v>3765</v>
      </c>
      <c r="F557" s="478">
        <v>4005</v>
      </c>
    </row>
    <row r="558" spans="1:6" x14ac:dyDescent="0.25">
      <c r="A558" s="491" t="s">
        <v>2287</v>
      </c>
      <c r="B558" s="478">
        <v>4330</v>
      </c>
      <c r="C558" s="478">
        <v>5175</v>
      </c>
      <c r="D558" s="478">
        <v>5660</v>
      </c>
      <c r="E558" s="478">
        <v>5940</v>
      </c>
      <c r="F558" s="478">
        <v>6315</v>
      </c>
    </row>
    <row r="559" spans="1:6" x14ac:dyDescent="0.25">
      <c r="A559" s="491" t="s">
        <v>2288</v>
      </c>
      <c r="B559" s="478">
        <v>6080</v>
      </c>
      <c r="C559" s="478">
        <v>7275</v>
      </c>
      <c r="D559" s="478">
        <v>7955</v>
      </c>
      <c r="E559" s="478">
        <v>8345</v>
      </c>
      <c r="F559" s="478">
        <v>8875</v>
      </c>
    </row>
    <row r="560" spans="1:6" x14ac:dyDescent="0.25">
      <c r="A560" s="491" t="s">
        <v>2289</v>
      </c>
      <c r="B560" s="478">
        <v>8020</v>
      </c>
      <c r="C560" s="478">
        <v>9590</v>
      </c>
      <c r="D560" s="478">
        <v>10485</v>
      </c>
      <c r="E560" s="478">
        <v>11005</v>
      </c>
      <c r="F560" s="478">
        <v>11700</v>
      </c>
    </row>
    <row r="561" spans="1:6" x14ac:dyDescent="0.25">
      <c r="A561" s="491" t="s">
        <v>2290</v>
      </c>
      <c r="B561" s="478">
        <v>10110</v>
      </c>
      <c r="C561" s="478">
        <v>12090</v>
      </c>
      <c r="D561" s="478">
        <v>13220</v>
      </c>
      <c r="E561" s="478">
        <v>13875</v>
      </c>
      <c r="F561" s="478">
        <v>14750</v>
      </c>
    </row>
    <row r="562" spans="1:6" x14ac:dyDescent="0.25">
      <c r="A562" s="491" t="s">
        <v>2291</v>
      </c>
      <c r="B562" s="478">
        <v>12380</v>
      </c>
      <c r="C562" s="478">
        <v>14800</v>
      </c>
      <c r="D562" s="478">
        <v>16190</v>
      </c>
      <c r="E562" s="478">
        <v>16990</v>
      </c>
      <c r="F562" s="478">
        <v>18060</v>
      </c>
    </row>
    <row r="563" spans="1:6" x14ac:dyDescent="0.25">
      <c r="A563" s="492"/>
      <c r="B563" s="478"/>
      <c r="C563" s="478"/>
      <c r="D563" s="478"/>
      <c r="E563" s="478"/>
      <c r="F563" s="478"/>
    </row>
    <row r="564" spans="1:6" ht="15.75" x14ac:dyDescent="0.25">
      <c r="A564" s="487" t="s">
        <v>2310</v>
      </c>
      <c r="B564" s="478"/>
      <c r="C564" s="478"/>
      <c r="D564" s="478"/>
      <c r="E564" s="478"/>
      <c r="F564" s="478"/>
    </row>
    <row r="565" spans="1:6" ht="15.75" x14ac:dyDescent="0.25">
      <c r="A565" s="488" t="s">
        <v>2311</v>
      </c>
      <c r="B565" s="478"/>
      <c r="C565" s="478"/>
      <c r="D565" s="478"/>
      <c r="E565" s="478"/>
      <c r="F565" s="478"/>
    </row>
    <row r="566" spans="1:6" x14ac:dyDescent="0.25">
      <c r="A566" s="489" t="s">
        <v>2284</v>
      </c>
      <c r="B566" s="478"/>
      <c r="C566" s="478"/>
      <c r="D566" s="478"/>
      <c r="E566" s="478"/>
      <c r="F566" s="478"/>
    </row>
    <row r="567" spans="1:6" x14ac:dyDescent="0.25">
      <c r="A567" s="490" t="s">
        <v>2302</v>
      </c>
      <c r="B567" s="481"/>
      <c r="C567" s="481"/>
      <c r="D567" s="481"/>
      <c r="E567" s="481"/>
      <c r="F567" s="481"/>
    </row>
    <row r="568" spans="1:6" x14ac:dyDescent="0.25">
      <c r="A568" s="491" t="s">
        <v>2303</v>
      </c>
      <c r="B568" s="478">
        <v>565.64</v>
      </c>
      <c r="C568" s="478">
        <v>676.34</v>
      </c>
      <c r="D568" s="478">
        <v>739.65</v>
      </c>
      <c r="E568" s="478">
        <v>776.22</v>
      </c>
      <c r="F568" s="478">
        <v>825.27</v>
      </c>
    </row>
    <row r="569" spans="1:6" x14ac:dyDescent="0.25">
      <c r="A569" s="491" t="s">
        <v>2286</v>
      </c>
      <c r="B569" s="478">
        <v>1166.1600000000001</v>
      </c>
      <c r="C569" s="478">
        <v>1394.39</v>
      </c>
      <c r="D569" s="478">
        <v>1524.91</v>
      </c>
      <c r="E569" s="478">
        <v>1600.31</v>
      </c>
      <c r="F569" s="478">
        <v>1701.43</v>
      </c>
    </row>
    <row r="570" spans="1:6" x14ac:dyDescent="0.25">
      <c r="A570" s="491" t="s">
        <v>2287</v>
      </c>
      <c r="B570" s="478">
        <v>1823.28</v>
      </c>
      <c r="C570" s="478">
        <v>2180.11</v>
      </c>
      <c r="D570" s="478">
        <v>2384.1799999999998</v>
      </c>
      <c r="E570" s="478">
        <v>2502.06</v>
      </c>
      <c r="F570" s="478">
        <v>2660.17</v>
      </c>
    </row>
    <row r="571" spans="1:6" x14ac:dyDescent="0.25">
      <c r="A571" s="491" t="s">
        <v>2288</v>
      </c>
      <c r="B571" s="478">
        <v>2537.4499999999998</v>
      </c>
      <c r="C571" s="478">
        <v>3034.05</v>
      </c>
      <c r="D571" s="478">
        <v>3318.06</v>
      </c>
      <c r="E571" s="478">
        <v>3482.11</v>
      </c>
      <c r="F571" s="478">
        <v>3702.15</v>
      </c>
    </row>
    <row r="572" spans="1:6" x14ac:dyDescent="0.25">
      <c r="A572" s="491" t="s">
        <v>2289</v>
      </c>
      <c r="B572" s="478">
        <v>3312.34</v>
      </c>
      <c r="C572" s="478">
        <v>3960.59</v>
      </c>
      <c r="D572" s="478">
        <v>4331.33</v>
      </c>
      <c r="E572" s="478">
        <v>4545.4799999999996</v>
      </c>
      <c r="F572" s="478">
        <v>4832.71</v>
      </c>
    </row>
    <row r="573" spans="1:6" x14ac:dyDescent="0.25">
      <c r="A573" s="491" t="s">
        <v>2290</v>
      </c>
      <c r="B573" s="478">
        <v>4139.03</v>
      </c>
      <c r="C573" s="478">
        <v>4949.07</v>
      </c>
      <c r="D573" s="478">
        <v>5412.34</v>
      </c>
      <c r="E573" s="478">
        <v>5679.94</v>
      </c>
      <c r="F573" s="478">
        <v>6038.86</v>
      </c>
    </row>
    <row r="574" spans="1:6" x14ac:dyDescent="0.25">
      <c r="A574" s="491" t="s">
        <v>2291</v>
      </c>
      <c r="B574" s="478">
        <v>5024.58</v>
      </c>
      <c r="C574" s="478">
        <v>6007.93</v>
      </c>
      <c r="D574" s="478">
        <v>6570.31</v>
      </c>
      <c r="E574" s="478">
        <v>6895.16</v>
      </c>
      <c r="F574" s="478">
        <v>7330.87</v>
      </c>
    </row>
    <row r="575" spans="1:6" x14ac:dyDescent="0.25">
      <c r="A575" s="492"/>
      <c r="B575" s="478"/>
      <c r="C575" s="478"/>
      <c r="D575" s="478"/>
      <c r="E575" s="478"/>
      <c r="F575" s="478"/>
    </row>
    <row r="576" spans="1:6" x14ac:dyDescent="0.25">
      <c r="A576" s="490" t="s">
        <v>2304</v>
      </c>
      <c r="B576" s="481"/>
      <c r="C576" s="481"/>
      <c r="D576" s="481"/>
      <c r="E576" s="481"/>
      <c r="F576" s="481"/>
    </row>
    <row r="577" spans="1:6" x14ac:dyDescent="0.25">
      <c r="A577" s="491" t="s">
        <v>2303</v>
      </c>
      <c r="B577" s="478">
        <v>838.94</v>
      </c>
      <c r="C577" s="478">
        <v>1003.13</v>
      </c>
      <c r="D577" s="478">
        <v>1097.03</v>
      </c>
      <c r="E577" s="478">
        <v>1151.27</v>
      </c>
      <c r="F577" s="478">
        <v>1224.02</v>
      </c>
    </row>
    <row r="578" spans="1:6" x14ac:dyDescent="0.25">
      <c r="A578" s="491" t="s">
        <v>2286</v>
      </c>
      <c r="B578" s="478">
        <v>1739.69</v>
      </c>
      <c r="C578" s="478">
        <v>2080.16</v>
      </c>
      <c r="D578" s="478">
        <v>2274.88</v>
      </c>
      <c r="E578" s="478">
        <v>2387.36</v>
      </c>
      <c r="F578" s="478">
        <v>2538.2199999999998</v>
      </c>
    </row>
    <row r="579" spans="1:6" x14ac:dyDescent="0.25">
      <c r="A579" s="491" t="s">
        <v>2287</v>
      </c>
      <c r="B579" s="478">
        <v>2725.38</v>
      </c>
      <c r="C579" s="478">
        <v>3258.76</v>
      </c>
      <c r="D579" s="478">
        <v>3563.8</v>
      </c>
      <c r="E579" s="478">
        <v>3740</v>
      </c>
      <c r="F579" s="478">
        <v>3976.33</v>
      </c>
    </row>
    <row r="580" spans="1:6" x14ac:dyDescent="0.25">
      <c r="A580" s="491" t="s">
        <v>2288</v>
      </c>
      <c r="B580" s="478">
        <v>3796.61</v>
      </c>
      <c r="C580" s="478">
        <v>4539.6400000000003</v>
      </c>
      <c r="D580" s="478">
        <v>4964.58</v>
      </c>
      <c r="E580" s="478">
        <v>5210.04</v>
      </c>
      <c r="F580" s="478">
        <v>5539.27</v>
      </c>
    </row>
    <row r="581" spans="1:6" x14ac:dyDescent="0.25">
      <c r="A581" s="491" t="s">
        <v>2289</v>
      </c>
      <c r="B581" s="478">
        <v>4958.96</v>
      </c>
      <c r="C581" s="478">
        <v>5929.47</v>
      </c>
      <c r="D581" s="478">
        <v>6484.51</v>
      </c>
      <c r="E581" s="478">
        <v>6805.12</v>
      </c>
      <c r="F581" s="478">
        <v>7235.14</v>
      </c>
    </row>
    <row r="582" spans="1:6" x14ac:dyDescent="0.25">
      <c r="A582" s="491" t="s">
        <v>2290</v>
      </c>
      <c r="B582" s="478">
        <v>6198.98</v>
      </c>
      <c r="C582" s="478">
        <v>7412.17</v>
      </c>
      <c r="D582" s="478">
        <v>8106</v>
      </c>
      <c r="E582" s="478">
        <v>8506.7800000000007</v>
      </c>
      <c r="F582" s="478">
        <v>9044.33</v>
      </c>
    </row>
    <row r="583" spans="1:6" x14ac:dyDescent="0.25">
      <c r="A583" s="491" t="s">
        <v>2291</v>
      </c>
      <c r="B583" s="478">
        <v>7527.35</v>
      </c>
      <c r="C583" s="478">
        <v>9000.51</v>
      </c>
      <c r="D583" s="478">
        <v>9843.02</v>
      </c>
      <c r="E583" s="478">
        <v>10329.68</v>
      </c>
      <c r="F583" s="478">
        <v>10982.42</v>
      </c>
    </row>
    <row r="584" spans="1:6" x14ac:dyDescent="0.25">
      <c r="A584" s="492"/>
      <c r="B584" s="478"/>
      <c r="C584" s="478"/>
      <c r="D584" s="478"/>
      <c r="E584" s="478"/>
      <c r="F584" s="478"/>
    </row>
    <row r="585" spans="1:6" x14ac:dyDescent="0.25">
      <c r="A585" s="490" t="s">
        <v>2305</v>
      </c>
      <c r="B585" s="481"/>
      <c r="C585" s="481"/>
      <c r="D585" s="481"/>
      <c r="E585" s="481"/>
      <c r="F585" s="481"/>
    </row>
    <row r="586" spans="1:6" x14ac:dyDescent="0.25">
      <c r="A586" s="491" t="s">
        <v>2303</v>
      </c>
      <c r="B586" s="478">
        <v>1112.19</v>
      </c>
      <c r="C586" s="478">
        <v>1329.85</v>
      </c>
      <c r="D586" s="478">
        <v>1454.33</v>
      </c>
      <c r="E586" s="478">
        <v>1526.24</v>
      </c>
      <c r="F586" s="478">
        <v>1622.68</v>
      </c>
    </row>
    <row r="587" spans="1:6" x14ac:dyDescent="0.25">
      <c r="A587" s="491" t="s">
        <v>2286</v>
      </c>
      <c r="B587" s="478">
        <v>2313.1799999999998</v>
      </c>
      <c r="C587" s="478">
        <v>2765.89</v>
      </c>
      <c r="D587" s="478">
        <v>3024.8</v>
      </c>
      <c r="E587" s="478">
        <v>3174.35</v>
      </c>
      <c r="F587" s="478">
        <v>3374.94</v>
      </c>
    </row>
    <row r="588" spans="1:6" x14ac:dyDescent="0.25">
      <c r="A588" s="491" t="s">
        <v>2287</v>
      </c>
      <c r="B588" s="478">
        <v>3627.47</v>
      </c>
      <c r="C588" s="478">
        <v>4337.3900000000003</v>
      </c>
      <c r="D588" s="478">
        <v>4743.3999999999996</v>
      </c>
      <c r="E588" s="478">
        <v>4977.92</v>
      </c>
      <c r="F588" s="478">
        <v>5292.48</v>
      </c>
    </row>
    <row r="589" spans="1:6" x14ac:dyDescent="0.25">
      <c r="A589" s="491" t="s">
        <v>2288</v>
      </c>
      <c r="B589" s="478">
        <v>5055.76</v>
      </c>
      <c r="C589" s="478">
        <v>6045.21</v>
      </c>
      <c r="D589" s="478">
        <v>6611.08</v>
      </c>
      <c r="E589" s="478">
        <v>6937.95</v>
      </c>
      <c r="F589" s="478">
        <v>7376.36</v>
      </c>
    </row>
    <row r="590" spans="1:6" x14ac:dyDescent="0.25">
      <c r="A590" s="491" t="s">
        <v>2289</v>
      </c>
      <c r="B590" s="478">
        <v>6605.59</v>
      </c>
      <c r="C590" s="478">
        <v>7898.35</v>
      </c>
      <c r="D590" s="478">
        <v>8637.69</v>
      </c>
      <c r="E590" s="478">
        <v>9064.76</v>
      </c>
      <c r="F590" s="478">
        <v>9637.57</v>
      </c>
    </row>
    <row r="591" spans="1:6" x14ac:dyDescent="0.25">
      <c r="A591" s="491" t="s">
        <v>2290</v>
      </c>
      <c r="B591" s="478">
        <v>8258.9699999999993</v>
      </c>
      <c r="C591" s="478">
        <v>9875.31</v>
      </c>
      <c r="D591" s="478">
        <v>10799.71</v>
      </c>
      <c r="E591" s="478">
        <v>11333.67</v>
      </c>
      <c r="F591" s="478">
        <v>12049.85</v>
      </c>
    </row>
    <row r="592" spans="1:6" x14ac:dyDescent="0.25">
      <c r="A592" s="491" t="s">
        <v>2291</v>
      </c>
      <c r="B592" s="478">
        <v>10030.07</v>
      </c>
      <c r="C592" s="478">
        <v>11993.03</v>
      </c>
      <c r="D592" s="478">
        <v>13115.66</v>
      </c>
      <c r="E592" s="478">
        <v>13764.13</v>
      </c>
      <c r="F592" s="478">
        <v>14633.9</v>
      </c>
    </row>
    <row r="593" spans="1:6" x14ac:dyDescent="0.25">
      <c r="A593" s="492"/>
      <c r="B593" s="478"/>
      <c r="C593" s="478"/>
      <c r="D593" s="478"/>
      <c r="E593" s="478"/>
      <c r="F593" s="478"/>
    </row>
    <row r="594" spans="1:6" x14ac:dyDescent="0.25">
      <c r="A594" s="490" t="s">
        <v>2306</v>
      </c>
      <c r="B594" s="481"/>
      <c r="C594" s="481"/>
      <c r="D594" s="481"/>
      <c r="E594" s="481"/>
      <c r="F594" s="481"/>
    </row>
    <row r="595" spans="1:6" x14ac:dyDescent="0.25">
      <c r="A595" s="491" t="s">
        <v>2303</v>
      </c>
      <c r="B595" s="478">
        <v>1656.85</v>
      </c>
      <c r="C595" s="478">
        <v>1981.11</v>
      </c>
      <c r="D595" s="478">
        <v>2166.56</v>
      </c>
      <c r="E595" s="478">
        <v>2273.6799999999998</v>
      </c>
      <c r="F595" s="478">
        <v>2417.36</v>
      </c>
    </row>
    <row r="596" spans="1:6" x14ac:dyDescent="0.25">
      <c r="A596" s="491" t="s">
        <v>2286</v>
      </c>
      <c r="B596" s="478">
        <v>3458.35</v>
      </c>
      <c r="C596" s="478">
        <v>4135.18</v>
      </c>
      <c r="D596" s="478">
        <v>4522.26</v>
      </c>
      <c r="E596" s="478">
        <v>4745.8500000000004</v>
      </c>
      <c r="F596" s="478">
        <v>5045.74</v>
      </c>
    </row>
    <row r="597" spans="1:6" x14ac:dyDescent="0.25">
      <c r="A597" s="491" t="s">
        <v>2287</v>
      </c>
      <c r="B597" s="478">
        <v>5429.77</v>
      </c>
      <c r="C597" s="478">
        <v>6492.42</v>
      </c>
      <c r="D597" s="478">
        <v>7100.15</v>
      </c>
      <c r="E597" s="478">
        <v>7451.2</v>
      </c>
      <c r="F597" s="478">
        <v>7922.05</v>
      </c>
    </row>
    <row r="598" spans="1:6" x14ac:dyDescent="0.25">
      <c r="A598" s="491" t="s">
        <v>2288</v>
      </c>
      <c r="B598" s="478">
        <v>7572.23</v>
      </c>
      <c r="C598" s="478">
        <v>9054.17</v>
      </c>
      <c r="D598" s="478">
        <v>9901.7000000000007</v>
      </c>
      <c r="E598" s="478">
        <v>10391.26</v>
      </c>
      <c r="F598" s="478">
        <v>11047.89</v>
      </c>
    </row>
    <row r="599" spans="1:6" x14ac:dyDescent="0.25">
      <c r="A599" s="491" t="s">
        <v>2289</v>
      </c>
      <c r="B599" s="478">
        <v>9896.98</v>
      </c>
      <c r="C599" s="478">
        <v>11833.89</v>
      </c>
      <c r="D599" s="478">
        <v>12941.62</v>
      </c>
      <c r="E599" s="478">
        <v>13581.48</v>
      </c>
      <c r="F599" s="478">
        <v>14439.71</v>
      </c>
    </row>
    <row r="600" spans="1:6" x14ac:dyDescent="0.25">
      <c r="A600" s="491" t="s">
        <v>2290</v>
      </c>
      <c r="B600" s="478">
        <v>12377.01</v>
      </c>
      <c r="C600" s="478">
        <v>14799.28</v>
      </c>
      <c r="D600" s="478">
        <v>16184.59</v>
      </c>
      <c r="E600" s="478">
        <v>16984.79</v>
      </c>
      <c r="F600" s="478">
        <v>18058.07</v>
      </c>
    </row>
    <row r="601" spans="1:6" x14ac:dyDescent="0.25">
      <c r="A601" s="491" t="s">
        <v>2291</v>
      </c>
      <c r="B601" s="478">
        <v>15033.67</v>
      </c>
      <c r="C601" s="478">
        <v>17975.87</v>
      </c>
      <c r="D601" s="478">
        <v>19658.53</v>
      </c>
      <c r="E601" s="478">
        <v>20630.490000000002</v>
      </c>
      <c r="F601" s="478">
        <v>21934.15</v>
      </c>
    </row>
    <row r="602" spans="1:6" x14ac:dyDescent="0.25">
      <c r="A602" s="492"/>
      <c r="B602" s="478"/>
      <c r="C602" s="478"/>
      <c r="D602" s="478"/>
      <c r="E602" s="478"/>
      <c r="F602" s="478"/>
    </row>
    <row r="603" spans="1:6" x14ac:dyDescent="0.25">
      <c r="A603" s="490" t="s">
        <v>2307</v>
      </c>
      <c r="B603" s="481"/>
      <c r="C603" s="481"/>
      <c r="D603" s="481"/>
      <c r="E603" s="481"/>
      <c r="F603" s="481"/>
    </row>
    <row r="604" spans="1:6" x14ac:dyDescent="0.25">
      <c r="A604" s="491" t="s">
        <v>2303</v>
      </c>
      <c r="B604" s="478">
        <v>2201.4899999999998</v>
      </c>
      <c r="C604" s="478">
        <v>2632.34</v>
      </c>
      <c r="D604" s="478">
        <v>2878.74</v>
      </c>
      <c r="E604" s="478">
        <v>3021.07</v>
      </c>
      <c r="F604" s="478">
        <v>3211.97</v>
      </c>
    </row>
    <row r="605" spans="1:6" x14ac:dyDescent="0.25">
      <c r="A605" s="491" t="s">
        <v>2286</v>
      </c>
      <c r="B605" s="478">
        <v>4603.51</v>
      </c>
      <c r="C605" s="478">
        <v>5504.45</v>
      </c>
      <c r="D605" s="478">
        <v>6019.7</v>
      </c>
      <c r="E605" s="478">
        <v>6317.33</v>
      </c>
      <c r="F605" s="478">
        <v>6716.53</v>
      </c>
    </row>
    <row r="606" spans="1:6" x14ac:dyDescent="0.25">
      <c r="A606" s="491" t="s">
        <v>2287</v>
      </c>
      <c r="B606" s="478">
        <v>7232.06</v>
      </c>
      <c r="C606" s="478">
        <v>8647.43</v>
      </c>
      <c r="D606" s="478">
        <v>9456.89</v>
      </c>
      <c r="E606" s="478">
        <v>9924.4599999999991</v>
      </c>
      <c r="F606" s="478">
        <v>10551.6</v>
      </c>
    </row>
    <row r="607" spans="1:6" x14ac:dyDescent="0.25">
      <c r="A607" s="491" t="s">
        <v>2288</v>
      </c>
      <c r="B607" s="478">
        <v>10088.68</v>
      </c>
      <c r="C607" s="478">
        <v>12063.11</v>
      </c>
      <c r="D607" s="478">
        <v>13192.3</v>
      </c>
      <c r="E607" s="478">
        <v>13844.56</v>
      </c>
      <c r="F607" s="478">
        <v>14719.41</v>
      </c>
    </row>
    <row r="608" spans="1:6" x14ac:dyDescent="0.25">
      <c r="A608" s="491" t="s">
        <v>2289</v>
      </c>
      <c r="B608" s="478">
        <v>13188.33</v>
      </c>
      <c r="C608" s="478">
        <v>15769.39</v>
      </c>
      <c r="D608" s="478">
        <v>17245.509999999998</v>
      </c>
      <c r="E608" s="478">
        <v>18098.169999999998</v>
      </c>
      <c r="F608" s="478">
        <v>19241.810000000001</v>
      </c>
    </row>
    <row r="609" spans="1:6" x14ac:dyDescent="0.25">
      <c r="A609" s="491" t="s">
        <v>2290</v>
      </c>
      <c r="B609" s="478">
        <v>16495</v>
      </c>
      <c r="C609" s="478">
        <v>19723.2</v>
      </c>
      <c r="D609" s="478">
        <v>21569.42</v>
      </c>
      <c r="E609" s="478">
        <v>22635.86</v>
      </c>
      <c r="F609" s="478">
        <v>24066.240000000002</v>
      </c>
    </row>
    <row r="610" spans="1:6" x14ac:dyDescent="0.25">
      <c r="A610" s="491" t="s">
        <v>2291</v>
      </c>
      <c r="B610" s="478">
        <v>20037.25</v>
      </c>
      <c r="C610" s="478">
        <v>23958.69</v>
      </c>
      <c r="D610" s="478">
        <v>26201.39</v>
      </c>
      <c r="E610" s="478">
        <v>27496.85</v>
      </c>
      <c r="F610" s="478">
        <v>29234.400000000001</v>
      </c>
    </row>
    <row r="611" spans="1:6" x14ac:dyDescent="0.25">
      <c r="A611" s="492"/>
      <c r="B611" s="478"/>
      <c r="C611" s="478"/>
      <c r="D611" s="478"/>
      <c r="E611" s="478"/>
      <c r="F611" s="478"/>
    </row>
    <row r="612" spans="1:6" x14ac:dyDescent="0.25">
      <c r="A612" s="489" t="s">
        <v>2296</v>
      </c>
      <c r="B612" s="478"/>
      <c r="C612" s="478"/>
      <c r="D612" s="478"/>
      <c r="E612" s="478"/>
      <c r="F612" s="478"/>
    </row>
    <row r="613" spans="1:6" x14ac:dyDescent="0.25">
      <c r="A613" s="490" t="s">
        <v>2302</v>
      </c>
      <c r="B613" s="481"/>
      <c r="C613" s="481"/>
      <c r="D613" s="481"/>
      <c r="E613" s="481"/>
      <c r="F613" s="481"/>
    </row>
    <row r="614" spans="1:6" x14ac:dyDescent="0.25">
      <c r="A614" s="491" t="s">
        <v>2303</v>
      </c>
      <c r="B614" s="478">
        <v>1130</v>
      </c>
      <c r="C614" s="478">
        <v>1355</v>
      </c>
      <c r="D614" s="478">
        <v>1480</v>
      </c>
      <c r="E614" s="478">
        <v>1550</v>
      </c>
      <c r="F614" s="478">
        <v>1650</v>
      </c>
    </row>
    <row r="615" spans="1:6" x14ac:dyDescent="0.25">
      <c r="A615" s="491" t="s">
        <v>2286</v>
      </c>
      <c r="B615" s="478">
        <v>2330</v>
      </c>
      <c r="C615" s="478">
        <v>2790</v>
      </c>
      <c r="D615" s="478">
        <v>3050</v>
      </c>
      <c r="E615" s="478">
        <v>3200</v>
      </c>
      <c r="F615" s="478">
        <v>3405</v>
      </c>
    </row>
    <row r="616" spans="1:6" x14ac:dyDescent="0.25">
      <c r="A616" s="491" t="s">
        <v>2287</v>
      </c>
      <c r="B616" s="478">
        <v>3645</v>
      </c>
      <c r="C616" s="478">
        <v>4360</v>
      </c>
      <c r="D616" s="478">
        <v>4770</v>
      </c>
      <c r="E616" s="478">
        <v>5005</v>
      </c>
      <c r="F616" s="478">
        <v>5320</v>
      </c>
    </row>
    <row r="617" spans="1:6" x14ac:dyDescent="0.25">
      <c r="A617" s="491" t="s">
        <v>2288</v>
      </c>
      <c r="B617" s="478">
        <v>5075</v>
      </c>
      <c r="C617" s="478">
        <v>6070</v>
      </c>
      <c r="D617" s="478">
        <v>6635</v>
      </c>
      <c r="E617" s="478">
        <v>6965</v>
      </c>
      <c r="F617" s="478">
        <v>7405</v>
      </c>
    </row>
    <row r="618" spans="1:6" x14ac:dyDescent="0.25">
      <c r="A618" s="491" t="s">
        <v>2289</v>
      </c>
      <c r="B618" s="478">
        <v>6625</v>
      </c>
      <c r="C618" s="478">
        <v>7920</v>
      </c>
      <c r="D618" s="478">
        <v>8665</v>
      </c>
      <c r="E618" s="478">
        <v>9090</v>
      </c>
      <c r="F618" s="478">
        <v>9665</v>
      </c>
    </row>
    <row r="619" spans="1:6" x14ac:dyDescent="0.25">
      <c r="A619" s="491" t="s">
        <v>2290</v>
      </c>
      <c r="B619" s="478">
        <v>8280</v>
      </c>
      <c r="C619" s="478">
        <v>9900</v>
      </c>
      <c r="D619" s="478">
        <v>10825</v>
      </c>
      <c r="E619" s="478">
        <v>11360</v>
      </c>
      <c r="F619" s="478">
        <v>12080</v>
      </c>
    </row>
    <row r="620" spans="1:6" x14ac:dyDescent="0.25">
      <c r="A620" s="491" t="s">
        <v>2291</v>
      </c>
      <c r="B620" s="478">
        <v>10050</v>
      </c>
      <c r="C620" s="478">
        <v>12015</v>
      </c>
      <c r="D620" s="478">
        <v>13140</v>
      </c>
      <c r="E620" s="478">
        <v>13790</v>
      </c>
      <c r="F620" s="478">
        <v>14660</v>
      </c>
    </row>
    <row r="621" spans="1:6" x14ac:dyDescent="0.25">
      <c r="A621" s="492"/>
      <c r="B621" s="478"/>
      <c r="C621" s="478"/>
      <c r="D621" s="478"/>
      <c r="E621" s="478"/>
      <c r="F621" s="478"/>
    </row>
    <row r="622" spans="1:6" x14ac:dyDescent="0.25">
      <c r="A622" s="490" t="s">
        <v>2304</v>
      </c>
      <c r="B622" s="481"/>
      <c r="C622" s="481"/>
      <c r="D622" s="481"/>
      <c r="E622" s="481"/>
      <c r="F622" s="481"/>
    </row>
    <row r="623" spans="1:6" x14ac:dyDescent="0.25">
      <c r="A623" s="491" t="s">
        <v>2303</v>
      </c>
      <c r="B623" s="478">
        <v>1680</v>
      </c>
      <c r="C623" s="478">
        <v>2005</v>
      </c>
      <c r="D623" s="478">
        <v>2195</v>
      </c>
      <c r="E623" s="478">
        <v>2305</v>
      </c>
      <c r="F623" s="478">
        <v>2450</v>
      </c>
    </row>
    <row r="624" spans="1:6" x14ac:dyDescent="0.25">
      <c r="A624" s="491" t="s">
        <v>2286</v>
      </c>
      <c r="B624" s="478">
        <v>3480</v>
      </c>
      <c r="C624" s="478">
        <v>4160</v>
      </c>
      <c r="D624" s="478">
        <v>4550</v>
      </c>
      <c r="E624" s="478">
        <v>4775</v>
      </c>
      <c r="F624" s="478">
        <v>5075</v>
      </c>
    </row>
    <row r="625" spans="1:6" x14ac:dyDescent="0.25">
      <c r="A625" s="491" t="s">
        <v>2287</v>
      </c>
      <c r="B625" s="478">
        <v>5450</v>
      </c>
      <c r="C625" s="478">
        <v>6520</v>
      </c>
      <c r="D625" s="478">
        <v>7130</v>
      </c>
      <c r="E625" s="478">
        <v>7480</v>
      </c>
      <c r="F625" s="478">
        <v>7955</v>
      </c>
    </row>
    <row r="626" spans="1:6" x14ac:dyDescent="0.25">
      <c r="A626" s="491" t="s">
        <v>2288</v>
      </c>
      <c r="B626" s="478">
        <v>7595</v>
      </c>
      <c r="C626" s="478">
        <v>9080</v>
      </c>
      <c r="D626" s="478">
        <v>9930</v>
      </c>
      <c r="E626" s="478">
        <v>10420</v>
      </c>
      <c r="F626" s="478">
        <v>11080</v>
      </c>
    </row>
    <row r="627" spans="1:6" x14ac:dyDescent="0.25">
      <c r="A627" s="491" t="s">
        <v>2289</v>
      </c>
      <c r="B627" s="478">
        <v>9920</v>
      </c>
      <c r="C627" s="478">
        <v>11860</v>
      </c>
      <c r="D627" s="478">
        <v>12970</v>
      </c>
      <c r="E627" s="478">
        <v>13610</v>
      </c>
      <c r="F627" s="478">
        <v>14470</v>
      </c>
    </row>
    <row r="628" spans="1:6" x14ac:dyDescent="0.25">
      <c r="A628" s="491" t="s">
        <v>2290</v>
      </c>
      <c r="B628" s="478">
        <v>12400</v>
      </c>
      <c r="C628" s="478">
        <v>14825</v>
      </c>
      <c r="D628" s="478">
        <v>16210</v>
      </c>
      <c r="E628" s="478">
        <v>17015</v>
      </c>
      <c r="F628" s="478">
        <v>18090</v>
      </c>
    </row>
    <row r="629" spans="1:6" x14ac:dyDescent="0.25">
      <c r="A629" s="491" t="s">
        <v>2291</v>
      </c>
      <c r="B629" s="478">
        <v>15055</v>
      </c>
      <c r="C629" s="478">
        <v>18000</v>
      </c>
      <c r="D629" s="478">
        <v>19685</v>
      </c>
      <c r="E629" s="478">
        <v>20660</v>
      </c>
      <c r="F629" s="478">
        <v>21965</v>
      </c>
    </row>
    <row r="630" spans="1:6" x14ac:dyDescent="0.25">
      <c r="A630" s="492"/>
      <c r="B630" s="478"/>
      <c r="C630" s="478"/>
      <c r="D630" s="478"/>
      <c r="E630" s="478"/>
      <c r="F630" s="478"/>
    </row>
    <row r="631" spans="1:6" x14ac:dyDescent="0.25">
      <c r="A631" s="490" t="s">
        <v>2305</v>
      </c>
      <c r="B631" s="481"/>
      <c r="C631" s="481"/>
      <c r="D631" s="481"/>
      <c r="E631" s="481"/>
      <c r="F631" s="481"/>
    </row>
    <row r="632" spans="1:6" x14ac:dyDescent="0.25">
      <c r="A632" s="491" t="s">
        <v>2303</v>
      </c>
      <c r="B632" s="478">
        <v>2225</v>
      </c>
      <c r="C632" s="478">
        <v>2660</v>
      </c>
      <c r="D632" s="478">
        <v>2910</v>
      </c>
      <c r="E632" s="478">
        <v>3050</v>
      </c>
      <c r="F632" s="478">
        <v>3245</v>
      </c>
    </row>
    <row r="633" spans="1:6" x14ac:dyDescent="0.25">
      <c r="A633" s="491" t="s">
        <v>2286</v>
      </c>
      <c r="B633" s="478">
        <v>4625</v>
      </c>
      <c r="C633" s="478">
        <v>5530</v>
      </c>
      <c r="D633" s="478">
        <v>6050</v>
      </c>
      <c r="E633" s="478">
        <v>6350</v>
      </c>
      <c r="F633" s="478">
        <v>6750</v>
      </c>
    </row>
    <row r="634" spans="1:6" x14ac:dyDescent="0.25">
      <c r="A634" s="491" t="s">
        <v>2287</v>
      </c>
      <c r="B634" s="478">
        <v>7255</v>
      </c>
      <c r="C634" s="478">
        <v>8675</v>
      </c>
      <c r="D634" s="478">
        <v>9485</v>
      </c>
      <c r="E634" s="478">
        <v>9955</v>
      </c>
      <c r="F634" s="478">
        <v>10585</v>
      </c>
    </row>
    <row r="635" spans="1:6" x14ac:dyDescent="0.25">
      <c r="A635" s="491" t="s">
        <v>2288</v>
      </c>
      <c r="B635" s="478">
        <v>10110</v>
      </c>
      <c r="C635" s="478">
        <v>12090</v>
      </c>
      <c r="D635" s="478">
        <v>13220</v>
      </c>
      <c r="E635" s="478">
        <v>13875</v>
      </c>
      <c r="F635" s="478">
        <v>14755</v>
      </c>
    </row>
    <row r="636" spans="1:6" x14ac:dyDescent="0.25">
      <c r="A636" s="491" t="s">
        <v>2289</v>
      </c>
      <c r="B636" s="478">
        <v>13210</v>
      </c>
      <c r="C636" s="478">
        <v>15795</v>
      </c>
      <c r="D636" s="478">
        <v>17275</v>
      </c>
      <c r="E636" s="478">
        <v>18130</v>
      </c>
      <c r="F636" s="478">
        <v>19275</v>
      </c>
    </row>
    <row r="637" spans="1:6" x14ac:dyDescent="0.25">
      <c r="A637" s="491" t="s">
        <v>2290</v>
      </c>
      <c r="B637" s="478">
        <v>16520</v>
      </c>
      <c r="C637" s="478">
        <v>19750</v>
      </c>
      <c r="D637" s="478">
        <v>21600</v>
      </c>
      <c r="E637" s="478">
        <v>22665</v>
      </c>
      <c r="F637" s="478">
        <v>24100</v>
      </c>
    </row>
    <row r="638" spans="1:6" x14ac:dyDescent="0.25">
      <c r="A638" s="491" t="s">
        <v>2291</v>
      </c>
      <c r="B638" s="478">
        <v>20060</v>
      </c>
      <c r="C638" s="478">
        <v>23985</v>
      </c>
      <c r="D638" s="478">
        <v>26230</v>
      </c>
      <c r="E638" s="478">
        <v>27530</v>
      </c>
      <c r="F638" s="478">
        <v>29270</v>
      </c>
    </row>
    <row r="639" spans="1:6" x14ac:dyDescent="0.25">
      <c r="A639" s="492"/>
      <c r="B639" s="478"/>
      <c r="C639" s="478"/>
      <c r="D639" s="478"/>
      <c r="E639" s="478"/>
      <c r="F639" s="478"/>
    </row>
    <row r="640" spans="1:6" x14ac:dyDescent="0.25">
      <c r="A640" s="490" t="s">
        <v>2306</v>
      </c>
      <c r="B640" s="481"/>
      <c r="C640" s="481"/>
      <c r="D640" s="481"/>
      <c r="E640" s="481"/>
      <c r="F640" s="481"/>
    </row>
    <row r="641" spans="1:6" x14ac:dyDescent="0.25">
      <c r="A641" s="491" t="s">
        <v>2303</v>
      </c>
      <c r="B641" s="478">
        <v>3315</v>
      </c>
      <c r="C641" s="478">
        <v>3960</v>
      </c>
      <c r="D641" s="478">
        <v>4335</v>
      </c>
      <c r="E641" s="478">
        <v>4545</v>
      </c>
      <c r="F641" s="478">
        <v>4835</v>
      </c>
    </row>
    <row r="642" spans="1:6" x14ac:dyDescent="0.25">
      <c r="A642" s="491" t="s">
        <v>2286</v>
      </c>
      <c r="B642" s="478">
        <v>6915</v>
      </c>
      <c r="C642" s="478">
        <v>8270</v>
      </c>
      <c r="D642" s="478">
        <v>9045</v>
      </c>
      <c r="E642" s="478">
        <v>9490</v>
      </c>
      <c r="F642" s="478">
        <v>10090</v>
      </c>
    </row>
    <row r="643" spans="1:6" x14ac:dyDescent="0.25">
      <c r="A643" s="491" t="s">
        <v>2287</v>
      </c>
      <c r="B643" s="478">
        <v>10860</v>
      </c>
      <c r="C643" s="478">
        <v>12985</v>
      </c>
      <c r="D643" s="478">
        <v>14200</v>
      </c>
      <c r="E643" s="478">
        <v>14900</v>
      </c>
      <c r="F643" s="478">
        <v>15845</v>
      </c>
    </row>
    <row r="644" spans="1:6" x14ac:dyDescent="0.25">
      <c r="A644" s="491" t="s">
        <v>2288</v>
      </c>
      <c r="B644" s="478">
        <v>15145</v>
      </c>
      <c r="C644" s="478">
        <v>18110</v>
      </c>
      <c r="D644" s="478">
        <v>19805</v>
      </c>
      <c r="E644" s="478">
        <v>20785</v>
      </c>
      <c r="F644" s="478">
        <v>22095</v>
      </c>
    </row>
    <row r="645" spans="1:6" x14ac:dyDescent="0.25">
      <c r="A645" s="491" t="s">
        <v>2289</v>
      </c>
      <c r="B645" s="478">
        <v>19795</v>
      </c>
      <c r="C645" s="478">
        <v>23670</v>
      </c>
      <c r="D645" s="478">
        <v>25885</v>
      </c>
      <c r="E645" s="478">
        <v>27165</v>
      </c>
      <c r="F645" s="478">
        <v>28880</v>
      </c>
    </row>
    <row r="646" spans="1:6" x14ac:dyDescent="0.25">
      <c r="A646" s="491" t="s">
        <v>2290</v>
      </c>
      <c r="B646" s="478">
        <v>24755</v>
      </c>
      <c r="C646" s="478">
        <v>29600</v>
      </c>
      <c r="D646" s="478">
        <v>32370</v>
      </c>
      <c r="E646" s="478">
        <v>33970</v>
      </c>
      <c r="F646" s="478">
        <v>36115</v>
      </c>
    </row>
    <row r="647" spans="1:6" x14ac:dyDescent="0.25">
      <c r="A647" s="491" t="s">
        <v>2291</v>
      </c>
      <c r="B647" s="478">
        <v>30065</v>
      </c>
      <c r="C647" s="478">
        <v>35950</v>
      </c>
      <c r="D647" s="478">
        <v>39315</v>
      </c>
      <c r="E647" s="478">
        <v>41260</v>
      </c>
      <c r="F647" s="478">
        <v>43870</v>
      </c>
    </row>
    <row r="648" spans="1:6" x14ac:dyDescent="0.25">
      <c r="A648" s="492"/>
      <c r="B648" s="478"/>
      <c r="C648" s="478"/>
      <c r="D648" s="478"/>
      <c r="E648" s="478"/>
      <c r="F648" s="478"/>
    </row>
    <row r="649" spans="1:6" x14ac:dyDescent="0.25">
      <c r="A649" s="490" t="s">
        <v>2307</v>
      </c>
      <c r="B649" s="481"/>
      <c r="C649" s="481"/>
      <c r="D649" s="481"/>
      <c r="E649" s="481"/>
      <c r="F649" s="481"/>
    </row>
    <row r="650" spans="1:6" x14ac:dyDescent="0.25">
      <c r="A650" s="491" t="s">
        <v>2303</v>
      </c>
      <c r="B650" s="478">
        <v>4405</v>
      </c>
      <c r="C650" s="478">
        <v>5265</v>
      </c>
      <c r="D650" s="478">
        <v>5755</v>
      </c>
      <c r="E650" s="478">
        <v>6040</v>
      </c>
      <c r="F650" s="478">
        <v>6425</v>
      </c>
    </row>
    <row r="651" spans="1:6" x14ac:dyDescent="0.25">
      <c r="A651" s="491" t="s">
        <v>2286</v>
      </c>
      <c r="B651" s="478">
        <v>9205</v>
      </c>
      <c r="C651" s="478">
        <v>11010</v>
      </c>
      <c r="D651" s="478">
        <v>12040</v>
      </c>
      <c r="E651" s="478">
        <v>12635</v>
      </c>
      <c r="F651" s="478">
        <v>13435</v>
      </c>
    </row>
    <row r="652" spans="1:6" x14ac:dyDescent="0.25">
      <c r="A652" s="491" t="s">
        <v>2287</v>
      </c>
      <c r="B652" s="478">
        <v>14465</v>
      </c>
      <c r="C652" s="478">
        <v>17295</v>
      </c>
      <c r="D652" s="478">
        <v>18915</v>
      </c>
      <c r="E652" s="478">
        <v>19850</v>
      </c>
      <c r="F652" s="478">
        <v>21105</v>
      </c>
    </row>
    <row r="653" spans="1:6" x14ac:dyDescent="0.25">
      <c r="A653" s="491" t="s">
        <v>2288</v>
      </c>
      <c r="B653" s="478">
        <v>20175</v>
      </c>
      <c r="C653" s="478">
        <v>24125</v>
      </c>
      <c r="D653" s="478">
        <v>26385</v>
      </c>
      <c r="E653" s="478">
        <v>27690</v>
      </c>
      <c r="F653" s="478">
        <v>29440</v>
      </c>
    </row>
    <row r="654" spans="1:6" x14ac:dyDescent="0.25">
      <c r="A654" s="491" t="s">
        <v>2289</v>
      </c>
      <c r="B654" s="478">
        <v>26375</v>
      </c>
      <c r="C654" s="478">
        <v>31540</v>
      </c>
      <c r="D654" s="478">
        <v>34490</v>
      </c>
      <c r="E654" s="478">
        <v>36195</v>
      </c>
      <c r="F654" s="478">
        <v>38485</v>
      </c>
    </row>
    <row r="655" spans="1:6" x14ac:dyDescent="0.25">
      <c r="A655" s="491" t="s">
        <v>2290</v>
      </c>
      <c r="B655" s="478">
        <v>32990</v>
      </c>
      <c r="C655" s="478">
        <v>39445</v>
      </c>
      <c r="D655" s="478">
        <v>43140</v>
      </c>
      <c r="E655" s="478">
        <v>45270</v>
      </c>
      <c r="F655" s="478">
        <v>48130</v>
      </c>
    </row>
    <row r="656" spans="1:6" x14ac:dyDescent="0.25">
      <c r="A656" s="491" t="s">
        <v>2291</v>
      </c>
      <c r="B656" s="478">
        <v>40075</v>
      </c>
      <c r="C656" s="478">
        <v>47915</v>
      </c>
      <c r="D656" s="478">
        <v>52405</v>
      </c>
      <c r="E656" s="478">
        <v>54995</v>
      </c>
      <c r="F656" s="478">
        <v>58470</v>
      </c>
    </row>
    <row r="657" spans="1:6" x14ac:dyDescent="0.25">
      <c r="A657" s="492"/>
      <c r="B657" s="478"/>
      <c r="C657" s="478"/>
      <c r="D657" s="478"/>
      <c r="E657" s="478"/>
      <c r="F657" s="478"/>
    </row>
    <row r="658" spans="1:6" x14ac:dyDescent="0.25">
      <c r="A658" s="489" t="s">
        <v>2297</v>
      </c>
      <c r="B658" s="478"/>
      <c r="C658" s="478"/>
      <c r="D658" s="478"/>
      <c r="E658" s="478"/>
      <c r="F658" s="478"/>
    </row>
    <row r="659" spans="1:6" x14ac:dyDescent="0.25">
      <c r="A659" s="490" t="s">
        <v>2302</v>
      </c>
      <c r="B659" s="481"/>
      <c r="C659" s="481"/>
      <c r="D659" s="481"/>
      <c r="E659" s="481"/>
      <c r="F659" s="481"/>
    </row>
    <row r="660" spans="1:6" x14ac:dyDescent="0.25">
      <c r="A660" s="491" t="s">
        <v>2303</v>
      </c>
      <c r="B660" s="478">
        <v>1695</v>
      </c>
      <c r="C660" s="478">
        <v>2030</v>
      </c>
      <c r="D660" s="478">
        <v>2220</v>
      </c>
      <c r="E660" s="478">
        <v>2330</v>
      </c>
      <c r="F660" s="478">
        <v>2475</v>
      </c>
    </row>
    <row r="661" spans="1:6" x14ac:dyDescent="0.25">
      <c r="A661" s="491" t="s">
        <v>2286</v>
      </c>
      <c r="B661" s="478">
        <v>3500</v>
      </c>
      <c r="C661" s="478">
        <v>4185</v>
      </c>
      <c r="D661" s="478">
        <v>4575</v>
      </c>
      <c r="E661" s="478">
        <v>4800</v>
      </c>
      <c r="F661" s="478">
        <v>5105</v>
      </c>
    </row>
    <row r="662" spans="1:6" x14ac:dyDescent="0.25">
      <c r="A662" s="491" t="s">
        <v>2287</v>
      </c>
      <c r="B662" s="478">
        <v>5470</v>
      </c>
      <c r="C662" s="478">
        <v>6540</v>
      </c>
      <c r="D662" s="478">
        <v>7155</v>
      </c>
      <c r="E662" s="478">
        <v>7505</v>
      </c>
      <c r="F662" s="478">
        <v>7980</v>
      </c>
    </row>
    <row r="663" spans="1:6" x14ac:dyDescent="0.25">
      <c r="A663" s="491" t="s">
        <v>2288</v>
      </c>
      <c r="B663" s="478">
        <v>7610</v>
      </c>
      <c r="C663" s="478">
        <v>9100</v>
      </c>
      <c r="D663" s="478">
        <v>9955</v>
      </c>
      <c r="E663" s="478">
        <v>10445</v>
      </c>
      <c r="F663" s="478">
        <v>11105</v>
      </c>
    </row>
    <row r="664" spans="1:6" x14ac:dyDescent="0.25">
      <c r="A664" s="491" t="s">
        <v>2289</v>
      </c>
      <c r="B664" s="478">
        <v>9935</v>
      </c>
      <c r="C664" s="478">
        <v>11880</v>
      </c>
      <c r="D664" s="478">
        <v>12995</v>
      </c>
      <c r="E664" s="478">
        <v>13635</v>
      </c>
      <c r="F664" s="478">
        <v>14500</v>
      </c>
    </row>
    <row r="665" spans="1:6" x14ac:dyDescent="0.25">
      <c r="A665" s="491" t="s">
        <v>2290</v>
      </c>
      <c r="B665" s="478">
        <v>12415</v>
      </c>
      <c r="C665" s="478">
        <v>14845</v>
      </c>
      <c r="D665" s="478">
        <v>16235</v>
      </c>
      <c r="E665" s="478">
        <v>17040</v>
      </c>
      <c r="F665" s="478">
        <v>18115</v>
      </c>
    </row>
    <row r="666" spans="1:6" x14ac:dyDescent="0.25">
      <c r="A666" s="491" t="s">
        <v>2291</v>
      </c>
      <c r="B666" s="478">
        <v>15075</v>
      </c>
      <c r="C666" s="478">
        <v>18025</v>
      </c>
      <c r="D666" s="478">
        <v>19710</v>
      </c>
      <c r="E666" s="478">
        <v>20685</v>
      </c>
      <c r="F666" s="478">
        <v>21995</v>
      </c>
    </row>
    <row r="667" spans="1:6" x14ac:dyDescent="0.25">
      <c r="A667" s="492"/>
      <c r="B667" s="478"/>
      <c r="C667" s="478"/>
      <c r="D667" s="478"/>
      <c r="E667" s="478"/>
      <c r="F667" s="478"/>
    </row>
    <row r="668" spans="1:6" x14ac:dyDescent="0.25">
      <c r="A668" s="490" t="s">
        <v>2304</v>
      </c>
      <c r="B668" s="481"/>
      <c r="C668" s="481"/>
      <c r="D668" s="481"/>
      <c r="E668" s="481"/>
      <c r="F668" s="481"/>
    </row>
    <row r="669" spans="1:6" x14ac:dyDescent="0.25">
      <c r="A669" s="491" t="s">
        <v>2303</v>
      </c>
      <c r="B669" s="478">
        <v>2515</v>
      </c>
      <c r="C669" s="478">
        <v>3010</v>
      </c>
      <c r="D669" s="478">
        <v>3290</v>
      </c>
      <c r="E669" s="478">
        <v>3455</v>
      </c>
      <c r="F669" s="478">
        <v>3670</v>
      </c>
    </row>
    <row r="670" spans="1:6" x14ac:dyDescent="0.25">
      <c r="A670" s="491" t="s">
        <v>2286</v>
      </c>
      <c r="B670" s="478">
        <v>5220</v>
      </c>
      <c r="C670" s="478">
        <v>6240</v>
      </c>
      <c r="D670" s="478">
        <v>6825</v>
      </c>
      <c r="E670" s="478">
        <v>7160</v>
      </c>
      <c r="F670" s="478">
        <v>7615</v>
      </c>
    </row>
    <row r="671" spans="1:6" x14ac:dyDescent="0.25">
      <c r="A671" s="491" t="s">
        <v>2287</v>
      </c>
      <c r="B671" s="478">
        <v>8175</v>
      </c>
      <c r="C671" s="478">
        <v>9775</v>
      </c>
      <c r="D671" s="478">
        <v>10690</v>
      </c>
      <c r="E671" s="478">
        <v>11220</v>
      </c>
      <c r="F671" s="478">
        <v>11930</v>
      </c>
    </row>
    <row r="672" spans="1:6" x14ac:dyDescent="0.25">
      <c r="A672" s="491" t="s">
        <v>2288</v>
      </c>
      <c r="B672" s="478">
        <v>11390</v>
      </c>
      <c r="C672" s="478">
        <v>13620</v>
      </c>
      <c r="D672" s="478">
        <v>14895</v>
      </c>
      <c r="E672" s="478">
        <v>15630</v>
      </c>
      <c r="F672" s="478">
        <v>16620</v>
      </c>
    </row>
    <row r="673" spans="1:6" x14ac:dyDescent="0.25">
      <c r="A673" s="491" t="s">
        <v>2289</v>
      </c>
      <c r="B673" s="478">
        <v>14875</v>
      </c>
      <c r="C673" s="478">
        <v>17790</v>
      </c>
      <c r="D673" s="478">
        <v>19455</v>
      </c>
      <c r="E673" s="478">
        <v>20415</v>
      </c>
      <c r="F673" s="478">
        <v>21705</v>
      </c>
    </row>
    <row r="674" spans="1:6" x14ac:dyDescent="0.25">
      <c r="A674" s="491" t="s">
        <v>2290</v>
      </c>
      <c r="B674" s="478">
        <v>18595</v>
      </c>
      <c r="C674" s="478">
        <v>22235</v>
      </c>
      <c r="D674" s="478">
        <v>24320</v>
      </c>
      <c r="E674" s="478">
        <v>25520</v>
      </c>
      <c r="F674" s="478">
        <v>27135</v>
      </c>
    </row>
    <row r="675" spans="1:6" x14ac:dyDescent="0.25">
      <c r="A675" s="491" t="s">
        <v>2291</v>
      </c>
      <c r="B675" s="478">
        <v>22580</v>
      </c>
      <c r="C675" s="478">
        <v>27000</v>
      </c>
      <c r="D675" s="478">
        <v>29530</v>
      </c>
      <c r="E675" s="478">
        <v>30990</v>
      </c>
      <c r="F675" s="478">
        <v>32945</v>
      </c>
    </row>
    <row r="676" spans="1:6" x14ac:dyDescent="0.25">
      <c r="A676" s="492"/>
      <c r="B676" s="478"/>
      <c r="C676" s="478"/>
      <c r="D676" s="478"/>
      <c r="E676" s="478"/>
      <c r="F676" s="478"/>
    </row>
    <row r="677" spans="1:6" x14ac:dyDescent="0.25">
      <c r="A677" s="490" t="s">
        <v>2305</v>
      </c>
      <c r="B677" s="481"/>
      <c r="C677" s="481"/>
      <c r="D677" s="481"/>
      <c r="E677" s="481"/>
      <c r="F677" s="481"/>
    </row>
    <row r="678" spans="1:6" x14ac:dyDescent="0.25">
      <c r="A678" s="491" t="s">
        <v>2303</v>
      </c>
      <c r="B678" s="478">
        <v>3335</v>
      </c>
      <c r="C678" s="478">
        <v>3990</v>
      </c>
      <c r="D678" s="478">
        <v>4365</v>
      </c>
      <c r="E678" s="478">
        <v>4580</v>
      </c>
      <c r="F678" s="478">
        <v>4870</v>
      </c>
    </row>
    <row r="679" spans="1:6" x14ac:dyDescent="0.25">
      <c r="A679" s="491" t="s">
        <v>2286</v>
      </c>
      <c r="B679" s="478">
        <v>6940</v>
      </c>
      <c r="C679" s="478">
        <v>8300</v>
      </c>
      <c r="D679" s="478">
        <v>9075</v>
      </c>
      <c r="E679" s="478">
        <v>9525</v>
      </c>
      <c r="F679" s="478">
        <v>10125</v>
      </c>
    </row>
    <row r="680" spans="1:6" x14ac:dyDescent="0.25">
      <c r="A680" s="491" t="s">
        <v>2287</v>
      </c>
      <c r="B680" s="478">
        <v>10880</v>
      </c>
      <c r="C680" s="478">
        <v>13010</v>
      </c>
      <c r="D680" s="478">
        <v>14230</v>
      </c>
      <c r="E680" s="478">
        <v>14935</v>
      </c>
      <c r="F680" s="478">
        <v>15875</v>
      </c>
    </row>
    <row r="681" spans="1:6" x14ac:dyDescent="0.25">
      <c r="A681" s="491" t="s">
        <v>2288</v>
      </c>
      <c r="B681" s="478">
        <v>15165</v>
      </c>
      <c r="C681" s="478">
        <v>18135</v>
      </c>
      <c r="D681" s="478">
        <v>19835</v>
      </c>
      <c r="E681" s="478">
        <v>20815</v>
      </c>
      <c r="F681" s="478">
        <v>22130</v>
      </c>
    </row>
    <row r="682" spans="1:6" x14ac:dyDescent="0.25">
      <c r="A682" s="491" t="s">
        <v>2289</v>
      </c>
      <c r="B682" s="478">
        <v>19815</v>
      </c>
      <c r="C682" s="478">
        <v>23695</v>
      </c>
      <c r="D682" s="478">
        <v>25915</v>
      </c>
      <c r="E682" s="478">
        <v>27195</v>
      </c>
      <c r="F682" s="478">
        <v>28915</v>
      </c>
    </row>
    <row r="683" spans="1:6" x14ac:dyDescent="0.25">
      <c r="A683" s="491" t="s">
        <v>2290</v>
      </c>
      <c r="B683" s="478">
        <v>24775</v>
      </c>
      <c r="C683" s="478">
        <v>29625</v>
      </c>
      <c r="D683" s="478">
        <v>32400</v>
      </c>
      <c r="E683" s="478">
        <v>34000</v>
      </c>
      <c r="F683" s="478">
        <v>36150</v>
      </c>
    </row>
    <row r="684" spans="1:6" x14ac:dyDescent="0.25">
      <c r="A684" s="491" t="s">
        <v>2291</v>
      </c>
      <c r="B684" s="478">
        <v>30090</v>
      </c>
      <c r="C684" s="478">
        <v>35980</v>
      </c>
      <c r="D684" s="478">
        <v>39345</v>
      </c>
      <c r="E684" s="478">
        <v>41290</v>
      </c>
      <c r="F684" s="478">
        <v>43900</v>
      </c>
    </row>
    <row r="685" spans="1:6" x14ac:dyDescent="0.25">
      <c r="A685" s="492"/>
      <c r="B685" s="478"/>
      <c r="C685" s="478"/>
      <c r="D685" s="478"/>
      <c r="E685" s="478"/>
      <c r="F685" s="478"/>
    </row>
    <row r="686" spans="1:6" x14ac:dyDescent="0.25">
      <c r="A686" s="490" t="s">
        <v>2306</v>
      </c>
      <c r="B686" s="481"/>
      <c r="C686" s="481"/>
      <c r="D686" s="481"/>
      <c r="E686" s="481"/>
      <c r="F686" s="481"/>
    </row>
    <row r="687" spans="1:6" x14ac:dyDescent="0.25">
      <c r="A687" s="491" t="s">
        <v>2303</v>
      </c>
      <c r="B687" s="478">
        <v>4970</v>
      </c>
      <c r="C687" s="478">
        <v>5945</v>
      </c>
      <c r="D687" s="478">
        <v>6500</v>
      </c>
      <c r="E687" s="478">
        <v>6820</v>
      </c>
      <c r="F687" s="478">
        <v>7250</v>
      </c>
    </row>
    <row r="688" spans="1:6" x14ac:dyDescent="0.25">
      <c r="A688" s="491" t="s">
        <v>2286</v>
      </c>
      <c r="B688" s="478">
        <v>10375</v>
      </c>
      <c r="C688" s="478">
        <v>12405</v>
      </c>
      <c r="D688" s="478">
        <v>13565</v>
      </c>
      <c r="E688" s="478">
        <v>14240</v>
      </c>
      <c r="F688" s="478">
        <v>15135</v>
      </c>
    </row>
    <row r="689" spans="1:6" x14ac:dyDescent="0.25">
      <c r="A689" s="491" t="s">
        <v>2287</v>
      </c>
      <c r="B689" s="478">
        <v>16290</v>
      </c>
      <c r="C689" s="478">
        <v>19475</v>
      </c>
      <c r="D689" s="478">
        <v>21300</v>
      </c>
      <c r="E689" s="478">
        <v>22355</v>
      </c>
      <c r="F689" s="478">
        <v>23765</v>
      </c>
    </row>
    <row r="690" spans="1:6" x14ac:dyDescent="0.25">
      <c r="A690" s="491" t="s">
        <v>2288</v>
      </c>
      <c r="B690" s="478">
        <v>22715</v>
      </c>
      <c r="C690" s="478">
        <v>27165</v>
      </c>
      <c r="D690" s="478">
        <v>29705</v>
      </c>
      <c r="E690" s="478">
        <v>31175</v>
      </c>
      <c r="F690" s="478">
        <v>33145</v>
      </c>
    </row>
    <row r="691" spans="1:6" x14ac:dyDescent="0.25">
      <c r="A691" s="491" t="s">
        <v>2289</v>
      </c>
      <c r="B691" s="478">
        <v>29690</v>
      </c>
      <c r="C691" s="478">
        <v>35500</v>
      </c>
      <c r="D691" s="478">
        <v>38825</v>
      </c>
      <c r="E691" s="478">
        <v>40745</v>
      </c>
      <c r="F691" s="478">
        <v>43320</v>
      </c>
    </row>
    <row r="692" spans="1:6" x14ac:dyDescent="0.25">
      <c r="A692" s="491" t="s">
        <v>2290</v>
      </c>
      <c r="B692" s="478">
        <v>37130</v>
      </c>
      <c r="C692" s="478">
        <v>44400</v>
      </c>
      <c r="D692" s="478">
        <v>48555</v>
      </c>
      <c r="E692" s="478">
        <v>50955</v>
      </c>
      <c r="F692" s="478">
        <v>54175</v>
      </c>
    </row>
    <row r="693" spans="1:6" x14ac:dyDescent="0.25">
      <c r="A693" s="491" t="s">
        <v>2291</v>
      </c>
      <c r="B693" s="478">
        <v>45100</v>
      </c>
      <c r="C693" s="478">
        <v>53930</v>
      </c>
      <c r="D693" s="478">
        <v>58975</v>
      </c>
      <c r="E693" s="478">
        <v>61890</v>
      </c>
      <c r="F693" s="478">
        <v>65800</v>
      </c>
    </row>
    <row r="694" spans="1:6" x14ac:dyDescent="0.25">
      <c r="A694" s="492"/>
      <c r="B694" s="478"/>
      <c r="C694" s="478"/>
      <c r="D694" s="478"/>
      <c r="E694" s="478"/>
      <c r="F694" s="478"/>
    </row>
    <row r="695" spans="1:6" x14ac:dyDescent="0.25">
      <c r="A695" s="490" t="s">
        <v>2307</v>
      </c>
      <c r="B695" s="481"/>
      <c r="C695" s="481"/>
      <c r="D695" s="481"/>
      <c r="E695" s="481"/>
      <c r="F695" s="481"/>
    </row>
    <row r="696" spans="1:6" x14ac:dyDescent="0.25">
      <c r="A696" s="491" t="s">
        <v>2303</v>
      </c>
      <c r="B696" s="478">
        <v>6605</v>
      </c>
      <c r="C696" s="478">
        <v>7895</v>
      </c>
      <c r="D696" s="478">
        <v>8635</v>
      </c>
      <c r="E696" s="478">
        <v>9065</v>
      </c>
      <c r="F696" s="478">
        <v>9635</v>
      </c>
    </row>
    <row r="697" spans="1:6" x14ac:dyDescent="0.25">
      <c r="A697" s="491" t="s">
        <v>2286</v>
      </c>
      <c r="B697" s="478">
        <v>13810</v>
      </c>
      <c r="C697" s="478">
        <v>16515</v>
      </c>
      <c r="D697" s="478">
        <v>18060</v>
      </c>
      <c r="E697" s="478">
        <v>18950</v>
      </c>
      <c r="F697" s="478">
        <v>20150</v>
      </c>
    </row>
    <row r="698" spans="1:6" x14ac:dyDescent="0.25">
      <c r="A698" s="491" t="s">
        <v>2287</v>
      </c>
      <c r="B698" s="478">
        <v>21695</v>
      </c>
      <c r="C698" s="478">
        <v>25940</v>
      </c>
      <c r="D698" s="478">
        <v>28370</v>
      </c>
      <c r="E698" s="478">
        <v>29775</v>
      </c>
      <c r="F698" s="478">
        <v>31655</v>
      </c>
    </row>
    <row r="699" spans="1:6" x14ac:dyDescent="0.25">
      <c r="A699" s="491" t="s">
        <v>2288</v>
      </c>
      <c r="B699" s="478">
        <v>30265</v>
      </c>
      <c r="C699" s="478">
        <v>36190</v>
      </c>
      <c r="D699" s="478">
        <v>39575</v>
      </c>
      <c r="E699" s="478">
        <v>41535</v>
      </c>
      <c r="F699" s="478">
        <v>44160</v>
      </c>
    </row>
    <row r="700" spans="1:6" x14ac:dyDescent="0.25">
      <c r="A700" s="491" t="s">
        <v>2289</v>
      </c>
      <c r="B700" s="478">
        <v>39565</v>
      </c>
      <c r="C700" s="478">
        <v>47310</v>
      </c>
      <c r="D700" s="478">
        <v>51735</v>
      </c>
      <c r="E700" s="478">
        <v>54295</v>
      </c>
      <c r="F700" s="478">
        <v>57725</v>
      </c>
    </row>
    <row r="701" spans="1:6" x14ac:dyDescent="0.25">
      <c r="A701" s="491" t="s">
        <v>2290</v>
      </c>
      <c r="B701" s="478">
        <v>49485</v>
      </c>
      <c r="C701" s="478">
        <v>59170</v>
      </c>
      <c r="D701" s="478">
        <v>64710</v>
      </c>
      <c r="E701" s="478">
        <v>67910</v>
      </c>
      <c r="F701" s="478">
        <v>72200</v>
      </c>
    </row>
    <row r="702" spans="1:6" x14ac:dyDescent="0.25">
      <c r="A702" s="491" t="s">
        <v>2291</v>
      </c>
      <c r="B702" s="478">
        <v>60110</v>
      </c>
      <c r="C702" s="478">
        <v>71875</v>
      </c>
      <c r="D702" s="478">
        <v>78605</v>
      </c>
      <c r="E702" s="478">
        <v>82490</v>
      </c>
      <c r="F702" s="478">
        <v>87705</v>
      </c>
    </row>
    <row r="703" spans="1:6" x14ac:dyDescent="0.25">
      <c r="A703" s="492"/>
      <c r="B703" s="478"/>
      <c r="C703" s="478"/>
      <c r="D703" s="478"/>
      <c r="E703" s="478"/>
      <c r="F703" s="478"/>
    </row>
    <row r="704" spans="1:6" ht="15.75" x14ac:dyDescent="0.25">
      <c r="A704" s="487" t="s">
        <v>2312</v>
      </c>
      <c r="B704" s="478"/>
      <c r="C704" s="478"/>
      <c r="D704" s="478"/>
      <c r="E704" s="478"/>
      <c r="F704" s="478"/>
    </row>
    <row r="705" spans="1:6" ht="15.75" x14ac:dyDescent="0.25">
      <c r="A705" s="488" t="s">
        <v>2313</v>
      </c>
      <c r="B705" s="478"/>
      <c r="C705" s="478"/>
      <c r="D705" s="478"/>
      <c r="E705" s="478"/>
      <c r="F705" s="478"/>
    </row>
    <row r="706" spans="1:6" x14ac:dyDescent="0.25">
      <c r="A706" s="498" t="s">
        <v>2314</v>
      </c>
      <c r="B706" s="478">
        <v>170</v>
      </c>
      <c r="C706" s="478">
        <v>200</v>
      </c>
      <c r="D706" s="478">
        <v>230</v>
      </c>
      <c r="E706" s="478">
        <v>255</v>
      </c>
      <c r="F706" s="478">
        <v>280</v>
      </c>
    </row>
    <row r="707" spans="1:6" x14ac:dyDescent="0.25">
      <c r="A707" s="490" t="s">
        <v>2315</v>
      </c>
      <c r="B707" s="478">
        <v>185</v>
      </c>
      <c r="C707" s="478">
        <v>220</v>
      </c>
      <c r="D707" s="478">
        <v>255</v>
      </c>
      <c r="E707" s="478">
        <v>280</v>
      </c>
      <c r="F707" s="478">
        <v>310</v>
      </c>
    </row>
    <row r="708" spans="1:6" x14ac:dyDescent="0.25">
      <c r="A708" s="490" t="s">
        <v>2316</v>
      </c>
      <c r="B708" s="478">
        <v>205</v>
      </c>
      <c r="C708" s="478">
        <v>240</v>
      </c>
      <c r="D708" s="478">
        <v>275</v>
      </c>
      <c r="E708" s="478">
        <v>305</v>
      </c>
      <c r="F708" s="478">
        <v>335</v>
      </c>
    </row>
    <row r="709" spans="1:6" x14ac:dyDescent="0.25">
      <c r="A709" s="498" t="s">
        <v>2317</v>
      </c>
      <c r="B709" s="478">
        <v>95</v>
      </c>
      <c r="C709" s="478">
        <v>115</v>
      </c>
      <c r="D709" s="478">
        <v>130</v>
      </c>
      <c r="E709" s="478">
        <v>140</v>
      </c>
      <c r="F709" s="478">
        <v>145</v>
      </c>
    </row>
    <row r="710" spans="1:6" x14ac:dyDescent="0.25">
      <c r="A710" s="498" t="s">
        <v>2318</v>
      </c>
      <c r="B710" s="478">
        <v>95</v>
      </c>
      <c r="C710" s="478">
        <v>115</v>
      </c>
      <c r="D710" s="478">
        <v>130</v>
      </c>
      <c r="E710" s="478">
        <v>140</v>
      </c>
      <c r="F710" s="478">
        <v>145</v>
      </c>
    </row>
    <row r="711" spans="1:6" x14ac:dyDescent="0.25">
      <c r="A711" s="498" t="s">
        <v>2319</v>
      </c>
      <c r="B711" s="478">
        <v>105</v>
      </c>
      <c r="C711" s="478">
        <v>120</v>
      </c>
      <c r="D711" s="478">
        <v>130</v>
      </c>
      <c r="E711" s="478">
        <v>140</v>
      </c>
      <c r="F711" s="478">
        <v>150</v>
      </c>
    </row>
    <row r="712" spans="1:6" x14ac:dyDescent="0.25">
      <c r="A712" s="498" t="s">
        <v>2320</v>
      </c>
      <c r="B712" s="478">
        <v>255</v>
      </c>
      <c r="C712" s="478">
        <v>300</v>
      </c>
      <c r="D712" s="478">
        <v>345</v>
      </c>
      <c r="E712" s="478">
        <v>385</v>
      </c>
      <c r="F712" s="478">
        <v>420</v>
      </c>
    </row>
    <row r="713" spans="1:6" x14ac:dyDescent="0.25">
      <c r="A713" s="490" t="s">
        <v>2321</v>
      </c>
      <c r="B713" s="478">
        <v>280</v>
      </c>
      <c r="C713" s="478">
        <v>330</v>
      </c>
      <c r="D713" s="478">
        <v>380</v>
      </c>
      <c r="E713" s="478">
        <v>425</v>
      </c>
      <c r="F713" s="478">
        <v>460</v>
      </c>
    </row>
    <row r="714" spans="1:6" x14ac:dyDescent="0.25">
      <c r="A714" s="490" t="s">
        <v>2322</v>
      </c>
      <c r="B714" s="478">
        <v>305</v>
      </c>
      <c r="C714" s="478">
        <v>360</v>
      </c>
      <c r="D714" s="478">
        <v>415</v>
      </c>
      <c r="E714" s="478">
        <v>460</v>
      </c>
      <c r="F714" s="478">
        <v>505</v>
      </c>
    </row>
    <row r="715" spans="1:6" x14ac:dyDescent="0.25">
      <c r="A715" s="498" t="s">
        <v>2323</v>
      </c>
      <c r="B715" s="478">
        <v>140.03</v>
      </c>
      <c r="C715" s="478">
        <v>171.15</v>
      </c>
      <c r="D715" s="478">
        <v>190.6</v>
      </c>
      <c r="E715" s="478">
        <v>204.21</v>
      </c>
      <c r="F715" s="478">
        <v>217.82</v>
      </c>
    </row>
    <row r="716" spans="1:6" x14ac:dyDescent="0.25">
      <c r="A716" s="498" t="s">
        <v>2324</v>
      </c>
      <c r="B716" s="478">
        <v>163.37</v>
      </c>
      <c r="C716" s="478">
        <v>199.68</v>
      </c>
      <c r="D716" s="478">
        <v>222.37</v>
      </c>
      <c r="E716" s="478">
        <v>238.25</v>
      </c>
      <c r="F716" s="478">
        <v>254.13</v>
      </c>
    </row>
    <row r="717" spans="1:6" x14ac:dyDescent="0.25">
      <c r="A717" s="498" t="s">
        <v>2325</v>
      </c>
      <c r="B717" s="478">
        <v>186.72</v>
      </c>
      <c r="C717" s="478">
        <v>228.22</v>
      </c>
      <c r="D717" s="478">
        <v>254.16</v>
      </c>
      <c r="E717" s="478">
        <v>272.31</v>
      </c>
      <c r="F717" s="478">
        <v>290.45999999999998</v>
      </c>
    </row>
    <row r="718" spans="1:6" x14ac:dyDescent="0.25">
      <c r="A718" s="492"/>
      <c r="B718" s="478"/>
      <c r="C718" s="478"/>
      <c r="D718" s="478"/>
      <c r="E718" s="478"/>
      <c r="F718" s="478"/>
    </row>
    <row r="719" spans="1:6" ht="15.75" x14ac:dyDescent="0.25">
      <c r="A719" s="488" t="s">
        <v>2326</v>
      </c>
      <c r="B719" s="481"/>
      <c r="C719" s="481"/>
      <c r="D719" s="481"/>
      <c r="E719" s="481"/>
      <c r="F719" s="481"/>
    </row>
    <row r="720" spans="1:6" x14ac:dyDescent="0.25">
      <c r="A720" s="498" t="s">
        <v>2314</v>
      </c>
      <c r="B720" s="478">
        <v>170</v>
      </c>
      <c r="C720" s="478">
        <v>200</v>
      </c>
      <c r="D720" s="478">
        <v>230</v>
      </c>
      <c r="E720" s="478">
        <v>255</v>
      </c>
      <c r="F720" s="478">
        <v>280</v>
      </c>
    </row>
    <row r="721" spans="1:6" x14ac:dyDescent="0.25">
      <c r="A721" s="490" t="s">
        <v>2315</v>
      </c>
      <c r="B721" s="478">
        <v>185</v>
      </c>
      <c r="C721" s="478">
        <v>220</v>
      </c>
      <c r="D721" s="478">
        <v>255</v>
      </c>
      <c r="E721" s="478">
        <v>280</v>
      </c>
      <c r="F721" s="478">
        <v>310</v>
      </c>
    </row>
    <row r="722" spans="1:6" x14ac:dyDescent="0.25">
      <c r="A722" s="490" t="s">
        <v>2316</v>
      </c>
      <c r="B722" s="478">
        <v>205</v>
      </c>
      <c r="C722" s="478">
        <v>240</v>
      </c>
      <c r="D722" s="478">
        <v>275</v>
      </c>
      <c r="E722" s="478">
        <v>305</v>
      </c>
      <c r="F722" s="478">
        <v>335</v>
      </c>
    </row>
    <row r="723" spans="1:6" x14ac:dyDescent="0.25">
      <c r="A723" s="498" t="s">
        <v>2317</v>
      </c>
      <c r="B723" s="478">
        <v>95</v>
      </c>
      <c r="C723" s="478">
        <v>115</v>
      </c>
      <c r="D723" s="478">
        <v>130</v>
      </c>
      <c r="E723" s="478">
        <v>140</v>
      </c>
      <c r="F723" s="478">
        <v>145</v>
      </c>
    </row>
    <row r="724" spans="1:6" x14ac:dyDescent="0.25">
      <c r="A724" s="498" t="s">
        <v>2318</v>
      </c>
      <c r="B724" s="478">
        <v>95</v>
      </c>
      <c r="C724" s="478">
        <v>115</v>
      </c>
      <c r="D724" s="478">
        <v>130</v>
      </c>
      <c r="E724" s="478">
        <v>140</v>
      </c>
      <c r="F724" s="478">
        <v>145</v>
      </c>
    </row>
    <row r="725" spans="1:6" x14ac:dyDescent="0.25">
      <c r="A725" s="498" t="s">
        <v>2319</v>
      </c>
      <c r="B725" s="478">
        <v>105</v>
      </c>
      <c r="C725" s="478">
        <v>120</v>
      </c>
      <c r="D725" s="478">
        <v>130</v>
      </c>
      <c r="E725" s="478">
        <v>140</v>
      </c>
      <c r="F725" s="478">
        <v>150</v>
      </c>
    </row>
    <row r="726" spans="1:6" x14ac:dyDescent="0.25">
      <c r="A726" s="498" t="s">
        <v>2320</v>
      </c>
      <c r="B726" s="478">
        <v>255</v>
      </c>
      <c r="C726" s="478">
        <v>300</v>
      </c>
      <c r="D726" s="478">
        <v>345</v>
      </c>
      <c r="E726" s="478">
        <v>385</v>
      </c>
      <c r="F726" s="478">
        <v>420</v>
      </c>
    </row>
    <row r="727" spans="1:6" x14ac:dyDescent="0.25">
      <c r="A727" s="490" t="s">
        <v>2321</v>
      </c>
      <c r="B727" s="478">
        <v>280</v>
      </c>
      <c r="C727" s="478">
        <v>330</v>
      </c>
      <c r="D727" s="478">
        <v>380</v>
      </c>
      <c r="E727" s="478">
        <v>425</v>
      </c>
      <c r="F727" s="478">
        <v>460</v>
      </c>
    </row>
    <row r="728" spans="1:6" x14ac:dyDescent="0.25">
      <c r="A728" s="490" t="s">
        <v>2322</v>
      </c>
      <c r="B728" s="478">
        <v>305</v>
      </c>
      <c r="C728" s="478">
        <v>360</v>
      </c>
      <c r="D728" s="478">
        <v>415</v>
      </c>
      <c r="E728" s="478">
        <v>460</v>
      </c>
      <c r="F728" s="478">
        <v>505</v>
      </c>
    </row>
    <row r="729" spans="1:6" x14ac:dyDescent="0.25">
      <c r="A729" s="498" t="s">
        <v>2323</v>
      </c>
      <c r="B729" s="478">
        <v>291.73</v>
      </c>
      <c r="C729" s="478">
        <v>356.56</v>
      </c>
      <c r="D729" s="478">
        <v>397.08</v>
      </c>
      <c r="E729" s="478">
        <v>425.44</v>
      </c>
      <c r="F729" s="478">
        <v>453.8</v>
      </c>
    </row>
    <row r="730" spans="1:6" x14ac:dyDescent="0.25">
      <c r="A730" s="498" t="s">
        <v>2324</v>
      </c>
      <c r="B730" s="478">
        <v>350.08</v>
      </c>
      <c r="C730" s="478">
        <v>427.88</v>
      </c>
      <c r="D730" s="478">
        <v>476.5</v>
      </c>
      <c r="E730" s="478">
        <v>510.53</v>
      </c>
      <c r="F730" s="478">
        <v>544.55999999999995</v>
      </c>
    </row>
    <row r="731" spans="1:6" x14ac:dyDescent="0.25">
      <c r="A731" s="498" t="s">
        <v>2325</v>
      </c>
      <c r="B731" s="478">
        <v>408.42</v>
      </c>
      <c r="C731" s="478">
        <v>499.18</v>
      </c>
      <c r="D731" s="478">
        <v>555.91</v>
      </c>
      <c r="E731" s="478">
        <v>595.61</v>
      </c>
      <c r="F731" s="478">
        <v>635.30999999999995</v>
      </c>
    </row>
    <row r="732" spans="1:6" x14ac:dyDescent="0.25">
      <c r="A732" s="492"/>
      <c r="B732" s="478"/>
      <c r="C732" s="478"/>
      <c r="D732" s="478"/>
      <c r="E732" s="478"/>
      <c r="F732" s="478"/>
    </row>
    <row r="733" spans="1:6" ht="15.75" x14ac:dyDescent="0.25">
      <c r="A733" s="487" t="s">
        <v>2327</v>
      </c>
      <c r="B733" s="478" t="s">
        <v>2328</v>
      </c>
      <c r="C733" s="478"/>
      <c r="D733" s="478"/>
      <c r="E733" s="478"/>
      <c r="F733" s="478"/>
    </row>
    <row r="734" spans="1:6" ht="15.75" x14ac:dyDescent="0.25">
      <c r="A734" s="488" t="s">
        <v>2273</v>
      </c>
      <c r="B734" s="478"/>
      <c r="C734" s="478"/>
      <c r="D734" s="478"/>
      <c r="E734" s="478"/>
      <c r="F734" s="478"/>
    </row>
    <row r="735" spans="1:6" x14ac:dyDescent="0.25">
      <c r="A735" s="493" t="s">
        <v>2274</v>
      </c>
      <c r="B735" s="478">
        <v>75</v>
      </c>
      <c r="C735" s="478">
        <v>79</v>
      </c>
      <c r="D735" s="478">
        <v>83</v>
      </c>
      <c r="E735" s="478">
        <v>85</v>
      </c>
      <c r="F735" s="478">
        <v>88</v>
      </c>
    </row>
    <row r="736" spans="1:6" x14ac:dyDescent="0.25">
      <c r="A736" s="493" t="s">
        <v>2275</v>
      </c>
      <c r="B736" s="478">
        <v>17.260000000000002</v>
      </c>
      <c r="C736" s="478">
        <v>18.12</v>
      </c>
      <c r="D736" s="478">
        <v>19.03</v>
      </c>
      <c r="E736" s="478">
        <v>19.600000000000001</v>
      </c>
      <c r="F736" s="478">
        <v>20.190000000000001</v>
      </c>
    </row>
    <row r="737" spans="1:6" x14ac:dyDescent="0.25">
      <c r="A737" s="493" t="s">
        <v>2329</v>
      </c>
      <c r="B737" s="478">
        <v>66.61</v>
      </c>
      <c r="C737" s="478">
        <v>71.94</v>
      </c>
      <c r="D737" s="478">
        <v>77.7</v>
      </c>
      <c r="E737" s="478">
        <v>81.59</v>
      </c>
      <c r="F737" s="478">
        <v>85.67</v>
      </c>
    </row>
    <row r="738" spans="1:6" x14ac:dyDescent="0.25">
      <c r="A738" s="499" t="s">
        <v>2330</v>
      </c>
      <c r="B738" s="478">
        <v>17.260000000000002</v>
      </c>
      <c r="C738" s="478">
        <v>18.12</v>
      </c>
      <c r="D738" s="478">
        <v>19.03</v>
      </c>
      <c r="E738" s="478">
        <v>19.600000000000001</v>
      </c>
      <c r="F738" s="478">
        <v>20.190000000000001</v>
      </c>
    </row>
    <row r="739" spans="1:6" x14ac:dyDescent="0.25">
      <c r="A739" s="492"/>
      <c r="B739" s="478"/>
      <c r="C739" s="478"/>
      <c r="D739" s="478"/>
      <c r="E739" s="478"/>
      <c r="F739" s="478"/>
    </row>
    <row r="740" spans="1:6" ht="15.75" x14ac:dyDescent="0.25">
      <c r="A740" s="488" t="s">
        <v>2331</v>
      </c>
      <c r="B740" s="478"/>
      <c r="C740" s="478"/>
      <c r="D740" s="478"/>
      <c r="E740" s="478"/>
      <c r="F740" s="478"/>
    </row>
    <row r="741" spans="1:6" x14ac:dyDescent="0.25">
      <c r="A741" s="493" t="s">
        <v>2332</v>
      </c>
      <c r="B741" s="478">
        <v>25</v>
      </c>
      <c r="C741" s="478">
        <v>27</v>
      </c>
      <c r="D741" s="478">
        <v>29</v>
      </c>
      <c r="E741" s="478">
        <v>30</v>
      </c>
      <c r="F741" s="478">
        <v>32</v>
      </c>
    </row>
    <row r="742" spans="1:6" x14ac:dyDescent="0.25">
      <c r="A742" s="493" t="s">
        <v>2333</v>
      </c>
      <c r="B742" s="478">
        <v>3.19</v>
      </c>
      <c r="C742" s="478">
        <v>3.3</v>
      </c>
      <c r="D742" s="478">
        <v>3.42</v>
      </c>
      <c r="E742" s="478">
        <v>3.54</v>
      </c>
      <c r="F742" s="478">
        <v>3.66</v>
      </c>
    </row>
    <row r="743" spans="1:6" x14ac:dyDescent="0.25">
      <c r="A743" s="493" t="s">
        <v>2334</v>
      </c>
      <c r="B743" s="478">
        <v>10</v>
      </c>
      <c r="C743" s="478">
        <v>10.35</v>
      </c>
      <c r="D743" s="478">
        <v>10.71</v>
      </c>
      <c r="E743" s="478">
        <v>11.09</v>
      </c>
      <c r="F743" s="478">
        <v>11.48</v>
      </c>
    </row>
    <row r="744" spans="1:6" x14ac:dyDescent="0.25">
      <c r="A744" s="493" t="s">
        <v>2335</v>
      </c>
      <c r="B744" s="478">
        <v>319</v>
      </c>
      <c r="C744" s="478">
        <v>330.17</v>
      </c>
      <c r="D744" s="478">
        <v>341.72</v>
      </c>
      <c r="E744" s="478">
        <v>353.68</v>
      </c>
      <c r="F744" s="478">
        <v>366.06</v>
      </c>
    </row>
    <row r="745" spans="1:6" x14ac:dyDescent="0.25">
      <c r="A745" s="492"/>
      <c r="B745" s="478"/>
      <c r="C745" s="478"/>
      <c r="D745" s="478"/>
      <c r="E745" s="478"/>
      <c r="F745" s="478"/>
    </row>
    <row r="746" spans="1:6" ht="15.75" x14ac:dyDescent="0.25">
      <c r="A746" s="488" t="s">
        <v>2336</v>
      </c>
      <c r="B746" s="478"/>
      <c r="C746" s="478"/>
      <c r="D746" s="478"/>
      <c r="E746" s="478"/>
      <c r="F746" s="478"/>
    </row>
    <row r="747" spans="1:6" x14ac:dyDescent="0.25">
      <c r="A747" s="493" t="s">
        <v>2337</v>
      </c>
      <c r="B747" s="478">
        <v>125</v>
      </c>
      <c r="C747" s="478">
        <v>135</v>
      </c>
      <c r="D747" s="478">
        <v>145</v>
      </c>
      <c r="E747" s="478">
        <v>150</v>
      </c>
      <c r="F747" s="478">
        <v>160</v>
      </c>
    </row>
    <row r="748" spans="1:6" x14ac:dyDescent="0.25">
      <c r="A748" s="493" t="s">
        <v>2338</v>
      </c>
      <c r="B748" s="478">
        <v>375</v>
      </c>
      <c r="C748" s="478">
        <v>405</v>
      </c>
      <c r="D748" s="478">
        <v>435</v>
      </c>
      <c r="E748" s="478">
        <v>455</v>
      </c>
      <c r="F748" s="478">
        <v>480</v>
      </c>
    </row>
    <row r="749" spans="1:6" x14ac:dyDescent="0.25">
      <c r="A749" s="493" t="s">
        <v>2339</v>
      </c>
      <c r="B749" s="478">
        <v>500</v>
      </c>
      <c r="C749" s="478">
        <v>540</v>
      </c>
      <c r="D749" s="478">
        <v>585</v>
      </c>
      <c r="E749" s="478">
        <v>615</v>
      </c>
      <c r="F749" s="478">
        <v>645</v>
      </c>
    </row>
    <row r="750" spans="1:6" x14ac:dyDescent="0.25">
      <c r="A750" s="492"/>
      <c r="B750" s="478"/>
      <c r="C750" s="478"/>
      <c r="D750" s="478"/>
      <c r="E750" s="478"/>
      <c r="F750" s="478"/>
    </row>
    <row r="751" spans="1:6" ht="15.75" x14ac:dyDescent="0.25">
      <c r="A751" s="488" t="s">
        <v>2276</v>
      </c>
      <c r="B751" s="478"/>
      <c r="C751" s="478"/>
      <c r="D751" s="478"/>
      <c r="E751" s="478"/>
      <c r="F751" s="478"/>
    </row>
    <row r="752" spans="1:6" x14ac:dyDescent="0.25">
      <c r="A752" s="493" t="s">
        <v>2277</v>
      </c>
      <c r="B752" s="478">
        <v>85</v>
      </c>
      <c r="C752" s="478">
        <v>90</v>
      </c>
      <c r="D752" s="478">
        <v>95</v>
      </c>
      <c r="E752" s="478">
        <v>100</v>
      </c>
      <c r="F752" s="478">
        <v>105</v>
      </c>
    </row>
    <row r="753" spans="1:6" x14ac:dyDescent="0.25">
      <c r="A753" s="493" t="s">
        <v>2278</v>
      </c>
      <c r="B753" s="478">
        <v>35</v>
      </c>
      <c r="C753" s="478">
        <v>40</v>
      </c>
      <c r="D753" s="478">
        <v>45</v>
      </c>
      <c r="E753" s="478">
        <v>50</v>
      </c>
      <c r="F753" s="478">
        <v>55</v>
      </c>
    </row>
    <row r="754" spans="1:6" x14ac:dyDescent="0.25">
      <c r="A754" s="493" t="s">
        <v>2279</v>
      </c>
      <c r="B754" s="478">
        <v>200</v>
      </c>
      <c r="C754" s="478">
        <v>215</v>
      </c>
      <c r="D754" s="478">
        <v>230</v>
      </c>
      <c r="E754" s="478">
        <v>240</v>
      </c>
      <c r="F754" s="478">
        <v>250</v>
      </c>
    </row>
    <row r="755" spans="1:6" x14ac:dyDescent="0.25">
      <c r="A755" s="493" t="s">
        <v>2340</v>
      </c>
      <c r="B755" s="478">
        <v>50</v>
      </c>
      <c r="C755" s="478">
        <v>55</v>
      </c>
      <c r="D755" s="478">
        <v>60</v>
      </c>
      <c r="E755" s="478">
        <v>65</v>
      </c>
      <c r="F755" s="478">
        <v>70</v>
      </c>
    </row>
    <row r="756" spans="1:6" x14ac:dyDescent="0.25">
      <c r="A756" s="493" t="s">
        <v>2341</v>
      </c>
      <c r="B756" s="478">
        <v>50</v>
      </c>
      <c r="C756" s="478">
        <v>55</v>
      </c>
      <c r="D756" s="478">
        <v>60</v>
      </c>
      <c r="E756" s="478">
        <v>65</v>
      </c>
      <c r="F756" s="478">
        <v>70</v>
      </c>
    </row>
    <row r="757" spans="1:6" x14ac:dyDescent="0.25">
      <c r="A757" s="493" t="s">
        <v>2342</v>
      </c>
      <c r="B757" s="478">
        <v>50</v>
      </c>
      <c r="C757" s="478">
        <v>55</v>
      </c>
      <c r="D757" s="478">
        <v>60</v>
      </c>
      <c r="E757" s="478">
        <v>65</v>
      </c>
      <c r="F757" s="478">
        <v>70</v>
      </c>
    </row>
    <row r="758" spans="1:6" x14ac:dyDescent="0.25">
      <c r="A758" s="493" t="s">
        <v>2343</v>
      </c>
      <c r="B758" s="478">
        <v>65</v>
      </c>
      <c r="C758" s="478">
        <v>70</v>
      </c>
      <c r="D758" s="478">
        <v>75</v>
      </c>
      <c r="E758" s="478">
        <v>80</v>
      </c>
      <c r="F758" s="478">
        <v>85</v>
      </c>
    </row>
    <row r="759" spans="1:6" x14ac:dyDescent="0.25">
      <c r="A759" s="493" t="s">
        <v>2344</v>
      </c>
      <c r="B759" s="478">
        <v>21.1</v>
      </c>
      <c r="C759" s="478">
        <v>25.23</v>
      </c>
      <c r="D759" s="478">
        <v>27.59</v>
      </c>
      <c r="E759" s="478">
        <v>28.95</v>
      </c>
      <c r="F759" s="478">
        <v>30.78</v>
      </c>
    </row>
    <row r="760" spans="1:6" x14ac:dyDescent="0.25">
      <c r="A760" s="493" t="s">
        <v>2345</v>
      </c>
      <c r="B760" s="478">
        <v>7</v>
      </c>
      <c r="C760" s="478">
        <v>8</v>
      </c>
      <c r="D760" s="478">
        <v>9</v>
      </c>
      <c r="E760" s="478">
        <v>10</v>
      </c>
      <c r="F760" s="478">
        <v>11</v>
      </c>
    </row>
    <row r="761" spans="1:6" x14ac:dyDescent="0.25">
      <c r="A761" s="493" t="s">
        <v>2346</v>
      </c>
      <c r="B761" s="478">
        <v>150</v>
      </c>
      <c r="C761" s="478">
        <v>160</v>
      </c>
      <c r="D761" s="478">
        <v>175</v>
      </c>
      <c r="E761" s="478">
        <v>185</v>
      </c>
      <c r="F761" s="478">
        <v>195</v>
      </c>
    </row>
    <row r="762" spans="1:6" x14ac:dyDescent="0.25">
      <c r="A762" s="493" t="s">
        <v>2347</v>
      </c>
      <c r="B762" s="478">
        <v>315</v>
      </c>
      <c r="C762" s="478">
        <v>340</v>
      </c>
      <c r="D762" s="478">
        <v>365</v>
      </c>
      <c r="E762" s="478">
        <v>385</v>
      </c>
      <c r="F762" s="478">
        <v>405</v>
      </c>
    </row>
    <row r="763" spans="1:6" ht="30" x14ac:dyDescent="0.25">
      <c r="A763" s="500" t="s">
        <v>2348</v>
      </c>
      <c r="B763" s="478">
        <v>50</v>
      </c>
      <c r="C763" s="478">
        <v>55</v>
      </c>
      <c r="D763" s="478">
        <v>60</v>
      </c>
      <c r="E763" s="478">
        <v>65</v>
      </c>
      <c r="F763" s="478">
        <v>70</v>
      </c>
    </row>
    <row r="764" spans="1:6" ht="30" x14ac:dyDescent="0.25">
      <c r="A764" s="500" t="s">
        <v>2349</v>
      </c>
      <c r="B764" s="478">
        <v>100</v>
      </c>
      <c r="C764" s="478">
        <v>110</v>
      </c>
      <c r="D764" s="478">
        <v>120</v>
      </c>
      <c r="E764" s="478">
        <v>125</v>
      </c>
      <c r="F764" s="478">
        <v>130</v>
      </c>
    </row>
    <row r="765" spans="1:6" ht="30" x14ac:dyDescent="0.25">
      <c r="A765" s="500" t="s">
        <v>2350</v>
      </c>
      <c r="B765" s="478">
        <v>100</v>
      </c>
      <c r="C765" s="478">
        <v>110</v>
      </c>
      <c r="D765" s="478">
        <v>120</v>
      </c>
      <c r="E765" s="478">
        <v>125</v>
      </c>
      <c r="F765" s="478">
        <v>130</v>
      </c>
    </row>
    <row r="766" spans="1:6" ht="30" x14ac:dyDescent="0.25">
      <c r="A766" s="500" t="s">
        <v>2351</v>
      </c>
      <c r="B766" s="478">
        <v>200</v>
      </c>
      <c r="C766" s="478">
        <v>215</v>
      </c>
      <c r="D766" s="478">
        <v>230</v>
      </c>
      <c r="E766" s="478">
        <v>240</v>
      </c>
      <c r="F766" s="478">
        <v>250</v>
      </c>
    </row>
    <row r="767" spans="1:6" x14ac:dyDescent="0.25">
      <c r="A767" s="493" t="s">
        <v>2352</v>
      </c>
      <c r="B767" s="478">
        <v>10</v>
      </c>
      <c r="C767" s="478">
        <v>11</v>
      </c>
      <c r="D767" s="478">
        <v>12</v>
      </c>
      <c r="E767" s="478">
        <v>13</v>
      </c>
      <c r="F767" s="478">
        <v>14</v>
      </c>
    </row>
    <row r="768" spans="1:6" x14ac:dyDescent="0.25">
      <c r="A768" s="493" t="s">
        <v>2353</v>
      </c>
      <c r="B768" s="478">
        <v>95</v>
      </c>
      <c r="C768" s="478">
        <v>115</v>
      </c>
      <c r="D768" s="478">
        <v>130</v>
      </c>
      <c r="E768" s="478">
        <v>140</v>
      </c>
      <c r="F768" s="478">
        <v>145</v>
      </c>
    </row>
    <row r="769" spans="1:6" x14ac:dyDescent="0.25">
      <c r="A769" s="492"/>
      <c r="B769" s="478"/>
      <c r="C769" s="478"/>
      <c r="D769" s="478"/>
      <c r="E769" s="478"/>
      <c r="F769" s="478"/>
    </row>
    <row r="770" spans="1:6" ht="15.75" x14ac:dyDescent="0.25">
      <c r="A770" s="501" t="s">
        <v>2354</v>
      </c>
      <c r="B770" s="478"/>
      <c r="C770" s="478"/>
      <c r="D770" s="478"/>
      <c r="E770" s="478"/>
      <c r="F770" s="478"/>
    </row>
    <row r="771" spans="1:6" ht="15.75" x14ac:dyDescent="0.25">
      <c r="A771" s="488" t="s">
        <v>2355</v>
      </c>
      <c r="B771" s="478"/>
      <c r="C771" s="478"/>
      <c r="D771" s="478"/>
      <c r="E771" s="478"/>
      <c r="F771" s="478"/>
    </row>
    <row r="772" spans="1:6" x14ac:dyDescent="0.25">
      <c r="A772" s="493" t="s">
        <v>2356</v>
      </c>
      <c r="B772" s="478">
        <v>95</v>
      </c>
      <c r="C772" s="478">
        <v>115</v>
      </c>
      <c r="D772" s="478">
        <v>130</v>
      </c>
      <c r="E772" s="478">
        <v>140</v>
      </c>
      <c r="F772" s="478">
        <v>145</v>
      </c>
    </row>
    <row r="773" spans="1:6" x14ac:dyDescent="0.25">
      <c r="A773" s="493" t="s">
        <v>2357</v>
      </c>
      <c r="B773" s="478">
        <v>95</v>
      </c>
      <c r="C773" s="478">
        <v>115</v>
      </c>
      <c r="D773" s="478">
        <v>130</v>
      </c>
      <c r="E773" s="478">
        <v>140</v>
      </c>
      <c r="F773" s="478">
        <v>145</v>
      </c>
    </row>
    <row r="774" spans="1:6" x14ac:dyDescent="0.25">
      <c r="A774" s="502" t="s">
        <v>2358</v>
      </c>
      <c r="B774" s="478">
        <v>200</v>
      </c>
      <c r="C774" s="478">
        <v>215</v>
      </c>
      <c r="D774" s="478">
        <v>230</v>
      </c>
      <c r="E774" s="478">
        <v>240</v>
      </c>
      <c r="F774" s="478">
        <v>250</v>
      </c>
    </row>
    <row r="775" spans="1:6" x14ac:dyDescent="0.25">
      <c r="A775" s="502" t="s">
        <v>2359</v>
      </c>
      <c r="B775" s="478">
        <v>1000</v>
      </c>
      <c r="C775" s="478">
        <v>1000</v>
      </c>
      <c r="D775" s="478">
        <v>1000</v>
      </c>
      <c r="E775" s="478">
        <v>1000</v>
      </c>
      <c r="F775" s="478">
        <v>1000</v>
      </c>
    </row>
    <row r="776" spans="1:6" x14ac:dyDescent="0.25">
      <c r="A776" s="493" t="s">
        <v>2360</v>
      </c>
      <c r="B776" s="478">
        <v>15</v>
      </c>
      <c r="C776" s="478">
        <v>20</v>
      </c>
      <c r="D776" s="478">
        <v>25</v>
      </c>
      <c r="E776" s="478">
        <v>30</v>
      </c>
      <c r="F776" s="478">
        <v>35</v>
      </c>
    </row>
    <row r="777" spans="1:6" x14ac:dyDescent="0.25">
      <c r="A777" s="490" t="s">
        <v>2361</v>
      </c>
      <c r="B777" s="478">
        <v>35</v>
      </c>
      <c r="C777" s="478">
        <v>40</v>
      </c>
      <c r="D777" s="478">
        <v>45</v>
      </c>
      <c r="E777" s="478">
        <v>50</v>
      </c>
      <c r="F777" s="478">
        <v>55</v>
      </c>
    </row>
    <row r="778" spans="1:6" x14ac:dyDescent="0.25">
      <c r="A778" s="493" t="s">
        <v>2362</v>
      </c>
      <c r="B778" s="478">
        <v>180</v>
      </c>
      <c r="C778" s="478">
        <v>195</v>
      </c>
      <c r="D778" s="478">
        <v>210</v>
      </c>
      <c r="E778" s="478">
        <v>220</v>
      </c>
      <c r="F778" s="478">
        <v>230</v>
      </c>
    </row>
    <row r="779" spans="1:6" x14ac:dyDescent="0.25">
      <c r="A779" s="493" t="s">
        <v>2363</v>
      </c>
      <c r="B779" s="478">
        <v>240</v>
      </c>
      <c r="C779" s="478">
        <v>260</v>
      </c>
      <c r="D779" s="478">
        <v>280</v>
      </c>
      <c r="E779" s="478">
        <v>295</v>
      </c>
      <c r="F779" s="478">
        <v>310</v>
      </c>
    </row>
    <row r="780" spans="1:6" x14ac:dyDescent="0.25">
      <c r="A780" s="493" t="s">
        <v>2364</v>
      </c>
      <c r="B780" s="478">
        <v>180</v>
      </c>
      <c r="C780" s="478">
        <v>195</v>
      </c>
      <c r="D780" s="478">
        <v>210</v>
      </c>
      <c r="E780" s="478">
        <v>220</v>
      </c>
      <c r="F780" s="478">
        <v>230</v>
      </c>
    </row>
    <row r="781" spans="1:6" x14ac:dyDescent="0.25">
      <c r="A781" s="493" t="s">
        <v>2365</v>
      </c>
      <c r="B781" s="478">
        <v>400</v>
      </c>
      <c r="C781" s="478">
        <v>430</v>
      </c>
      <c r="D781" s="478">
        <v>465</v>
      </c>
      <c r="E781" s="478">
        <v>490</v>
      </c>
      <c r="F781" s="478">
        <v>515</v>
      </c>
    </row>
    <row r="782" spans="1:6" x14ac:dyDescent="0.25">
      <c r="A782" s="497"/>
      <c r="B782" s="483"/>
      <c r="C782" s="483"/>
      <c r="D782" s="483"/>
      <c r="E782" s="483"/>
      <c r="F782" s="483"/>
    </row>
    <row r="783" spans="1:6" x14ac:dyDescent="0.25">
      <c r="A783" s="497"/>
      <c r="B783" s="483"/>
      <c r="C783" s="483"/>
      <c r="D783" s="483"/>
      <c r="E783" s="483"/>
      <c r="F783" s="483"/>
    </row>
    <row r="784" spans="1:6" x14ac:dyDescent="0.25">
      <c r="A784" s="497"/>
      <c r="B784" s="483"/>
      <c r="C784" s="483"/>
      <c r="D784" s="483"/>
      <c r="E784" s="483"/>
      <c r="F784" s="483"/>
    </row>
    <row r="785" spans="1:6" x14ac:dyDescent="0.25">
      <c r="A785" s="497"/>
      <c r="B785" s="483"/>
      <c r="C785" s="483"/>
      <c r="D785" s="483"/>
      <c r="E785" s="483"/>
      <c r="F785" s="483"/>
    </row>
    <row r="786" spans="1:6" x14ac:dyDescent="0.25">
      <c r="A786" s="1006" t="s">
        <v>2366</v>
      </c>
      <c r="B786" s="1007"/>
      <c r="C786" s="1007"/>
      <c r="D786" s="1007"/>
      <c r="E786" s="1007"/>
      <c r="F786" s="1007"/>
    </row>
    <row r="787" spans="1:6" x14ac:dyDescent="0.25">
      <c r="A787" s="1006" t="s">
        <v>2367</v>
      </c>
      <c r="B787" s="1007"/>
      <c r="C787" s="1007"/>
      <c r="D787" s="1007"/>
      <c r="E787" s="1007"/>
      <c r="F787" s="1007"/>
    </row>
    <row r="788" spans="1:6" x14ac:dyDescent="0.25">
      <c r="A788" s="1006" t="s">
        <v>2368</v>
      </c>
      <c r="B788" s="1007"/>
      <c r="C788" s="1007"/>
      <c r="D788" s="1007"/>
      <c r="E788" s="1007"/>
      <c r="F788" s="1007"/>
    </row>
    <row r="789" spans="1:6" x14ac:dyDescent="0.25">
      <c r="A789" s="1006" t="s">
        <v>2369</v>
      </c>
      <c r="B789" s="1007"/>
      <c r="C789" s="1007"/>
      <c r="D789" s="1007"/>
      <c r="E789" s="1007"/>
      <c r="F789" s="1007"/>
    </row>
    <row r="790" spans="1:6" x14ac:dyDescent="0.25">
      <c r="A790" s="1006" t="s">
        <v>2370</v>
      </c>
      <c r="B790" s="1007"/>
      <c r="C790" s="1007"/>
      <c r="D790" s="1007"/>
      <c r="E790" s="1007"/>
      <c r="F790" s="1007"/>
    </row>
  </sheetData>
  <mergeCells count="11">
    <mergeCell ref="B33:F33"/>
    <mergeCell ref="A31:F31"/>
    <mergeCell ref="A32:F32"/>
    <mergeCell ref="A1:F1"/>
    <mergeCell ref="A2:F2"/>
    <mergeCell ref="B3:F3"/>
    <mergeCell ref="A786:F786"/>
    <mergeCell ref="A787:F787"/>
    <mergeCell ref="A788:F788"/>
    <mergeCell ref="A789:F789"/>
    <mergeCell ref="A790:F790"/>
  </mergeCells>
  <pageMargins left="0.25" right="0.25" top="1.5" bottom="0.5" header="0.3" footer="0.3"/>
  <pageSetup scale="80" fitToHeight="0" orientation="landscape" r:id="rId1"/>
  <headerFooter scaleWithDoc="0">
    <oddHeader>&amp;C&amp;"-,Bold"&amp;12
City of Tampa
Budget Office
  Rate Manual - &amp;A</oddHeader>
    <oddFooter>&amp;C&amp;P of &amp;N</oddFooter>
  </headerFooter>
  <rowBreaks count="1" manualBreakCount="1">
    <brk id="30" max="5"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8">
    <tabColor rgb="FF00B0F0"/>
  </sheetPr>
  <dimension ref="A1:G5"/>
  <sheetViews>
    <sheetView view="pageLayout" zoomScaleNormal="90" workbookViewId="0">
      <selection activeCell="E10" sqref="E10"/>
    </sheetView>
  </sheetViews>
  <sheetFormatPr defaultColWidth="9.140625" defaultRowHeight="15" x14ac:dyDescent="0.25"/>
  <cols>
    <col min="1" max="1" width="12.7109375" style="27" customWidth="1"/>
    <col min="2" max="2" width="23.5703125" style="27" customWidth="1"/>
    <col min="3" max="3" width="24.5703125" style="27" customWidth="1"/>
    <col min="4" max="6" width="21.5703125" style="27" customWidth="1"/>
    <col min="7" max="7" width="21.5703125" style="27" hidden="1" customWidth="1"/>
    <col min="8" max="8" width="10.5703125" style="27" customWidth="1"/>
    <col min="9" max="16384" width="9.140625" style="27"/>
  </cols>
  <sheetData>
    <row r="1" spans="1:7" ht="57" customHeight="1" x14ac:dyDescent="0.25">
      <c r="A1" s="526" t="s">
        <v>0</v>
      </c>
      <c r="B1" s="526" t="s">
        <v>6</v>
      </c>
      <c r="C1" s="526" t="s">
        <v>4</v>
      </c>
      <c r="D1" s="526" t="s">
        <v>1</v>
      </c>
      <c r="E1" s="526" t="s">
        <v>2</v>
      </c>
      <c r="F1" s="526" t="s">
        <v>7</v>
      </c>
      <c r="G1" s="4" t="s">
        <v>5</v>
      </c>
    </row>
    <row r="2" spans="1:7" ht="42.75" customHeight="1" x14ac:dyDescent="0.25">
      <c r="A2" s="527" t="s">
        <v>1353</v>
      </c>
      <c r="B2" s="528" t="s">
        <v>2372</v>
      </c>
      <c r="C2" s="528" t="s">
        <v>2037</v>
      </c>
      <c r="D2" s="529" t="s">
        <v>2373</v>
      </c>
      <c r="E2" s="530">
        <v>44465</v>
      </c>
      <c r="F2" s="531" t="s">
        <v>1900</v>
      </c>
      <c r="G2" s="227"/>
    </row>
    <row r="3" spans="1:7" ht="45" x14ac:dyDescent="0.25">
      <c r="A3" s="532" t="s">
        <v>1354</v>
      </c>
      <c r="B3" s="533" t="s">
        <v>2038</v>
      </c>
      <c r="C3" s="533" t="s">
        <v>1355</v>
      </c>
      <c r="D3" s="534" t="s">
        <v>2039</v>
      </c>
      <c r="E3" s="535">
        <v>44063</v>
      </c>
      <c r="F3" s="536" t="s">
        <v>1900</v>
      </c>
      <c r="G3" s="228"/>
    </row>
    <row r="4" spans="1:7" ht="38.25" x14ac:dyDescent="0.25">
      <c r="A4" s="675" t="s">
        <v>1356</v>
      </c>
      <c r="B4" s="686" t="s">
        <v>1357</v>
      </c>
      <c r="C4" s="686" t="s">
        <v>1357</v>
      </c>
      <c r="D4" s="687" t="s">
        <v>2040</v>
      </c>
      <c r="E4" s="688">
        <v>44049</v>
      </c>
      <c r="F4" s="689" t="s">
        <v>1900</v>
      </c>
      <c r="G4" s="228"/>
    </row>
    <row r="5" spans="1:7" ht="30" hidden="1" x14ac:dyDescent="0.25">
      <c r="A5" s="682" t="s">
        <v>1358</v>
      </c>
      <c r="B5" s="683"/>
      <c r="C5" s="683"/>
      <c r="D5" s="684"/>
      <c r="E5" s="684"/>
      <c r="F5" s="685"/>
      <c r="G5" s="229"/>
    </row>
  </sheetData>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23B53-7B3C-460B-AF78-35E82F043B3E}">
  <sheetPr>
    <tabColor rgb="FF00B0F0"/>
    <pageSetUpPr fitToPage="1"/>
  </sheetPr>
  <dimension ref="A1:D21"/>
  <sheetViews>
    <sheetView view="pageLayout" topLeftCell="A15" zoomScale="85" zoomScaleNormal="80" zoomScaleSheetLayoutView="120" zoomScalePageLayoutView="85" workbookViewId="0">
      <selection activeCell="A15" sqref="A15"/>
    </sheetView>
  </sheetViews>
  <sheetFormatPr defaultColWidth="9.140625" defaultRowHeight="15" x14ac:dyDescent="0.25"/>
  <cols>
    <col min="1" max="1" width="29.85546875" customWidth="1"/>
    <col min="2" max="2" width="83" customWidth="1"/>
    <col min="3" max="3" width="25.140625" hidden="1" customWidth="1"/>
    <col min="4" max="4" width="29.42578125" customWidth="1"/>
  </cols>
  <sheetData>
    <row r="1" spans="1:4" ht="46.5" customHeight="1" x14ac:dyDescent="0.25">
      <c r="A1" s="526" t="s">
        <v>0</v>
      </c>
      <c r="B1" s="526" t="s">
        <v>6</v>
      </c>
      <c r="C1" s="526" t="s">
        <v>4</v>
      </c>
      <c r="D1" s="526" t="s">
        <v>1275</v>
      </c>
    </row>
    <row r="2" spans="1:4" ht="30" x14ac:dyDescent="0.25">
      <c r="A2" s="101" t="s">
        <v>1260</v>
      </c>
      <c r="B2" s="680" t="s">
        <v>1899</v>
      </c>
      <c r="C2" s="101"/>
      <c r="D2" s="681" t="s">
        <v>1263</v>
      </c>
    </row>
    <row r="3" spans="1:4" ht="30" x14ac:dyDescent="0.25">
      <c r="A3" s="101" t="s">
        <v>1262</v>
      </c>
      <c r="B3" s="680" t="s">
        <v>1899</v>
      </c>
      <c r="C3" s="101"/>
      <c r="D3" s="681" t="s">
        <v>1263</v>
      </c>
    </row>
    <row r="4" spans="1:4" ht="30" x14ac:dyDescent="0.25">
      <c r="A4" s="101" t="s">
        <v>1261</v>
      </c>
      <c r="B4" s="680" t="s">
        <v>1264</v>
      </c>
      <c r="C4" s="101"/>
      <c r="D4" s="681" t="s">
        <v>1263</v>
      </c>
    </row>
    <row r="5" spans="1:4" x14ac:dyDescent="0.25">
      <c r="A5" s="101" t="s">
        <v>1265</v>
      </c>
      <c r="B5" s="680" t="s">
        <v>1266</v>
      </c>
      <c r="C5" s="101"/>
      <c r="D5" s="681"/>
    </row>
    <row r="6" spans="1:4" ht="30" x14ac:dyDescent="0.25">
      <c r="A6" s="101" t="s">
        <v>1274</v>
      </c>
      <c r="B6" s="680" t="s">
        <v>1266</v>
      </c>
      <c r="C6" s="101"/>
      <c r="D6" s="681"/>
    </row>
    <row r="7" spans="1:4" x14ac:dyDescent="0.25">
      <c r="A7" s="101" t="s">
        <v>1273</v>
      </c>
      <c r="B7" s="680" t="s">
        <v>1266</v>
      </c>
      <c r="C7" s="101"/>
      <c r="D7" s="681"/>
    </row>
    <row r="8" spans="1:4" x14ac:dyDescent="0.25">
      <c r="A8" s="101" t="s">
        <v>1267</v>
      </c>
      <c r="B8" s="680" t="s">
        <v>1268</v>
      </c>
      <c r="C8" s="101"/>
      <c r="D8" s="690" t="s">
        <v>1276</v>
      </c>
    </row>
    <row r="9" spans="1:4" ht="30" x14ac:dyDescent="0.25">
      <c r="A9" s="101" t="s">
        <v>1269</v>
      </c>
      <c r="B9" s="680" t="s">
        <v>2467</v>
      </c>
      <c r="C9" s="101"/>
      <c r="D9" s="681"/>
    </row>
    <row r="10" spans="1:4" ht="30" x14ac:dyDescent="0.25">
      <c r="A10" s="101" t="s">
        <v>1270</v>
      </c>
      <c r="B10" s="680" t="s">
        <v>1266</v>
      </c>
      <c r="C10" s="101"/>
      <c r="D10" s="681"/>
    </row>
    <row r="11" spans="1:4" ht="30" x14ac:dyDescent="0.25">
      <c r="A11" s="101" t="s">
        <v>1271</v>
      </c>
      <c r="B11" s="680" t="s">
        <v>2466</v>
      </c>
      <c r="C11" s="101"/>
      <c r="D11" s="681"/>
    </row>
    <row r="12" spans="1:4" ht="30" x14ac:dyDescent="0.25">
      <c r="A12" s="101" t="s">
        <v>1272</v>
      </c>
      <c r="B12" s="680" t="s">
        <v>2466</v>
      </c>
      <c r="C12" s="101"/>
      <c r="D12" s="681"/>
    </row>
    <row r="13" spans="1:4" ht="160.5" customHeight="1" x14ac:dyDescent="0.25">
      <c r="A13" s="101" t="s">
        <v>2232</v>
      </c>
      <c r="B13" s="680" t="s">
        <v>2231</v>
      </c>
      <c r="C13" s="101"/>
      <c r="D13" s="691" t="s">
        <v>2465</v>
      </c>
    </row>
    <row r="14" spans="1:4" ht="158.44999999999999" customHeight="1" x14ac:dyDescent="0.25">
      <c r="A14" s="101" t="s">
        <v>1334</v>
      </c>
      <c r="B14" s="680" t="s">
        <v>2041</v>
      </c>
      <c r="C14" s="101"/>
      <c r="D14" s="681"/>
    </row>
    <row r="15" spans="1:4" ht="401.1" customHeight="1" x14ac:dyDescent="0.25">
      <c r="A15" s="101" t="s">
        <v>1335</v>
      </c>
      <c r="B15" s="680" t="s">
        <v>2526</v>
      </c>
      <c r="C15" s="101"/>
      <c r="D15" s="681"/>
    </row>
    <row r="16" spans="1:4" x14ac:dyDescent="0.25">
      <c r="A16" s="509"/>
      <c r="B16" s="509"/>
      <c r="C16" s="509"/>
      <c r="D16" s="509"/>
    </row>
    <row r="17" spans="1:4" x14ac:dyDescent="0.25">
      <c r="A17" s="509"/>
      <c r="B17" s="509"/>
      <c r="C17" s="509"/>
      <c r="D17" s="509"/>
    </row>
    <row r="18" spans="1:4" x14ac:dyDescent="0.25">
      <c r="A18" s="509"/>
      <c r="B18" s="509"/>
      <c r="C18" s="509"/>
      <c r="D18" s="509"/>
    </row>
    <row r="19" spans="1:4" x14ac:dyDescent="0.25">
      <c r="A19" s="509"/>
      <c r="B19" s="509"/>
      <c r="C19" s="509"/>
      <c r="D19" s="509"/>
    </row>
    <row r="20" spans="1:4" x14ac:dyDescent="0.25">
      <c r="A20" s="509"/>
      <c r="B20" s="509"/>
      <c r="C20" s="509"/>
      <c r="D20" s="509"/>
    </row>
    <row r="21" spans="1:4" x14ac:dyDescent="0.25">
      <c r="A21" s="509"/>
      <c r="B21" s="509"/>
      <c r="C21" s="509"/>
      <c r="D21" s="509"/>
    </row>
  </sheetData>
  <pageMargins left="0.25" right="0.25" top="1.5" bottom="0.5" header="0.3" footer="0.3"/>
  <pageSetup scale="94" fitToHeight="0" orientation="landscape" r:id="rId1"/>
  <headerFooter scaleWithDoc="0">
    <oddHeader>&amp;C&amp;"-,Bold"&amp;12
City of Tampa
Budget Office
  Rate Manual - &amp;A</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3">
    <tabColor rgb="FF00B0F0"/>
  </sheetPr>
  <dimension ref="A1:C4"/>
  <sheetViews>
    <sheetView view="pageLayout" zoomScaleNormal="100" workbookViewId="0">
      <selection activeCell="B3" sqref="B3"/>
    </sheetView>
  </sheetViews>
  <sheetFormatPr defaultColWidth="9.140625" defaultRowHeight="15" x14ac:dyDescent="0.25"/>
  <cols>
    <col min="1" max="1" width="30" bestFit="1" customWidth="1"/>
    <col min="2" max="2" width="83" customWidth="1"/>
    <col min="3" max="3" width="13.42578125" bestFit="1" customWidth="1"/>
  </cols>
  <sheetData>
    <row r="1" spans="1:3" ht="46.7" customHeight="1" x14ac:dyDescent="0.25">
      <c r="A1" s="526" t="s">
        <v>0</v>
      </c>
      <c r="B1" s="526" t="s">
        <v>1889</v>
      </c>
      <c r="C1" s="526" t="s">
        <v>1275</v>
      </c>
    </row>
    <row r="2" spans="1:3" ht="97.5" customHeight="1" x14ac:dyDescent="0.25">
      <c r="A2" s="620" t="s">
        <v>1890</v>
      </c>
      <c r="B2" s="620" t="s">
        <v>1891</v>
      </c>
      <c r="C2" s="620" t="s">
        <v>1892</v>
      </c>
    </row>
    <row r="3" spans="1:3" ht="75" customHeight="1" x14ac:dyDescent="0.25">
      <c r="A3" s="620" t="s">
        <v>1893</v>
      </c>
      <c r="B3" s="620" t="s">
        <v>1894</v>
      </c>
      <c r="C3" s="620" t="s">
        <v>1895</v>
      </c>
    </row>
    <row r="4" spans="1:3" ht="81.75" customHeight="1" x14ac:dyDescent="0.25">
      <c r="A4" s="620" t="s">
        <v>1896</v>
      </c>
      <c r="B4" s="620" t="s">
        <v>1897</v>
      </c>
      <c r="C4" s="620" t="s">
        <v>1898</v>
      </c>
    </row>
  </sheetData>
  <pageMargins left="0.25" right="0.25" top="1.5" bottom="0.5" header="0.3" footer="0.3"/>
  <pageSetup orientation="landscape" r:id="rId1"/>
  <headerFooter scaleWithDoc="0">
    <oddHeader>&amp;C&amp;"-,Bold"&amp;12
City of Tampa
Budget Office
  Rate Manual - &amp;A</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0">
    <tabColor rgb="FF00B0F0"/>
    <pageSetUpPr fitToPage="1"/>
  </sheetPr>
  <dimension ref="A1:B22"/>
  <sheetViews>
    <sheetView topLeftCell="A22" zoomScale="120" zoomScaleNormal="100" workbookViewId="0">
      <selection activeCell="B27" sqref="B27"/>
    </sheetView>
  </sheetViews>
  <sheetFormatPr defaultColWidth="9.140625" defaultRowHeight="15" x14ac:dyDescent="0.25"/>
  <cols>
    <col min="1" max="1" width="22.7109375" style="27" customWidth="1"/>
    <col min="2" max="2" width="104.7109375" style="230" customWidth="1"/>
    <col min="3" max="16384" width="9.140625" style="27"/>
  </cols>
  <sheetData>
    <row r="1" spans="1:2" x14ac:dyDescent="0.25">
      <c r="A1" s="526" t="s">
        <v>0</v>
      </c>
      <c r="B1" s="526" t="s">
        <v>1258</v>
      </c>
    </row>
    <row r="2" spans="1:2" ht="165" x14ac:dyDescent="0.25">
      <c r="A2" s="693" t="s">
        <v>1232</v>
      </c>
      <c r="B2" s="692" t="s">
        <v>1231</v>
      </c>
    </row>
    <row r="3" spans="1:2" ht="90" x14ac:dyDescent="0.25">
      <c r="A3" s="693" t="s">
        <v>1233</v>
      </c>
      <c r="B3" s="692" t="s">
        <v>1234</v>
      </c>
    </row>
    <row r="4" spans="1:2" ht="90" x14ac:dyDescent="0.25">
      <c r="A4" s="693" t="s">
        <v>1235</v>
      </c>
      <c r="B4" s="692" t="s">
        <v>1236</v>
      </c>
    </row>
    <row r="5" spans="1:2" ht="195" x14ac:dyDescent="0.25">
      <c r="A5" s="693" t="s">
        <v>116</v>
      </c>
      <c r="B5" s="692" t="s">
        <v>1237</v>
      </c>
    </row>
    <row r="6" spans="1:2" ht="165" x14ac:dyDescent="0.25">
      <c r="A6" s="693" t="s">
        <v>1238</v>
      </c>
      <c r="B6" s="692" t="s">
        <v>1239</v>
      </c>
    </row>
    <row r="7" spans="1:2" ht="75" x14ac:dyDescent="0.25">
      <c r="A7" s="693" t="s">
        <v>1240</v>
      </c>
      <c r="B7" s="692" t="s">
        <v>1241</v>
      </c>
    </row>
    <row r="8" spans="1:2" ht="105" x14ac:dyDescent="0.25">
      <c r="A8" s="693" t="s">
        <v>1242</v>
      </c>
      <c r="B8" s="692" t="s">
        <v>1243</v>
      </c>
    </row>
    <row r="9" spans="1:2" ht="210" x14ac:dyDescent="0.25">
      <c r="A9" s="693" t="s">
        <v>2184</v>
      </c>
      <c r="B9" s="692" t="s">
        <v>2185</v>
      </c>
    </row>
    <row r="10" spans="1:2" ht="90" x14ac:dyDescent="0.25">
      <c r="A10" s="693" t="s">
        <v>2186</v>
      </c>
      <c r="B10" s="692" t="s">
        <v>2187</v>
      </c>
    </row>
    <row r="11" spans="1:2" ht="75" x14ac:dyDescent="0.25">
      <c r="A11" s="693" t="s">
        <v>1249</v>
      </c>
      <c r="B11" s="692" t="s">
        <v>1250</v>
      </c>
    </row>
    <row r="12" spans="1:2" ht="165" x14ac:dyDescent="0.25">
      <c r="A12" s="693" t="s">
        <v>117</v>
      </c>
      <c r="B12" s="692" t="s">
        <v>1548</v>
      </c>
    </row>
    <row r="13" spans="1:2" ht="195" x14ac:dyDescent="0.25">
      <c r="A13" s="693" t="s">
        <v>1244</v>
      </c>
      <c r="B13" s="692" t="s">
        <v>1554</v>
      </c>
    </row>
    <row r="14" spans="1:2" ht="105" x14ac:dyDescent="0.25">
      <c r="A14" s="693" t="s">
        <v>1229</v>
      </c>
      <c r="B14" s="692" t="s">
        <v>1230</v>
      </c>
    </row>
    <row r="15" spans="1:2" ht="90" x14ac:dyDescent="0.25">
      <c r="A15" s="693" t="s">
        <v>1245</v>
      </c>
      <c r="B15" s="692" t="s">
        <v>1549</v>
      </c>
    </row>
    <row r="16" spans="1:2" ht="150" x14ac:dyDescent="0.25">
      <c r="A16" s="693" t="s">
        <v>1246</v>
      </c>
      <c r="B16" s="692" t="s">
        <v>1247</v>
      </c>
    </row>
    <row r="17" spans="1:2" ht="105" x14ac:dyDescent="0.25">
      <c r="A17" s="693" t="s">
        <v>1248</v>
      </c>
      <c r="B17" s="692" t="s">
        <v>1550</v>
      </c>
    </row>
    <row r="18" spans="1:2" ht="120" x14ac:dyDescent="0.25">
      <c r="A18" s="693" t="s">
        <v>1251</v>
      </c>
      <c r="B18" s="692" t="s">
        <v>1252</v>
      </c>
    </row>
    <row r="19" spans="1:2" ht="90" x14ac:dyDescent="0.25">
      <c r="A19" s="693" t="s">
        <v>1253</v>
      </c>
      <c r="B19" s="692" t="s">
        <v>1254</v>
      </c>
    </row>
    <row r="20" spans="1:2" ht="240" x14ac:dyDescent="0.25">
      <c r="A20" s="693" t="s">
        <v>1255</v>
      </c>
      <c r="B20" s="692" t="s">
        <v>1552</v>
      </c>
    </row>
    <row r="21" spans="1:2" ht="285" x14ac:dyDescent="0.25">
      <c r="A21" s="693" t="s">
        <v>1256</v>
      </c>
      <c r="B21" s="692" t="s">
        <v>1553</v>
      </c>
    </row>
    <row r="22" spans="1:2" ht="285" x14ac:dyDescent="0.25">
      <c r="A22" s="693" t="s">
        <v>1257</v>
      </c>
      <c r="B22" s="692" t="s">
        <v>1551</v>
      </c>
    </row>
  </sheetData>
  <pageMargins left="0.25" right="0.25" top="1.5" bottom="0.5" header="0.3" footer="0.3"/>
  <pageSetup fitToHeight="0" orientation="landscape" r:id="rId1"/>
  <headerFooter scaleWithDoc="0">
    <oddHeader>&amp;C&amp;"-,Bold"&amp;12
City of Tampa
Budget Office
  Rate Manual - &amp;A</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2:H1048575"/>
  <sheetViews>
    <sheetView workbookViewId="0">
      <selection activeCell="B28" sqref="B28"/>
    </sheetView>
  </sheetViews>
  <sheetFormatPr defaultColWidth="9.140625" defaultRowHeight="15" x14ac:dyDescent="0.25"/>
  <cols>
    <col min="1" max="1" width="46.42578125" bestFit="1" customWidth="1"/>
    <col min="2" max="2" width="28" customWidth="1"/>
    <col min="3" max="3" width="24.5703125" customWidth="1"/>
    <col min="4" max="4" width="19.42578125" customWidth="1"/>
    <col min="5" max="5" width="16" customWidth="1"/>
    <col min="6" max="6" width="16.42578125" customWidth="1"/>
    <col min="7" max="7" width="35.140625" customWidth="1"/>
  </cols>
  <sheetData>
    <row r="2" spans="1:8" x14ac:dyDescent="0.25">
      <c r="B2" s="6"/>
      <c r="C2" s="929" t="s">
        <v>3</v>
      </c>
      <c r="D2" s="929"/>
      <c r="E2" s="929"/>
      <c r="F2" s="929"/>
      <c r="G2" s="929"/>
    </row>
    <row r="3" spans="1:8" ht="45" customHeight="1" x14ac:dyDescent="0.25">
      <c r="A3" s="3" t="s">
        <v>0</v>
      </c>
      <c r="B3" s="9" t="s">
        <v>115</v>
      </c>
      <c r="C3" s="14" t="s">
        <v>4</v>
      </c>
      <c r="D3" s="14" t="s">
        <v>1</v>
      </c>
      <c r="E3" s="14" t="s">
        <v>2</v>
      </c>
      <c r="F3" s="14" t="s">
        <v>7</v>
      </c>
      <c r="G3" s="14" t="s">
        <v>5</v>
      </c>
    </row>
    <row r="4" spans="1:8" x14ac:dyDescent="0.25">
      <c r="A4" s="12" t="s">
        <v>108</v>
      </c>
      <c r="B4" s="17">
        <v>161.47058823529412</v>
      </c>
      <c r="C4" s="17"/>
      <c r="D4" s="18" t="s">
        <v>107</v>
      </c>
      <c r="E4" s="19">
        <v>40010</v>
      </c>
      <c r="F4" s="19"/>
      <c r="G4" s="20"/>
      <c r="H4" s="13"/>
    </row>
    <row r="5" spans="1:8" x14ac:dyDescent="0.25">
      <c r="A5" s="12" t="s">
        <v>109</v>
      </c>
      <c r="B5" s="17">
        <v>322.94117647058823</v>
      </c>
      <c r="C5" s="17"/>
      <c r="D5" s="18" t="s">
        <v>107</v>
      </c>
      <c r="E5" s="19">
        <v>40010</v>
      </c>
      <c r="F5" s="19"/>
      <c r="G5" s="20"/>
      <c r="H5" s="13"/>
    </row>
    <row r="6" spans="1:8" x14ac:dyDescent="0.25">
      <c r="A6" s="12" t="s">
        <v>110</v>
      </c>
      <c r="B6" s="17">
        <v>105</v>
      </c>
      <c r="C6" s="17"/>
      <c r="D6" s="18" t="s">
        <v>107</v>
      </c>
      <c r="E6" s="19">
        <v>40010</v>
      </c>
      <c r="F6" s="19"/>
      <c r="G6" s="20"/>
      <c r="H6" s="13"/>
    </row>
    <row r="7" spans="1:8" x14ac:dyDescent="0.25">
      <c r="A7" s="12" t="s">
        <v>111</v>
      </c>
      <c r="B7" s="17">
        <v>37.777777777777779</v>
      </c>
      <c r="C7" s="17"/>
      <c r="D7" s="18" t="s">
        <v>107</v>
      </c>
      <c r="E7" s="19">
        <v>40010</v>
      </c>
      <c r="F7" s="19"/>
      <c r="G7" s="20"/>
      <c r="H7" s="13"/>
    </row>
    <row r="8" spans="1:8" x14ac:dyDescent="0.25">
      <c r="A8" s="12" t="s">
        <v>112</v>
      </c>
      <c r="B8" s="17">
        <v>114.54545454545455</v>
      </c>
      <c r="C8" s="17"/>
      <c r="D8" s="18" t="s">
        <v>107</v>
      </c>
      <c r="E8" s="19">
        <v>40010</v>
      </c>
      <c r="F8" s="19"/>
      <c r="G8" s="20"/>
      <c r="H8" s="13"/>
    </row>
    <row r="9" spans="1:8" x14ac:dyDescent="0.25">
      <c r="A9" s="12" t="s">
        <v>113</v>
      </c>
      <c r="B9" s="17">
        <v>216.66666666666666</v>
      </c>
      <c r="C9" s="17"/>
      <c r="D9" s="18" t="s">
        <v>107</v>
      </c>
      <c r="E9" s="19">
        <v>40010</v>
      </c>
      <c r="F9" s="19"/>
      <c r="G9" s="20"/>
      <c r="H9" s="13"/>
    </row>
    <row r="10" spans="1:8" x14ac:dyDescent="0.25">
      <c r="A10" s="12" t="s">
        <v>114</v>
      </c>
      <c r="B10" s="17">
        <v>84.5</v>
      </c>
      <c r="C10" s="17"/>
      <c r="D10" s="18" t="s">
        <v>107</v>
      </c>
      <c r="E10" s="19">
        <v>40010</v>
      </c>
      <c r="F10" s="19"/>
      <c r="G10" s="20"/>
      <c r="H10" s="13"/>
    </row>
    <row r="11" spans="1:8" ht="30" x14ac:dyDescent="0.25">
      <c r="A11" s="20" t="s">
        <v>122</v>
      </c>
      <c r="B11" s="17">
        <f>AVERAGE(38.5,44,44,49.5)</f>
        <v>44</v>
      </c>
      <c r="C11" s="17"/>
      <c r="D11" s="18"/>
      <c r="E11" s="19"/>
      <c r="F11" s="19"/>
      <c r="G11" s="20"/>
      <c r="H11" s="13"/>
    </row>
    <row r="12" spans="1:8" ht="30" x14ac:dyDescent="0.25">
      <c r="A12" s="20" t="s">
        <v>123</v>
      </c>
      <c r="B12" s="17">
        <f>AVERAGE(150,150,150,50,200)</f>
        <v>140</v>
      </c>
      <c r="C12" s="17"/>
      <c r="D12" s="18"/>
      <c r="E12" s="19"/>
      <c r="F12" s="19"/>
      <c r="G12" s="20"/>
      <c r="H12" s="13"/>
    </row>
    <row r="13" spans="1:8" ht="30" x14ac:dyDescent="0.25">
      <c r="A13" s="20" t="s">
        <v>124</v>
      </c>
      <c r="B13" s="17">
        <f>AVERAGE(57.75,66,66,74.25)</f>
        <v>66</v>
      </c>
      <c r="C13" s="17"/>
      <c r="D13" s="18"/>
      <c r="E13" s="19"/>
      <c r="F13" s="19"/>
      <c r="G13" s="20"/>
      <c r="H13" s="13"/>
    </row>
    <row r="14" spans="1:8" x14ac:dyDescent="0.25">
      <c r="A14" s="12" t="s">
        <v>125</v>
      </c>
      <c r="B14" s="17">
        <f>AVERAGE(35,40,52.5,60,52.5)</f>
        <v>48</v>
      </c>
      <c r="C14" s="17"/>
      <c r="D14" s="18"/>
      <c r="E14" s="19"/>
      <c r="F14" s="19"/>
      <c r="G14" s="20"/>
      <c r="H14" s="13"/>
    </row>
    <row r="15" spans="1:8" x14ac:dyDescent="0.25">
      <c r="A15" s="12" t="s">
        <v>126</v>
      </c>
      <c r="B15" s="17">
        <f>AVERAGE(38.27,43.73,57.41,65.61,57.41)</f>
        <v>52.48599999999999</v>
      </c>
      <c r="C15" s="17"/>
      <c r="D15" s="18"/>
      <c r="E15" s="19"/>
      <c r="F15" s="19"/>
      <c r="G15" s="20"/>
      <c r="H15" s="13"/>
    </row>
    <row r="16" spans="1:8" x14ac:dyDescent="0.25">
      <c r="A16" s="12" t="s">
        <v>119</v>
      </c>
      <c r="B16" s="21" t="s">
        <v>120</v>
      </c>
      <c r="C16" s="21" t="s">
        <v>121</v>
      </c>
      <c r="D16" s="18" t="s">
        <v>118</v>
      </c>
      <c r="E16" s="19">
        <v>42588</v>
      </c>
      <c r="F16" s="19"/>
      <c r="G16" s="20"/>
      <c r="H16" s="13"/>
    </row>
    <row r="17" spans="2:7" x14ac:dyDescent="0.25">
      <c r="B17" s="31"/>
      <c r="C17" s="31"/>
      <c r="D17" s="29"/>
      <c r="E17" s="30"/>
      <c r="F17" s="30"/>
      <c r="G17" s="27"/>
    </row>
    <row r="18" spans="2:7" x14ac:dyDescent="0.25">
      <c r="B18" s="31"/>
      <c r="C18" s="31"/>
      <c r="D18" s="29"/>
      <c r="E18" s="30"/>
      <c r="F18" s="30"/>
      <c r="G18" s="27"/>
    </row>
    <row r="19" spans="2:7" x14ac:dyDescent="0.25">
      <c r="B19" s="31"/>
      <c r="C19" s="31"/>
      <c r="D19" s="29"/>
      <c r="E19" s="30"/>
      <c r="F19" s="30"/>
      <c r="G19" s="27"/>
    </row>
    <row r="20" spans="2:7" x14ac:dyDescent="0.25">
      <c r="B20" s="31"/>
      <c r="C20" s="31"/>
      <c r="D20" s="29"/>
      <c r="E20" s="30"/>
      <c r="F20" s="30"/>
      <c r="G20" s="27"/>
    </row>
    <row r="21" spans="2:7" x14ac:dyDescent="0.25">
      <c r="B21" s="31"/>
      <c r="C21" s="31"/>
      <c r="D21" s="29"/>
      <c r="E21" s="30"/>
      <c r="F21" s="30"/>
      <c r="G21" s="27"/>
    </row>
    <row r="22" spans="2:7" x14ac:dyDescent="0.25">
      <c r="B22" s="31"/>
      <c r="C22" s="31"/>
      <c r="D22" s="29"/>
      <c r="E22" s="30"/>
      <c r="F22" s="30"/>
      <c r="G22" s="27"/>
    </row>
    <row r="23" spans="2:7" x14ac:dyDescent="0.25">
      <c r="B23" s="31"/>
      <c r="C23" s="31"/>
      <c r="D23" s="29"/>
      <c r="E23" s="30"/>
      <c r="F23" s="30"/>
      <c r="G23" s="27"/>
    </row>
    <row r="24" spans="2:7" x14ac:dyDescent="0.25">
      <c r="B24" s="31"/>
      <c r="C24" s="31"/>
      <c r="D24" s="29"/>
      <c r="E24" s="30"/>
      <c r="F24" s="30"/>
      <c r="G24" s="27"/>
    </row>
    <row r="25" spans="2:7" x14ac:dyDescent="0.25">
      <c r="B25" s="31"/>
      <c r="C25" s="31"/>
      <c r="D25" s="29"/>
      <c r="E25" s="30"/>
      <c r="F25" s="30"/>
      <c r="G25" s="27"/>
    </row>
    <row r="26" spans="2:7" x14ac:dyDescent="0.25">
      <c r="B26" s="31"/>
      <c r="C26" s="31"/>
      <c r="D26" s="29"/>
      <c r="E26" s="30"/>
      <c r="F26" s="30"/>
      <c r="G26" s="27"/>
    </row>
    <row r="27" spans="2:7" x14ac:dyDescent="0.25">
      <c r="B27" s="31"/>
      <c r="C27" s="31"/>
      <c r="D27" s="29"/>
      <c r="E27" s="30"/>
      <c r="F27" s="30"/>
      <c r="G27" s="27"/>
    </row>
    <row r="28" spans="2:7" x14ac:dyDescent="0.25">
      <c r="B28" s="31"/>
      <c r="C28" s="31"/>
      <c r="D28" s="29"/>
      <c r="E28" s="30"/>
      <c r="F28" s="30"/>
      <c r="G28" s="27"/>
    </row>
    <row r="29" spans="2:7" x14ac:dyDescent="0.25">
      <c r="B29" s="31"/>
      <c r="C29" s="31"/>
      <c r="D29" s="29"/>
      <c r="E29" s="30"/>
      <c r="F29" s="30"/>
      <c r="G29" s="27"/>
    </row>
    <row r="30" spans="2:7" x14ac:dyDescent="0.25">
      <c r="B30" s="31"/>
      <c r="C30" s="31"/>
      <c r="D30" s="29"/>
      <c r="E30" s="30"/>
      <c r="F30" s="30"/>
      <c r="G30" s="27"/>
    </row>
    <row r="31" spans="2:7" x14ac:dyDescent="0.25">
      <c r="B31" s="31"/>
      <c r="C31" s="31"/>
      <c r="D31" s="29"/>
      <c r="E31" s="30"/>
      <c r="F31" s="30"/>
      <c r="G31" s="27"/>
    </row>
    <row r="32" spans="2:7" x14ac:dyDescent="0.25">
      <c r="B32" s="31"/>
      <c r="C32" s="31"/>
      <c r="D32" s="29"/>
      <c r="E32" s="30"/>
      <c r="F32" s="30"/>
      <c r="G32" s="27"/>
    </row>
    <row r="33" spans="2:7" x14ac:dyDescent="0.25">
      <c r="B33" s="31"/>
      <c r="C33" s="31"/>
      <c r="D33" s="29"/>
      <c r="E33" s="30"/>
      <c r="F33" s="30"/>
      <c r="G33" s="27"/>
    </row>
    <row r="34" spans="2:7" x14ac:dyDescent="0.25">
      <c r="B34" s="31"/>
      <c r="C34" s="31"/>
      <c r="D34" s="29"/>
      <c r="E34" s="30"/>
      <c r="F34" s="30"/>
      <c r="G34" s="27"/>
    </row>
    <row r="35" spans="2:7" x14ac:dyDescent="0.25">
      <c r="B35" s="31"/>
      <c r="C35" s="31"/>
      <c r="D35" s="29"/>
      <c r="E35" s="30"/>
      <c r="F35" s="30"/>
      <c r="G35" s="27"/>
    </row>
    <row r="36" spans="2:7" x14ac:dyDescent="0.25">
      <c r="B36" s="31"/>
      <c r="C36" s="31"/>
      <c r="D36" s="29"/>
      <c r="E36" s="30"/>
      <c r="F36" s="30"/>
      <c r="G36" s="27"/>
    </row>
    <row r="37" spans="2:7" x14ac:dyDescent="0.25">
      <c r="B37" s="31"/>
      <c r="C37" s="31"/>
      <c r="D37" s="29"/>
      <c r="E37" s="30"/>
      <c r="F37" s="30"/>
      <c r="G37" s="27"/>
    </row>
    <row r="38" spans="2:7" x14ac:dyDescent="0.25">
      <c r="B38" s="31"/>
      <c r="C38" s="31"/>
      <c r="D38" s="29"/>
      <c r="E38" s="30"/>
      <c r="F38" s="30"/>
      <c r="G38" s="27"/>
    </row>
    <row r="39" spans="2:7" x14ac:dyDescent="0.25">
      <c r="B39" s="31"/>
      <c r="C39" s="31"/>
      <c r="D39" s="29"/>
      <c r="E39" s="30"/>
      <c r="F39" s="30"/>
      <c r="G39" s="27"/>
    </row>
    <row r="40" spans="2:7" x14ac:dyDescent="0.25">
      <c r="B40" s="31"/>
      <c r="C40" s="31"/>
      <c r="D40" s="29"/>
      <c r="E40" s="30"/>
      <c r="F40" s="30"/>
      <c r="G40" s="27"/>
    </row>
    <row r="41" spans="2:7" x14ac:dyDescent="0.25">
      <c r="B41" s="31"/>
      <c r="C41" s="31"/>
      <c r="D41" s="29"/>
      <c r="E41" s="30"/>
      <c r="F41" s="30"/>
      <c r="G41" s="27"/>
    </row>
    <row r="42" spans="2:7" x14ac:dyDescent="0.25">
      <c r="B42" s="31"/>
      <c r="C42" s="31"/>
      <c r="D42" s="29"/>
      <c r="E42" s="30"/>
      <c r="F42" s="30"/>
      <c r="G42" s="27"/>
    </row>
    <row r="43" spans="2:7" x14ac:dyDescent="0.25">
      <c r="B43" s="31"/>
      <c r="C43" s="31"/>
      <c r="D43" s="29"/>
      <c r="E43" s="30"/>
      <c r="F43" s="30"/>
      <c r="G43" s="27"/>
    </row>
    <row r="44" spans="2:7" x14ac:dyDescent="0.25">
      <c r="B44" s="31"/>
      <c r="C44" s="31"/>
      <c r="D44" s="29"/>
      <c r="E44" s="30"/>
      <c r="F44" s="30"/>
      <c r="G44" s="27"/>
    </row>
    <row r="45" spans="2:7" x14ac:dyDescent="0.25">
      <c r="B45" s="31"/>
      <c r="C45" s="31"/>
      <c r="D45" s="29"/>
      <c r="E45" s="30"/>
      <c r="F45" s="30"/>
      <c r="G45" s="27"/>
    </row>
    <row r="46" spans="2:7" x14ac:dyDescent="0.25">
      <c r="B46" s="31"/>
      <c r="C46" s="31"/>
      <c r="D46" s="29"/>
      <c r="E46" s="30"/>
      <c r="F46" s="30"/>
      <c r="G46" s="27"/>
    </row>
    <row r="47" spans="2:7" x14ac:dyDescent="0.25">
      <c r="B47" s="31"/>
      <c r="C47" s="31"/>
      <c r="D47" s="29"/>
      <c r="E47" s="30"/>
      <c r="F47" s="30"/>
      <c r="G47" s="27"/>
    </row>
    <row r="48" spans="2:7" x14ac:dyDescent="0.25">
      <c r="B48" s="31"/>
      <c r="C48" s="31"/>
      <c r="D48" s="29"/>
      <c r="E48" s="30"/>
      <c r="F48" s="30"/>
      <c r="G48" s="27"/>
    </row>
    <row r="49" spans="2:7" x14ac:dyDescent="0.25">
      <c r="B49" s="31"/>
      <c r="C49" s="31"/>
      <c r="D49" s="29"/>
      <c r="E49" s="30"/>
      <c r="F49" s="30"/>
      <c r="G49" s="27"/>
    </row>
    <row r="50" spans="2:7" x14ac:dyDescent="0.25">
      <c r="B50" s="31"/>
      <c r="C50" s="31"/>
      <c r="D50" s="29"/>
      <c r="E50" s="30"/>
      <c r="F50" s="30"/>
      <c r="G50" s="27"/>
    </row>
    <row r="51" spans="2:7" x14ac:dyDescent="0.25">
      <c r="B51" s="31"/>
      <c r="C51" s="31"/>
      <c r="D51" s="29"/>
      <c r="E51" s="30"/>
      <c r="F51" s="30"/>
      <c r="G51" s="27"/>
    </row>
    <row r="52" spans="2:7" x14ac:dyDescent="0.25">
      <c r="B52" s="31"/>
      <c r="C52" s="31"/>
      <c r="D52" s="29"/>
      <c r="E52" s="30"/>
      <c r="F52" s="30"/>
      <c r="G52" s="27"/>
    </row>
    <row r="53" spans="2:7" x14ac:dyDescent="0.25">
      <c r="B53" s="31"/>
      <c r="C53" s="31"/>
      <c r="D53" s="29"/>
      <c r="E53" s="30"/>
      <c r="F53" s="30"/>
      <c r="G53" s="27"/>
    </row>
    <row r="54" spans="2:7" x14ac:dyDescent="0.25">
      <c r="B54" s="31"/>
      <c r="C54" s="31"/>
      <c r="D54" s="29"/>
      <c r="E54" s="30"/>
      <c r="F54" s="30"/>
      <c r="G54" s="27"/>
    </row>
    <row r="55" spans="2:7" x14ac:dyDescent="0.25">
      <c r="B55" s="31"/>
      <c r="C55" s="31"/>
      <c r="D55" s="29"/>
      <c r="E55" s="30"/>
      <c r="F55" s="30"/>
      <c r="G55" s="27"/>
    </row>
    <row r="56" spans="2:7" x14ac:dyDescent="0.25">
      <c r="B56" s="31"/>
      <c r="C56" s="31"/>
      <c r="D56" s="29"/>
      <c r="E56" s="30"/>
      <c r="F56" s="30"/>
      <c r="G56" s="27"/>
    </row>
    <row r="1048575" spans="4:5" x14ac:dyDescent="0.25">
      <c r="D1048575" s="29"/>
      <c r="E1048575" s="30"/>
    </row>
  </sheetData>
  <mergeCells count="1">
    <mergeCell ref="C2:G2"/>
  </mergeCells>
  <printOptions horizontalCentered="1"/>
  <pageMargins left="0.25" right="0.25" top="1" bottom="0.5" header="0.3" footer="0.3"/>
  <pageSetup scale="72" fitToHeight="0" orientation="landscape" r:id="rId1"/>
  <headerFooter>
    <oddHeader>&amp;C&amp;"-,Bold"&amp;14City of Tampa
Budget Office
Fire Rescue Department Rate Increases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G733"/>
  <sheetViews>
    <sheetView zoomScaleNormal="100" zoomScaleSheetLayoutView="100" workbookViewId="0">
      <selection activeCell="B14" sqref="B14"/>
    </sheetView>
  </sheetViews>
  <sheetFormatPr defaultColWidth="9.140625" defaultRowHeight="15" x14ac:dyDescent="0.25"/>
  <cols>
    <col min="1" max="1" width="52.85546875" bestFit="1" customWidth="1"/>
    <col min="2" max="3" width="22.5703125" bestFit="1" customWidth="1"/>
    <col min="4" max="5" width="11.5703125" customWidth="1"/>
    <col min="6" max="6" width="14.42578125" bestFit="1" customWidth="1"/>
    <col min="7" max="7" width="34.140625" bestFit="1" customWidth="1"/>
  </cols>
  <sheetData>
    <row r="1" spans="1:7" x14ac:dyDescent="0.25">
      <c r="C1" s="930"/>
      <c r="D1" s="930"/>
      <c r="E1" s="930"/>
      <c r="F1" s="930"/>
      <c r="G1" s="930"/>
    </row>
    <row r="2" spans="1:7" x14ac:dyDescent="0.25">
      <c r="C2" s="921" t="s">
        <v>3</v>
      </c>
      <c r="D2" s="921"/>
      <c r="E2" s="921"/>
      <c r="F2" s="921"/>
      <c r="G2" s="921"/>
    </row>
    <row r="3" spans="1:7" ht="30" customHeight="1" x14ac:dyDescent="0.25">
      <c r="A3" s="3" t="s">
        <v>0</v>
      </c>
      <c r="B3" s="4" t="s">
        <v>6</v>
      </c>
      <c r="C3" s="14" t="s">
        <v>4</v>
      </c>
      <c r="D3" s="14" t="s">
        <v>1</v>
      </c>
      <c r="E3" s="14" t="s">
        <v>2</v>
      </c>
      <c r="F3" s="14" t="s">
        <v>7</v>
      </c>
      <c r="G3" s="14" t="s">
        <v>5</v>
      </c>
    </row>
    <row r="4" spans="1:7" x14ac:dyDescent="0.25">
      <c r="A4" s="12" t="s">
        <v>8</v>
      </c>
      <c r="B4" s="70">
        <v>175</v>
      </c>
      <c r="C4" s="70">
        <v>0</v>
      </c>
      <c r="D4" s="97" t="s">
        <v>12</v>
      </c>
      <c r="E4" s="16">
        <v>40781</v>
      </c>
      <c r="F4" s="16">
        <v>40781</v>
      </c>
      <c r="G4" s="20"/>
    </row>
    <row r="5" spans="1:7" x14ac:dyDescent="0.25">
      <c r="A5" s="12" t="s">
        <v>1305</v>
      </c>
      <c r="B5" s="70">
        <v>125</v>
      </c>
      <c r="C5" s="70">
        <v>0</v>
      </c>
      <c r="D5" s="97" t="s">
        <v>12</v>
      </c>
      <c r="E5" s="16">
        <v>40781</v>
      </c>
      <c r="F5" s="16">
        <v>40781</v>
      </c>
      <c r="G5" s="12"/>
    </row>
    <row r="6" spans="1:7" x14ac:dyDescent="0.25">
      <c r="A6" s="12" t="s">
        <v>1306</v>
      </c>
      <c r="B6" s="70">
        <v>125</v>
      </c>
      <c r="C6" s="70">
        <v>0</v>
      </c>
      <c r="D6" s="97" t="s">
        <v>12</v>
      </c>
      <c r="E6" s="16">
        <v>40781</v>
      </c>
      <c r="F6" s="16">
        <v>40781</v>
      </c>
      <c r="G6" s="12"/>
    </row>
    <row r="7" spans="1:7" x14ac:dyDescent="0.25">
      <c r="A7" s="12" t="s">
        <v>1307</v>
      </c>
      <c r="B7" s="70">
        <v>10</v>
      </c>
      <c r="C7" s="70">
        <v>0</v>
      </c>
      <c r="D7" s="97" t="s">
        <v>9</v>
      </c>
      <c r="E7" s="16">
        <v>40269</v>
      </c>
      <c r="F7" s="16">
        <v>40269</v>
      </c>
      <c r="G7" s="12"/>
    </row>
    <row r="8" spans="1:7" x14ac:dyDescent="0.25">
      <c r="A8" s="12" t="s">
        <v>10</v>
      </c>
      <c r="B8" s="26">
        <v>10</v>
      </c>
      <c r="C8" s="26">
        <v>0</v>
      </c>
      <c r="D8" s="97" t="s">
        <v>11</v>
      </c>
      <c r="E8" s="16">
        <v>33410</v>
      </c>
      <c r="F8" s="16">
        <v>33410</v>
      </c>
      <c r="G8" s="12"/>
    </row>
    <row r="9" spans="1:7" x14ac:dyDescent="0.25">
      <c r="B9" s="28"/>
      <c r="D9" s="29"/>
      <c r="E9" s="30"/>
    </row>
    <row r="10" spans="1:7" x14ac:dyDescent="0.25">
      <c r="B10" s="28"/>
      <c r="D10" s="29"/>
      <c r="E10" s="30"/>
    </row>
    <row r="11" spans="1:7" x14ac:dyDescent="0.25">
      <c r="B11" s="28"/>
      <c r="D11" s="29"/>
      <c r="E11" s="30"/>
    </row>
    <row r="12" spans="1:7" x14ac:dyDescent="0.25">
      <c r="B12" s="28"/>
      <c r="D12" s="29"/>
      <c r="E12" s="30"/>
    </row>
    <row r="13" spans="1:7" x14ac:dyDescent="0.25">
      <c r="B13" s="28"/>
      <c r="D13" s="29"/>
      <c r="E13" s="30"/>
    </row>
    <row r="14" spans="1:7" x14ac:dyDescent="0.25">
      <c r="B14" s="28"/>
      <c r="D14" s="29"/>
      <c r="E14" s="30"/>
    </row>
    <row r="15" spans="1:7" x14ac:dyDescent="0.25">
      <c r="B15" s="28"/>
      <c r="D15" s="29"/>
      <c r="E15" s="30"/>
    </row>
    <row r="16" spans="1:7" x14ac:dyDescent="0.25">
      <c r="B16" s="28"/>
      <c r="D16" s="29"/>
      <c r="E16" s="30"/>
    </row>
    <row r="17" spans="2:5" x14ac:dyDescent="0.25">
      <c r="B17" s="28"/>
      <c r="D17" s="29"/>
      <c r="E17" s="30"/>
    </row>
    <row r="18" spans="2:5" x14ac:dyDescent="0.25">
      <c r="B18" s="28"/>
      <c r="D18" s="29"/>
      <c r="E18" s="30"/>
    </row>
    <row r="19" spans="2:5" x14ac:dyDescent="0.25">
      <c r="B19" s="28"/>
      <c r="D19" s="29"/>
      <c r="E19" s="30"/>
    </row>
    <row r="20" spans="2:5" x14ac:dyDescent="0.25">
      <c r="B20" s="28"/>
      <c r="D20" s="29"/>
      <c r="E20" s="30"/>
    </row>
    <row r="21" spans="2:5" x14ac:dyDescent="0.25">
      <c r="B21" s="28"/>
      <c r="D21" s="29"/>
      <c r="E21" s="30"/>
    </row>
    <row r="22" spans="2:5" x14ac:dyDescent="0.25">
      <c r="B22" s="28"/>
      <c r="D22" s="29"/>
      <c r="E22" s="30"/>
    </row>
    <row r="23" spans="2:5" x14ac:dyDescent="0.25">
      <c r="B23" s="28"/>
      <c r="D23" s="29"/>
      <c r="E23" s="30"/>
    </row>
    <row r="24" spans="2:5" x14ac:dyDescent="0.25">
      <c r="B24" s="28"/>
      <c r="D24" s="29"/>
      <c r="E24" s="30"/>
    </row>
    <row r="25" spans="2:5" x14ac:dyDescent="0.25">
      <c r="B25" s="28"/>
      <c r="D25" s="29"/>
      <c r="E25" s="30"/>
    </row>
    <row r="26" spans="2:5" x14ac:dyDescent="0.25">
      <c r="B26" s="28"/>
      <c r="D26" s="29"/>
      <c r="E26" s="30"/>
    </row>
    <row r="27" spans="2:5" x14ac:dyDescent="0.25">
      <c r="B27" s="28"/>
      <c r="D27" s="29"/>
      <c r="E27" s="30"/>
    </row>
    <row r="28" spans="2:5" x14ac:dyDescent="0.25">
      <c r="B28" s="28"/>
      <c r="D28" s="29"/>
      <c r="E28" s="30"/>
    </row>
    <row r="29" spans="2:5" x14ac:dyDescent="0.25">
      <c r="B29" s="28"/>
      <c r="D29" s="29"/>
      <c r="E29" s="30"/>
    </row>
    <row r="30" spans="2:5" x14ac:dyDescent="0.25">
      <c r="B30" s="28"/>
      <c r="D30" s="29"/>
      <c r="E30" s="30"/>
    </row>
    <row r="31" spans="2:5" x14ac:dyDescent="0.25">
      <c r="B31" s="28"/>
      <c r="D31" s="29"/>
      <c r="E31" s="30"/>
    </row>
    <row r="32" spans="2:5" x14ac:dyDescent="0.25">
      <c r="B32" s="28"/>
      <c r="D32" s="29"/>
      <c r="E32" s="30"/>
    </row>
    <row r="33" spans="2:5" x14ac:dyDescent="0.25">
      <c r="B33" s="28"/>
      <c r="D33" s="29"/>
      <c r="E33" s="30"/>
    </row>
    <row r="34" spans="2:5" x14ac:dyDescent="0.25">
      <c r="B34" s="28"/>
      <c r="D34" s="29"/>
      <c r="E34" s="30"/>
    </row>
    <row r="35" spans="2:5" x14ac:dyDescent="0.25">
      <c r="B35" s="28"/>
      <c r="D35" s="29"/>
      <c r="E35" s="30"/>
    </row>
    <row r="36" spans="2:5" x14ac:dyDescent="0.25">
      <c r="B36" s="28"/>
      <c r="D36" s="29"/>
      <c r="E36" s="30"/>
    </row>
    <row r="37" spans="2:5" x14ac:dyDescent="0.25">
      <c r="B37" s="28"/>
      <c r="D37" s="29"/>
      <c r="E37" s="30"/>
    </row>
    <row r="38" spans="2:5" x14ac:dyDescent="0.25">
      <c r="B38" s="28"/>
      <c r="D38" s="29"/>
      <c r="E38" s="30"/>
    </row>
    <row r="39" spans="2:5" x14ac:dyDescent="0.25">
      <c r="B39" s="28"/>
      <c r="D39" s="29"/>
      <c r="E39" s="30"/>
    </row>
    <row r="40" spans="2:5" x14ac:dyDescent="0.25">
      <c r="B40" s="28"/>
      <c r="D40" s="29"/>
      <c r="E40" s="30"/>
    </row>
    <row r="41" spans="2:5" x14ac:dyDescent="0.25">
      <c r="B41" s="28"/>
      <c r="D41" s="29"/>
      <c r="E41" s="30"/>
    </row>
    <row r="42" spans="2:5" x14ac:dyDescent="0.25">
      <c r="B42" s="28"/>
      <c r="D42" s="29"/>
      <c r="E42" s="30"/>
    </row>
    <row r="43" spans="2:5" x14ac:dyDescent="0.25">
      <c r="B43" s="28"/>
      <c r="D43" s="29"/>
      <c r="E43" s="30"/>
    </row>
    <row r="44" spans="2:5" x14ac:dyDescent="0.25">
      <c r="B44" s="28"/>
      <c r="D44" s="29"/>
      <c r="E44" s="30"/>
    </row>
    <row r="45" spans="2:5" x14ac:dyDescent="0.25">
      <c r="B45" s="28"/>
      <c r="D45" s="29"/>
      <c r="E45" s="30"/>
    </row>
    <row r="46" spans="2:5" x14ac:dyDescent="0.25">
      <c r="B46" s="28"/>
      <c r="D46" s="29"/>
      <c r="E46" s="30"/>
    </row>
    <row r="47" spans="2:5" x14ac:dyDescent="0.25">
      <c r="B47" s="28"/>
      <c r="D47" s="29"/>
      <c r="E47" s="30"/>
    </row>
    <row r="48" spans="2:5" x14ac:dyDescent="0.25">
      <c r="B48" s="28"/>
      <c r="D48" s="29"/>
      <c r="E48" s="30"/>
    </row>
    <row r="49" spans="2:5" x14ac:dyDescent="0.25">
      <c r="B49" s="28"/>
      <c r="D49" s="29"/>
      <c r="E49" s="30"/>
    </row>
    <row r="50" spans="2:5" x14ac:dyDescent="0.25">
      <c r="B50" s="28"/>
      <c r="D50" s="29"/>
      <c r="E50" s="30"/>
    </row>
    <row r="51" spans="2:5" x14ac:dyDescent="0.25">
      <c r="B51" s="28"/>
      <c r="D51" s="29"/>
      <c r="E51" s="30"/>
    </row>
    <row r="52" spans="2:5" x14ac:dyDescent="0.25">
      <c r="B52" s="28"/>
      <c r="D52" s="29"/>
      <c r="E52" s="30"/>
    </row>
    <row r="53" spans="2:5" x14ac:dyDescent="0.25">
      <c r="B53" s="28"/>
      <c r="D53" s="29"/>
      <c r="E53" s="30"/>
    </row>
    <row r="54" spans="2:5" x14ac:dyDescent="0.25">
      <c r="B54" s="28"/>
      <c r="D54" s="29"/>
      <c r="E54" s="30"/>
    </row>
    <row r="55" spans="2:5" x14ac:dyDescent="0.25">
      <c r="B55" s="28"/>
      <c r="D55" s="29"/>
      <c r="E55" s="30"/>
    </row>
    <row r="56" spans="2:5" x14ac:dyDescent="0.25">
      <c r="B56" s="28"/>
      <c r="D56" s="29"/>
      <c r="E56" s="30"/>
    </row>
    <row r="57" spans="2:5" x14ac:dyDescent="0.25">
      <c r="B57" s="28"/>
      <c r="D57" s="29"/>
      <c r="E57" s="30"/>
    </row>
    <row r="58" spans="2:5" x14ac:dyDescent="0.25">
      <c r="B58" s="28"/>
      <c r="D58" s="29"/>
      <c r="E58" s="30"/>
    </row>
    <row r="59" spans="2:5" x14ac:dyDescent="0.25">
      <c r="B59" s="28"/>
      <c r="D59" s="29"/>
      <c r="E59" s="30"/>
    </row>
    <row r="60" spans="2:5" x14ac:dyDescent="0.25">
      <c r="B60" s="28"/>
      <c r="D60" s="29"/>
      <c r="E60" s="30"/>
    </row>
    <row r="61" spans="2:5" x14ac:dyDescent="0.25">
      <c r="B61" s="28"/>
      <c r="D61" s="29"/>
      <c r="E61" s="30"/>
    </row>
    <row r="62" spans="2:5" x14ac:dyDescent="0.25">
      <c r="B62" s="28"/>
      <c r="D62" s="29"/>
      <c r="E62" s="30"/>
    </row>
    <row r="63" spans="2:5" x14ac:dyDescent="0.25">
      <c r="B63" s="28"/>
      <c r="D63" s="29"/>
      <c r="E63" s="30"/>
    </row>
    <row r="64" spans="2:5" x14ac:dyDescent="0.25">
      <c r="B64" s="28"/>
      <c r="D64" s="29"/>
      <c r="E64" s="30"/>
    </row>
    <row r="65" spans="2:5" x14ac:dyDescent="0.25">
      <c r="B65" s="28"/>
      <c r="D65" s="29"/>
      <c r="E65" s="30"/>
    </row>
    <row r="66" spans="2:5" x14ac:dyDescent="0.25">
      <c r="B66" s="28"/>
      <c r="D66" s="29"/>
      <c r="E66" s="30"/>
    </row>
    <row r="67" spans="2:5" x14ac:dyDescent="0.25">
      <c r="B67" s="28"/>
      <c r="D67" s="29"/>
      <c r="E67" s="30"/>
    </row>
    <row r="68" spans="2:5" x14ac:dyDescent="0.25">
      <c r="B68" s="28"/>
      <c r="D68" s="29"/>
      <c r="E68" s="30"/>
    </row>
    <row r="69" spans="2:5" x14ac:dyDescent="0.25">
      <c r="B69" s="28"/>
      <c r="D69" s="29"/>
      <c r="E69" s="30"/>
    </row>
    <row r="70" spans="2:5" x14ac:dyDescent="0.25">
      <c r="B70" s="28"/>
      <c r="D70" s="29"/>
      <c r="E70" s="30"/>
    </row>
    <row r="71" spans="2:5" x14ac:dyDescent="0.25">
      <c r="B71" s="28"/>
      <c r="D71" s="29"/>
      <c r="E71" s="30"/>
    </row>
    <row r="72" spans="2:5" x14ac:dyDescent="0.25">
      <c r="B72" s="28"/>
      <c r="D72" s="29"/>
      <c r="E72" s="30"/>
    </row>
    <row r="73" spans="2:5" x14ac:dyDescent="0.25">
      <c r="B73" s="28"/>
      <c r="D73" s="29"/>
      <c r="E73" s="30"/>
    </row>
    <row r="74" spans="2:5" x14ac:dyDescent="0.25">
      <c r="B74" s="28"/>
      <c r="D74" s="29"/>
      <c r="E74" s="30"/>
    </row>
    <row r="75" spans="2:5" x14ac:dyDescent="0.25">
      <c r="B75" s="28"/>
      <c r="D75" s="29"/>
      <c r="E75" s="30"/>
    </row>
    <row r="76" spans="2:5" x14ac:dyDescent="0.25">
      <c r="B76" s="28"/>
      <c r="D76" s="29"/>
      <c r="E76" s="30"/>
    </row>
    <row r="77" spans="2:5" x14ac:dyDescent="0.25">
      <c r="B77" s="28"/>
      <c r="D77" s="29"/>
      <c r="E77" s="30"/>
    </row>
    <row r="78" spans="2:5" x14ac:dyDescent="0.25">
      <c r="B78" s="28"/>
      <c r="D78" s="29"/>
      <c r="E78" s="30"/>
    </row>
    <row r="79" spans="2:5" x14ac:dyDescent="0.25">
      <c r="B79" s="28"/>
      <c r="D79" s="29"/>
      <c r="E79" s="30"/>
    </row>
    <row r="80" spans="2:5" x14ac:dyDescent="0.25">
      <c r="B80" s="28"/>
      <c r="D80" s="29"/>
      <c r="E80" s="30"/>
    </row>
    <row r="81" spans="2:5" x14ac:dyDescent="0.25">
      <c r="B81" s="28"/>
      <c r="D81" s="29"/>
      <c r="E81" s="30"/>
    </row>
    <row r="82" spans="2:5" x14ac:dyDescent="0.25">
      <c r="B82" s="28"/>
      <c r="D82" s="29"/>
      <c r="E82" s="30"/>
    </row>
    <row r="83" spans="2:5" x14ac:dyDescent="0.25">
      <c r="B83" s="28"/>
      <c r="D83" s="29"/>
      <c r="E83" s="30"/>
    </row>
    <row r="84" spans="2:5" x14ac:dyDescent="0.25">
      <c r="B84" s="28"/>
      <c r="D84" s="29"/>
      <c r="E84" s="30"/>
    </row>
    <row r="85" spans="2:5" x14ac:dyDescent="0.25">
      <c r="B85" s="28"/>
      <c r="D85" s="29"/>
      <c r="E85" s="30"/>
    </row>
    <row r="86" spans="2:5" x14ac:dyDescent="0.25">
      <c r="B86" s="28"/>
      <c r="D86" s="29"/>
      <c r="E86" s="30"/>
    </row>
    <row r="87" spans="2:5" x14ac:dyDescent="0.25">
      <c r="B87" s="28"/>
      <c r="D87" s="29"/>
      <c r="E87" s="30"/>
    </row>
    <row r="88" spans="2:5" x14ac:dyDescent="0.25">
      <c r="B88" s="28"/>
      <c r="D88" s="29"/>
      <c r="E88" s="30"/>
    </row>
    <row r="89" spans="2:5" x14ac:dyDescent="0.25">
      <c r="B89" s="28"/>
      <c r="D89" s="29"/>
      <c r="E89" s="30"/>
    </row>
    <row r="90" spans="2:5" x14ac:dyDescent="0.25">
      <c r="B90" s="28"/>
      <c r="D90" s="29"/>
      <c r="E90" s="30"/>
    </row>
    <row r="91" spans="2:5" x14ac:dyDescent="0.25">
      <c r="B91" s="28"/>
      <c r="D91" s="29"/>
      <c r="E91" s="30"/>
    </row>
    <row r="92" spans="2:5" x14ac:dyDescent="0.25">
      <c r="B92" s="28"/>
      <c r="D92" s="29"/>
      <c r="E92" s="30"/>
    </row>
    <row r="93" spans="2:5" x14ac:dyDescent="0.25">
      <c r="B93" s="28"/>
      <c r="D93" s="29"/>
      <c r="E93" s="30"/>
    </row>
    <row r="94" spans="2:5" x14ac:dyDescent="0.25">
      <c r="B94" s="28"/>
      <c r="D94" s="29"/>
      <c r="E94" s="30"/>
    </row>
    <row r="95" spans="2:5" x14ac:dyDescent="0.25">
      <c r="B95" s="28"/>
      <c r="D95" s="29"/>
      <c r="E95" s="30"/>
    </row>
    <row r="96" spans="2:5" x14ac:dyDescent="0.25">
      <c r="B96" s="28"/>
      <c r="D96" s="29"/>
      <c r="E96" s="30"/>
    </row>
    <row r="97" spans="2:5" x14ac:dyDescent="0.25">
      <c r="B97" s="28"/>
      <c r="D97" s="29"/>
      <c r="E97" s="30"/>
    </row>
    <row r="98" spans="2:5" x14ac:dyDescent="0.25">
      <c r="B98" s="28"/>
      <c r="D98" s="29"/>
      <c r="E98" s="30"/>
    </row>
    <row r="99" spans="2:5" x14ac:dyDescent="0.25">
      <c r="B99" s="28"/>
      <c r="D99" s="29"/>
      <c r="E99" s="30"/>
    </row>
    <row r="100" spans="2:5" x14ac:dyDescent="0.25">
      <c r="B100" s="28"/>
      <c r="D100" s="29"/>
      <c r="E100" s="30"/>
    </row>
    <row r="101" spans="2:5" x14ac:dyDescent="0.25">
      <c r="B101" s="28"/>
      <c r="D101" s="29"/>
      <c r="E101" s="30"/>
    </row>
    <row r="102" spans="2:5" x14ac:dyDescent="0.25">
      <c r="B102" s="28"/>
      <c r="D102" s="29"/>
      <c r="E102" s="30"/>
    </row>
    <row r="103" spans="2:5" x14ac:dyDescent="0.25">
      <c r="B103" s="28"/>
      <c r="D103" s="29"/>
      <c r="E103" s="30"/>
    </row>
    <row r="104" spans="2:5" x14ac:dyDescent="0.25">
      <c r="B104" s="28"/>
      <c r="D104" s="29"/>
      <c r="E104" s="30"/>
    </row>
    <row r="105" spans="2:5" x14ac:dyDescent="0.25">
      <c r="B105" s="28"/>
      <c r="D105" s="29"/>
      <c r="E105" s="30"/>
    </row>
    <row r="106" spans="2:5" x14ac:dyDescent="0.25">
      <c r="B106" s="28"/>
      <c r="D106" s="29"/>
      <c r="E106" s="30"/>
    </row>
    <row r="107" spans="2:5" x14ac:dyDescent="0.25">
      <c r="B107" s="28"/>
      <c r="D107" s="29"/>
      <c r="E107" s="30"/>
    </row>
    <row r="108" spans="2:5" x14ac:dyDescent="0.25">
      <c r="B108" s="28"/>
      <c r="D108" s="29"/>
      <c r="E108" s="30"/>
    </row>
    <row r="109" spans="2:5" x14ac:dyDescent="0.25">
      <c r="B109" s="28"/>
      <c r="D109" s="29"/>
      <c r="E109" s="30"/>
    </row>
    <row r="110" spans="2:5" x14ac:dyDescent="0.25">
      <c r="B110" s="28"/>
      <c r="D110" s="29"/>
      <c r="E110" s="30"/>
    </row>
    <row r="111" spans="2:5" x14ac:dyDescent="0.25">
      <c r="B111" s="28"/>
      <c r="D111" s="29"/>
      <c r="E111" s="30"/>
    </row>
    <row r="112" spans="2:5" x14ac:dyDescent="0.25">
      <c r="B112" s="28"/>
      <c r="D112" s="29"/>
      <c r="E112" s="30"/>
    </row>
    <row r="113" spans="2:5" x14ac:dyDescent="0.25">
      <c r="B113" s="28"/>
      <c r="D113" s="29"/>
      <c r="E113" s="30"/>
    </row>
    <row r="114" spans="2:5" x14ac:dyDescent="0.25">
      <c r="B114" s="28"/>
      <c r="D114" s="29"/>
      <c r="E114" s="30"/>
    </row>
    <row r="115" spans="2:5" x14ac:dyDescent="0.25">
      <c r="B115" s="28"/>
      <c r="D115" s="29"/>
      <c r="E115" s="30"/>
    </row>
    <row r="116" spans="2:5" x14ac:dyDescent="0.25">
      <c r="B116" s="28"/>
      <c r="D116" s="29"/>
      <c r="E116" s="30"/>
    </row>
    <row r="117" spans="2:5" x14ac:dyDescent="0.25">
      <c r="B117" s="28"/>
      <c r="D117" s="29"/>
      <c r="E117" s="30"/>
    </row>
    <row r="118" spans="2:5" x14ac:dyDescent="0.25">
      <c r="B118" s="28"/>
      <c r="D118" s="29"/>
      <c r="E118" s="30"/>
    </row>
    <row r="119" spans="2:5" x14ac:dyDescent="0.25">
      <c r="B119" s="28"/>
      <c r="D119" s="29"/>
      <c r="E119" s="30"/>
    </row>
    <row r="120" spans="2:5" x14ac:dyDescent="0.25">
      <c r="B120" s="28"/>
      <c r="D120" s="29"/>
      <c r="E120" s="30"/>
    </row>
    <row r="121" spans="2:5" x14ac:dyDescent="0.25">
      <c r="B121" s="28"/>
      <c r="D121" s="29"/>
      <c r="E121" s="30"/>
    </row>
    <row r="122" spans="2:5" x14ac:dyDescent="0.25">
      <c r="B122" s="28"/>
      <c r="D122" s="29"/>
      <c r="E122" s="30"/>
    </row>
    <row r="123" spans="2:5" x14ac:dyDescent="0.25">
      <c r="B123" s="28"/>
      <c r="D123" s="29"/>
      <c r="E123" s="30"/>
    </row>
    <row r="124" spans="2:5" x14ac:dyDescent="0.25">
      <c r="B124" s="28"/>
      <c r="D124" s="29"/>
      <c r="E124" s="30"/>
    </row>
    <row r="125" spans="2:5" x14ac:dyDescent="0.25">
      <c r="B125" s="28"/>
      <c r="D125" s="29"/>
      <c r="E125" s="30"/>
    </row>
    <row r="126" spans="2:5" x14ac:dyDescent="0.25">
      <c r="B126" s="28"/>
      <c r="D126" s="29"/>
      <c r="E126" s="30"/>
    </row>
    <row r="127" spans="2:5" x14ac:dyDescent="0.25">
      <c r="B127" s="28"/>
      <c r="D127" s="29"/>
      <c r="E127" s="30"/>
    </row>
    <row r="128" spans="2:5" x14ac:dyDescent="0.25">
      <c r="B128" s="28"/>
      <c r="D128" s="29"/>
      <c r="E128" s="30"/>
    </row>
    <row r="129" spans="2:5" x14ac:dyDescent="0.25">
      <c r="B129" s="28"/>
      <c r="D129" s="29"/>
      <c r="E129" s="30"/>
    </row>
    <row r="130" spans="2:5" x14ac:dyDescent="0.25">
      <c r="B130" s="28"/>
      <c r="D130" s="29"/>
      <c r="E130" s="30"/>
    </row>
    <row r="131" spans="2:5" x14ac:dyDescent="0.25">
      <c r="B131" s="28"/>
      <c r="D131" s="29"/>
      <c r="E131" s="30"/>
    </row>
    <row r="132" spans="2:5" x14ac:dyDescent="0.25">
      <c r="B132" s="28"/>
      <c r="D132" s="29"/>
      <c r="E132" s="30"/>
    </row>
    <row r="133" spans="2:5" x14ac:dyDescent="0.25">
      <c r="B133" s="28"/>
      <c r="D133" s="29"/>
      <c r="E133" s="30"/>
    </row>
    <row r="134" spans="2:5" x14ac:dyDescent="0.25">
      <c r="B134" s="28"/>
      <c r="D134" s="29"/>
      <c r="E134" s="30"/>
    </row>
    <row r="135" spans="2:5" x14ac:dyDescent="0.25">
      <c r="B135" s="28"/>
      <c r="D135" s="29"/>
      <c r="E135" s="30"/>
    </row>
    <row r="136" spans="2:5" x14ac:dyDescent="0.25">
      <c r="B136" s="28"/>
      <c r="D136" s="29"/>
      <c r="E136" s="30"/>
    </row>
    <row r="137" spans="2:5" x14ac:dyDescent="0.25">
      <c r="B137" s="28"/>
      <c r="D137" s="29"/>
      <c r="E137" s="30"/>
    </row>
    <row r="138" spans="2:5" x14ac:dyDescent="0.25">
      <c r="B138" s="28"/>
      <c r="D138" s="29"/>
      <c r="E138" s="30"/>
    </row>
    <row r="139" spans="2:5" x14ac:dyDescent="0.25">
      <c r="B139" s="28"/>
      <c r="D139" s="29"/>
      <c r="E139" s="30"/>
    </row>
    <row r="140" spans="2:5" x14ac:dyDescent="0.25">
      <c r="B140" s="28"/>
      <c r="D140" s="29"/>
      <c r="E140" s="30"/>
    </row>
    <row r="141" spans="2:5" x14ac:dyDescent="0.25">
      <c r="B141" s="28"/>
      <c r="D141" s="29"/>
      <c r="E141" s="30"/>
    </row>
    <row r="142" spans="2:5" x14ac:dyDescent="0.25">
      <c r="B142" s="28"/>
      <c r="D142" s="29"/>
      <c r="E142" s="30"/>
    </row>
    <row r="143" spans="2:5" x14ac:dyDescent="0.25">
      <c r="B143" s="28"/>
      <c r="D143" s="29"/>
      <c r="E143" s="30"/>
    </row>
    <row r="144" spans="2:5" x14ac:dyDescent="0.25">
      <c r="B144" s="28"/>
      <c r="D144" s="29"/>
      <c r="E144" s="30"/>
    </row>
    <row r="145" spans="2:5" x14ac:dyDescent="0.25">
      <c r="B145" s="28"/>
      <c r="D145" s="29"/>
      <c r="E145" s="30"/>
    </row>
    <row r="146" spans="2:5" x14ac:dyDescent="0.25">
      <c r="B146" s="28"/>
      <c r="D146" s="29"/>
      <c r="E146" s="30"/>
    </row>
    <row r="147" spans="2:5" x14ac:dyDescent="0.25">
      <c r="B147" s="28"/>
      <c r="D147" s="29"/>
      <c r="E147" s="30"/>
    </row>
    <row r="148" spans="2:5" x14ac:dyDescent="0.25">
      <c r="B148" s="28"/>
      <c r="D148" s="29"/>
      <c r="E148" s="30"/>
    </row>
    <row r="149" spans="2:5" x14ac:dyDescent="0.25">
      <c r="B149" s="28"/>
      <c r="D149" s="29"/>
      <c r="E149" s="30"/>
    </row>
    <row r="150" spans="2:5" x14ac:dyDescent="0.25">
      <c r="B150" s="28"/>
      <c r="D150" s="29"/>
      <c r="E150" s="30"/>
    </row>
    <row r="151" spans="2:5" x14ac:dyDescent="0.25">
      <c r="B151" s="28"/>
      <c r="D151" s="29"/>
      <c r="E151" s="30"/>
    </row>
    <row r="152" spans="2:5" x14ac:dyDescent="0.25">
      <c r="B152" s="28"/>
      <c r="D152" s="29"/>
      <c r="E152" s="30"/>
    </row>
    <row r="153" spans="2:5" x14ac:dyDescent="0.25">
      <c r="B153" s="28"/>
      <c r="D153" s="29"/>
      <c r="E153" s="30"/>
    </row>
    <row r="154" spans="2:5" x14ac:dyDescent="0.25">
      <c r="B154" s="28"/>
      <c r="D154" s="29"/>
      <c r="E154" s="30"/>
    </row>
    <row r="155" spans="2:5" x14ac:dyDescent="0.25">
      <c r="B155" s="28"/>
      <c r="D155" s="29"/>
      <c r="E155" s="30"/>
    </row>
    <row r="156" spans="2:5" x14ac:dyDescent="0.25">
      <c r="B156" s="28"/>
      <c r="D156" s="29"/>
      <c r="E156" s="30"/>
    </row>
    <row r="157" spans="2:5" x14ac:dyDescent="0.25">
      <c r="B157" s="28"/>
      <c r="D157" s="29"/>
      <c r="E157" s="30"/>
    </row>
    <row r="158" spans="2:5" x14ac:dyDescent="0.25">
      <c r="B158" s="28"/>
      <c r="D158" s="29"/>
      <c r="E158" s="30"/>
    </row>
    <row r="159" spans="2:5" x14ac:dyDescent="0.25">
      <c r="B159" s="28"/>
      <c r="D159" s="29"/>
      <c r="E159" s="30"/>
    </row>
    <row r="160" spans="2:5" x14ac:dyDescent="0.25">
      <c r="B160" s="28"/>
      <c r="D160" s="29"/>
      <c r="E160" s="30"/>
    </row>
    <row r="161" spans="2:5" x14ac:dyDescent="0.25">
      <c r="B161" s="28"/>
      <c r="D161" s="29"/>
      <c r="E161" s="30"/>
    </row>
    <row r="162" spans="2:5" x14ac:dyDescent="0.25">
      <c r="B162" s="28"/>
      <c r="D162" s="29"/>
      <c r="E162" s="30"/>
    </row>
    <row r="163" spans="2:5" x14ac:dyDescent="0.25">
      <c r="B163" s="28"/>
      <c r="D163" s="29"/>
      <c r="E163" s="30"/>
    </row>
    <row r="164" spans="2:5" x14ac:dyDescent="0.25">
      <c r="B164" s="28"/>
      <c r="D164" s="29"/>
      <c r="E164" s="30"/>
    </row>
    <row r="165" spans="2:5" x14ac:dyDescent="0.25">
      <c r="B165" s="28"/>
      <c r="D165" s="29"/>
      <c r="E165" s="30"/>
    </row>
    <row r="166" spans="2:5" x14ac:dyDescent="0.25">
      <c r="B166" s="28"/>
      <c r="D166" s="29"/>
      <c r="E166" s="30"/>
    </row>
    <row r="167" spans="2:5" x14ac:dyDescent="0.25">
      <c r="B167" s="28"/>
      <c r="D167" s="29"/>
      <c r="E167" s="30"/>
    </row>
    <row r="168" spans="2:5" x14ac:dyDescent="0.25">
      <c r="B168" s="28"/>
      <c r="D168" s="29"/>
      <c r="E168" s="30"/>
    </row>
    <row r="169" spans="2:5" x14ac:dyDescent="0.25">
      <c r="B169" s="28"/>
      <c r="D169" s="29"/>
      <c r="E169" s="30"/>
    </row>
    <row r="170" spans="2:5" x14ac:dyDescent="0.25">
      <c r="B170" s="28"/>
      <c r="D170" s="29"/>
      <c r="E170" s="30"/>
    </row>
    <row r="171" spans="2:5" x14ac:dyDescent="0.25">
      <c r="B171" s="28"/>
      <c r="D171" s="29"/>
      <c r="E171" s="30"/>
    </row>
    <row r="172" spans="2:5" x14ac:dyDescent="0.25">
      <c r="B172" s="28"/>
      <c r="D172" s="29"/>
      <c r="E172" s="30"/>
    </row>
    <row r="173" spans="2:5" x14ac:dyDescent="0.25">
      <c r="B173" s="28"/>
      <c r="D173" s="29"/>
      <c r="E173" s="30"/>
    </row>
    <row r="174" spans="2:5" x14ac:dyDescent="0.25">
      <c r="B174" s="28"/>
      <c r="D174" s="29"/>
      <c r="E174" s="30"/>
    </row>
    <row r="175" spans="2:5" x14ac:dyDescent="0.25">
      <c r="B175" s="28"/>
      <c r="D175" s="29"/>
      <c r="E175" s="30"/>
    </row>
    <row r="176" spans="2:5" x14ac:dyDescent="0.25">
      <c r="B176" s="28"/>
      <c r="D176" s="29"/>
      <c r="E176" s="30"/>
    </row>
    <row r="177" spans="2:5" x14ac:dyDescent="0.25">
      <c r="B177" s="28"/>
      <c r="D177" s="29"/>
      <c r="E177" s="30"/>
    </row>
    <row r="178" spans="2:5" x14ac:dyDescent="0.25">
      <c r="B178" s="28"/>
      <c r="D178" s="29"/>
      <c r="E178" s="30"/>
    </row>
    <row r="179" spans="2:5" x14ac:dyDescent="0.25">
      <c r="B179" s="28"/>
      <c r="D179" s="29"/>
      <c r="E179" s="30"/>
    </row>
    <row r="180" spans="2:5" x14ac:dyDescent="0.25">
      <c r="B180" s="28"/>
      <c r="D180" s="29"/>
      <c r="E180" s="30"/>
    </row>
    <row r="181" spans="2:5" x14ac:dyDescent="0.25">
      <c r="B181" s="28"/>
      <c r="D181" s="29"/>
      <c r="E181" s="30"/>
    </row>
    <row r="182" spans="2:5" x14ac:dyDescent="0.25">
      <c r="B182" s="28"/>
      <c r="D182" s="29"/>
      <c r="E182" s="30"/>
    </row>
    <row r="183" spans="2:5" x14ac:dyDescent="0.25">
      <c r="B183" s="28"/>
      <c r="D183" s="29"/>
      <c r="E183" s="30"/>
    </row>
    <row r="184" spans="2:5" x14ac:dyDescent="0.25">
      <c r="B184" s="28"/>
      <c r="D184" s="29"/>
      <c r="E184" s="30"/>
    </row>
    <row r="185" spans="2:5" x14ac:dyDescent="0.25">
      <c r="B185" s="28"/>
      <c r="D185" s="29"/>
      <c r="E185" s="30"/>
    </row>
    <row r="186" spans="2:5" x14ac:dyDescent="0.25">
      <c r="B186" s="28"/>
      <c r="D186" s="29"/>
      <c r="E186" s="30"/>
    </row>
    <row r="187" spans="2:5" x14ac:dyDescent="0.25">
      <c r="B187" s="28"/>
      <c r="D187" s="29"/>
      <c r="E187" s="30"/>
    </row>
    <row r="188" spans="2:5" x14ac:dyDescent="0.25">
      <c r="B188" s="28"/>
      <c r="D188" s="29"/>
      <c r="E188" s="30"/>
    </row>
    <row r="189" spans="2:5" x14ac:dyDescent="0.25">
      <c r="B189" s="28"/>
      <c r="D189" s="29"/>
      <c r="E189" s="30"/>
    </row>
    <row r="190" spans="2:5" x14ac:dyDescent="0.25">
      <c r="B190" s="28"/>
      <c r="D190" s="29"/>
      <c r="E190" s="30"/>
    </row>
    <row r="191" spans="2:5" x14ac:dyDescent="0.25">
      <c r="B191" s="28"/>
      <c r="D191" s="29"/>
      <c r="E191" s="30"/>
    </row>
    <row r="192" spans="2:5" x14ac:dyDescent="0.25">
      <c r="B192" s="28"/>
      <c r="D192" s="29"/>
      <c r="E192" s="30"/>
    </row>
    <row r="193" spans="2:5" x14ac:dyDescent="0.25">
      <c r="B193" s="28"/>
      <c r="D193" s="29"/>
      <c r="E193" s="30"/>
    </row>
    <row r="194" spans="2:5" x14ac:dyDescent="0.25">
      <c r="B194" s="28"/>
      <c r="D194" s="29"/>
      <c r="E194" s="30"/>
    </row>
    <row r="195" spans="2:5" x14ac:dyDescent="0.25">
      <c r="B195" s="28"/>
      <c r="D195" s="29"/>
      <c r="E195" s="30"/>
    </row>
    <row r="196" spans="2:5" x14ac:dyDescent="0.25">
      <c r="B196" s="28"/>
      <c r="D196" s="29"/>
      <c r="E196" s="30"/>
    </row>
    <row r="197" spans="2:5" x14ac:dyDescent="0.25">
      <c r="B197" s="28"/>
      <c r="D197" s="29"/>
      <c r="E197" s="30"/>
    </row>
    <row r="198" spans="2:5" x14ac:dyDescent="0.25">
      <c r="B198" s="28"/>
      <c r="D198" s="29"/>
      <c r="E198" s="30"/>
    </row>
    <row r="199" spans="2:5" x14ac:dyDescent="0.25">
      <c r="B199" s="28"/>
      <c r="D199" s="29"/>
      <c r="E199" s="30"/>
    </row>
    <row r="200" spans="2:5" x14ac:dyDescent="0.25">
      <c r="B200" s="28"/>
      <c r="D200" s="29"/>
      <c r="E200" s="30"/>
    </row>
    <row r="201" spans="2:5" x14ac:dyDescent="0.25">
      <c r="B201" s="28"/>
      <c r="D201" s="29"/>
      <c r="E201" s="30"/>
    </row>
    <row r="202" spans="2:5" x14ac:dyDescent="0.25">
      <c r="B202" s="28"/>
      <c r="D202" s="29"/>
      <c r="E202" s="30"/>
    </row>
    <row r="203" spans="2:5" x14ac:dyDescent="0.25">
      <c r="B203" s="28"/>
      <c r="D203" s="29"/>
      <c r="E203" s="30"/>
    </row>
    <row r="204" spans="2:5" x14ac:dyDescent="0.25">
      <c r="B204" s="28"/>
      <c r="D204" s="29"/>
      <c r="E204" s="30"/>
    </row>
    <row r="205" spans="2:5" x14ac:dyDescent="0.25">
      <c r="B205" s="28"/>
      <c r="D205" s="29"/>
      <c r="E205" s="30"/>
    </row>
    <row r="206" spans="2:5" x14ac:dyDescent="0.25">
      <c r="B206" s="28"/>
      <c r="D206" s="29"/>
      <c r="E206" s="30"/>
    </row>
    <row r="207" spans="2:5" x14ac:dyDescent="0.25">
      <c r="B207" s="28"/>
      <c r="D207" s="29"/>
      <c r="E207" s="30"/>
    </row>
    <row r="208" spans="2:5" x14ac:dyDescent="0.25">
      <c r="B208" s="28"/>
      <c r="D208" s="29"/>
      <c r="E208" s="30"/>
    </row>
    <row r="209" spans="2:5" x14ac:dyDescent="0.25">
      <c r="B209" s="28"/>
      <c r="D209" s="29"/>
      <c r="E209" s="30"/>
    </row>
    <row r="210" spans="2:5" x14ac:dyDescent="0.25">
      <c r="B210" s="28"/>
      <c r="D210" s="29"/>
      <c r="E210" s="30"/>
    </row>
    <row r="211" spans="2:5" x14ac:dyDescent="0.25">
      <c r="B211" s="28"/>
      <c r="D211" s="29"/>
      <c r="E211" s="30"/>
    </row>
    <row r="212" spans="2:5" x14ac:dyDescent="0.25">
      <c r="B212" s="28"/>
      <c r="D212" s="29"/>
      <c r="E212" s="30"/>
    </row>
    <row r="213" spans="2:5" x14ac:dyDescent="0.25">
      <c r="B213" s="28"/>
      <c r="D213" s="29"/>
      <c r="E213" s="30"/>
    </row>
    <row r="214" spans="2:5" x14ac:dyDescent="0.25">
      <c r="B214" s="28"/>
      <c r="D214" s="29"/>
      <c r="E214" s="30"/>
    </row>
    <row r="215" spans="2:5" x14ac:dyDescent="0.25">
      <c r="B215" s="28"/>
      <c r="D215" s="29"/>
      <c r="E215" s="30"/>
    </row>
    <row r="216" spans="2:5" x14ac:dyDescent="0.25">
      <c r="B216" s="28"/>
      <c r="D216" s="29"/>
      <c r="E216" s="30"/>
    </row>
    <row r="217" spans="2:5" x14ac:dyDescent="0.25">
      <c r="B217" s="28"/>
      <c r="D217" s="29"/>
      <c r="E217" s="30"/>
    </row>
    <row r="218" spans="2:5" x14ac:dyDescent="0.25">
      <c r="B218" s="28"/>
      <c r="D218" s="29"/>
      <c r="E218" s="30"/>
    </row>
    <row r="219" spans="2:5" x14ac:dyDescent="0.25">
      <c r="B219" s="28"/>
      <c r="D219" s="29"/>
      <c r="E219" s="30"/>
    </row>
    <row r="220" spans="2:5" x14ac:dyDescent="0.25">
      <c r="B220" s="28"/>
      <c r="D220" s="29"/>
      <c r="E220" s="30"/>
    </row>
    <row r="221" spans="2:5" x14ac:dyDescent="0.25">
      <c r="B221" s="28"/>
      <c r="D221" s="29"/>
      <c r="E221" s="30"/>
    </row>
    <row r="222" spans="2:5" x14ac:dyDescent="0.25">
      <c r="B222" s="28"/>
      <c r="D222" s="29"/>
      <c r="E222" s="30"/>
    </row>
    <row r="223" spans="2:5" x14ac:dyDescent="0.25">
      <c r="B223" s="28"/>
      <c r="D223" s="29"/>
      <c r="E223" s="30"/>
    </row>
    <row r="224" spans="2:5" x14ac:dyDescent="0.25">
      <c r="B224" s="28"/>
      <c r="D224" s="29"/>
      <c r="E224" s="30"/>
    </row>
    <row r="225" spans="2:5" x14ac:dyDescent="0.25">
      <c r="B225" s="28"/>
      <c r="D225" s="29"/>
      <c r="E225" s="30"/>
    </row>
    <row r="226" spans="2:5" x14ac:dyDescent="0.25">
      <c r="B226" s="28"/>
      <c r="D226" s="29"/>
      <c r="E226" s="30"/>
    </row>
    <row r="227" spans="2:5" x14ac:dyDescent="0.25">
      <c r="B227" s="28"/>
      <c r="D227" s="29"/>
      <c r="E227" s="30"/>
    </row>
    <row r="228" spans="2:5" x14ac:dyDescent="0.25">
      <c r="B228" s="28"/>
      <c r="D228" s="29"/>
      <c r="E228" s="30"/>
    </row>
    <row r="229" spans="2:5" x14ac:dyDescent="0.25">
      <c r="B229" s="28"/>
      <c r="D229" s="29"/>
      <c r="E229" s="30"/>
    </row>
    <row r="230" spans="2:5" x14ac:dyDescent="0.25">
      <c r="B230" s="28"/>
      <c r="D230" s="29"/>
      <c r="E230" s="30"/>
    </row>
    <row r="231" spans="2:5" x14ac:dyDescent="0.25">
      <c r="B231" s="28"/>
      <c r="D231" s="29"/>
      <c r="E231" s="30"/>
    </row>
    <row r="232" spans="2:5" x14ac:dyDescent="0.25">
      <c r="B232" s="28"/>
      <c r="D232" s="29"/>
      <c r="E232" s="30"/>
    </row>
    <row r="233" spans="2:5" x14ac:dyDescent="0.25">
      <c r="B233" s="28"/>
      <c r="D233" s="29"/>
      <c r="E233" s="30"/>
    </row>
    <row r="234" spans="2:5" x14ac:dyDescent="0.25">
      <c r="B234" s="28"/>
      <c r="D234" s="29"/>
      <c r="E234" s="30"/>
    </row>
    <row r="235" spans="2:5" x14ac:dyDescent="0.25">
      <c r="B235" s="28"/>
      <c r="D235" s="29"/>
      <c r="E235" s="30"/>
    </row>
    <row r="236" spans="2:5" x14ac:dyDescent="0.25">
      <c r="B236" s="28"/>
      <c r="D236" s="29"/>
      <c r="E236" s="30"/>
    </row>
    <row r="237" spans="2:5" x14ac:dyDescent="0.25">
      <c r="B237" s="28"/>
      <c r="D237" s="29"/>
      <c r="E237" s="30"/>
    </row>
    <row r="238" spans="2:5" x14ac:dyDescent="0.25">
      <c r="B238" s="28"/>
      <c r="D238" s="29"/>
      <c r="E238" s="30"/>
    </row>
    <row r="239" spans="2:5" x14ac:dyDescent="0.25">
      <c r="B239" s="28"/>
      <c r="D239" s="29"/>
      <c r="E239" s="30"/>
    </row>
    <row r="240" spans="2:5" x14ac:dyDescent="0.25">
      <c r="B240" s="28"/>
      <c r="D240" s="29"/>
      <c r="E240" s="30"/>
    </row>
    <row r="241" spans="2:5" x14ac:dyDescent="0.25">
      <c r="B241" s="28"/>
      <c r="D241" s="29"/>
      <c r="E241" s="30"/>
    </row>
    <row r="242" spans="2:5" x14ac:dyDescent="0.25">
      <c r="B242" s="28"/>
      <c r="D242" s="29"/>
      <c r="E242" s="30"/>
    </row>
    <row r="243" spans="2:5" x14ac:dyDescent="0.25">
      <c r="B243" s="28"/>
      <c r="D243" s="29"/>
      <c r="E243" s="30"/>
    </row>
    <row r="244" spans="2:5" x14ac:dyDescent="0.25">
      <c r="B244" s="28"/>
      <c r="D244" s="29"/>
      <c r="E244" s="30"/>
    </row>
    <row r="245" spans="2:5" x14ac:dyDescent="0.25">
      <c r="B245" s="28"/>
      <c r="D245" s="29"/>
      <c r="E245" s="30"/>
    </row>
    <row r="246" spans="2:5" x14ac:dyDescent="0.25">
      <c r="B246" s="28"/>
      <c r="D246" s="29"/>
      <c r="E246" s="30"/>
    </row>
    <row r="247" spans="2:5" x14ac:dyDescent="0.25">
      <c r="B247" s="28"/>
      <c r="D247" s="29"/>
      <c r="E247" s="30"/>
    </row>
    <row r="248" spans="2:5" x14ac:dyDescent="0.25">
      <c r="B248" s="28"/>
      <c r="D248" s="29"/>
      <c r="E248" s="30"/>
    </row>
    <row r="249" spans="2:5" x14ac:dyDescent="0.25">
      <c r="B249" s="28"/>
      <c r="D249" s="29"/>
      <c r="E249" s="30"/>
    </row>
    <row r="250" spans="2:5" x14ac:dyDescent="0.25">
      <c r="B250" s="28"/>
      <c r="D250" s="29"/>
      <c r="E250" s="30"/>
    </row>
    <row r="251" spans="2:5" x14ac:dyDescent="0.25">
      <c r="B251" s="28"/>
      <c r="D251" s="29"/>
      <c r="E251" s="30"/>
    </row>
    <row r="252" spans="2:5" x14ac:dyDescent="0.25">
      <c r="B252" s="28"/>
      <c r="D252" s="29"/>
      <c r="E252" s="30"/>
    </row>
    <row r="253" spans="2:5" x14ac:dyDescent="0.25">
      <c r="B253" s="28"/>
      <c r="D253" s="29"/>
      <c r="E253" s="30"/>
    </row>
    <row r="254" spans="2:5" x14ac:dyDescent="0.25">
      <c r="B254" s="28"/>
      <c r="D254" s="29"/>
      <c r="E254" s="30"/>
    </row>
    <row r="255" spans="2:5" x14ac:dyDescent="0.25">
      <c r="B255" s="28"/>
      <c r="D255" s="29"/>
      <c r="E255" s="30"/>
    </row>
    <row r="256" spans="2:5" x14ac:dyDescent="0.25">
      <c r="B256" s="28"/>
      <c r="D256" s="29"/>
      <c r="E256" s="30"/>
    </row>
    <row r="257" spans="2:5" x14ac:dyDescent="0.25">
      <c r="B257" s="28"/>
      <c r="D257" s="29"/>
      <c r="E257" s="30"/>
    </row>
    <row r="258" spans="2:5" x14ac:dyDescent="0.25">
      <c r="B258" s="28"/>
      <c r="D258" s="29"/>
      <c r="E258" s="30"/>
    </row>
    <row r="259" spans="2:5" x14ac:dyDescent="0.25">
      <c r="B259" s="28"/>
      <c r="D259" s="29"/>
      <c r="E259" s="30"/>
    </row>
    <row r="260" spans="2:5" x14ac:dyDescent="0.25">
      <c r="B260" s="28"/>
      <c r="D260" s="29"/>
      <c r="E260" s="30"/>
    </row>
    <row r="261" spans="2:5" x14ac:dyDescent="0.25">
      <c r="B261" s="28"/>
      <c r="D261" s="29"/>
      <c r="E261" s="30"/>
    </row>
    <row r="262" spans="2:5" x14ac:dyDescent="0.25">
      <c r="B262" s="28"/>
      <c r="D262" s="29"/>
      <c r="E262" s="30"/>
    </row>
    <row r="263" spans="2:5" x14ac:dyDescent="0.25">
      <c r="B263" s="28"/>
      <c r="D263" s="29"/>
      <c r="E263" s="30"/>
    </row>
    <row r="264" spans="2:5" x14ac:dyDescent="0.25">
      <c r="B264" s="28"/>
      <c r="D264" s="29"/>
      <c r="E264" s="30"/>
    </row>
    <row r="265" spans="2:5" x14ac:dyDescent="0.25">
      <c r="B265" s="28"/>
      <c r="D265" s="29"/>
      <c r="E265" s="30"/>
    </row>
    <row r="266" spans="2:5" x14ac:dyDescent="0.25">
      <c r="B266" s="28"/>
      <c r="D266" s="29"/>
      <c r="E266" s="30"/>
    </row>
    <row r="267" spans="2:5" x14ac:dyDescent="0.25">
      <c r="B267" s="28"/>
      <c r="D267" s="29"/>
      <c r="E267" s="30"/>
    </row>
    <row r="268" spans="2:5" x14ac:dyDescent="0.25">
      <c r="B268" s="28"/>
      <c r="D268" s="29"/>
      <c r="E268" s="30"/>
    </row>
    <row r="269" spans="2:5" x14ac:dyDescent="0.25">
      <c r="B269" s="28"/>
      <c r="D269" s="29"/>
      <c r="E269" s="30"/>
    </row>
    <row r="270" spans="2:5" x14ac:dyDescent="0.25">
      <c r="B270" s="28"/>
      <c r="D270" s="29"/>
      <c r="E270" s="30"/>
    </row>
    <row r="271" spans="2:5" x14ac:dyDescent="0.25">
      <c r="B271" s="28"/>
      <c r="D271" s="29"/>
      <c r="E271" s="30"/>
    </row>
    <row r="272" spans="2:5" x14ac:dyDescent="0.25">
      <c r="B272" s="28"/>
      <c r="D272" s="29"/>
      <c r="E272" s="30"/>
    </row>
    <row r="273" spans="2:5" x14ac:dyDescent="0.25">
      <c r="B273" s="28"/>
      <c r="D273" s="29"/>
      <c r="E273" s="30"/>
    </row>
    <row r="274" spans="2:5" x14ac:dyDescent="0.25">
      <c r="B274" s="28"/>
      <c r="D274" s="29"/>
      <c r="E274" s="30"/>
    </row>
    <row r="275" spans="2:5" x14ac:dyDescent="0.25">
      <c r="B275" s="28"/>
      <c r="D275" s="29"/>
      <c r="E275" s="30"/>
    </row>
    <row r="276" spans="2:5" x14ac:dyDescent="0.25">
      <c r="B276" s="28"/>
      <c r="D276" s="29"/>
      <c r="E276" s="30"/>
    </row>
    <row r="277" spans="2:5" x14ac:dyDescent="0.25">
      <c r="B277" s="28"/>
      <c r="D277" s="29"/>
      <c r="E277" s="30"/>
    </row>
    <row r="278" spans="2:5" x14ac:dyDescent="0.25">
      <c r="B278" s="28"/>
      <c r="D278" s="29"/>
      <c r="E278" s="30"/>
    </row>
    <row r="279" spans="2:5" x14ac:dyDescent="0.25">
      <c r="B279" s="28"/>
      <c r="D279" s="29"/>
      <c r="E279" s="30"/>
    </row>
    <row r="280" spans="2:5" x14ac:dyDescent="0.25">
      <c r="B280" s="28"/>
      <c r="D280" s="29"/>
      <c r="E280" s="30"/>
    </row>
    <row r="281" spans="2:5" x14ac:dyDescent="0.25">
      <c r="B281" s="28"/>
      <c r="D281" s="29"/>
      <c r="E281" s="30"/>
    </row>
    <row r="282" spans="2:5" x14ac:dyDescent="0.25">
      <c r="B282" s="28"/>
      <c r="D282" s="29"/>
      <c r="E282" s="30"/>
    </row>
    <row r="283" spans="2:5" x14ac:dyDescent="0.25">
      <c r="B283" s="28"/>
      <c r="D283" s="29"/>
      <c r="E283" s="30"/>
    </row>
    <row r="284" spans="2:5" x14ac:dyDescent="0.25">
      <c r="B284" s="28"/>
      <c r="D284" s="29"/>
      <c r="E284" s="30"/>
    </row>
    <row r="285" spans="2:5" x14ac:dyDescent="0.25">
      <c r="B285" s="28"/>
      <c r="D285" s="29"/>
      <c r="E285" s="30"/>
    </row>
    <row r="286" spans="2:5" x14ac:dyDescent="0.25">
      <c r="B286" s="28"/>
      <c r="D286" s="29"/>
      <c r="E286" s="30"/>
    </row>
    <row r="287" spans="2:5" x14ac:dyDescent="0.25">
      <c r="B287" s="28"/>
      <c r="D287" s="29"/>
      <c r="E287" s="30"/>
    </row>
    <row r="288" spans="2:5" x14ac:dyDescent="0.25">
      <c r="B288" s="28"/>
      <c r="D288" s="29"/>
      <c r="E288" s="30"/>
    </row>
    <row r="289" spans="2:5" x14ac:dyDescent="0.25">
      <c r="B289" s="28"/>
      <c r="D289" s="29"/>
      <c r="E289" s="30"/>
    </row>
    <row r="290" spans="2:5" x14ac:dyDescent="0.25">
      <c r="B290" s="28"/>
      <c r="D290" s="29"/>
      <c r="E290" s="30"/>
    </row>
    <row r="291" spans="2:5" x14ac:dyDescent="0.25">
      <c r="B291" s="28"/>
      <c r="D291" s="29"/>
      <c r="E291" s="30"/>
    </row>
    <row r="292" spans="2:5" x14ac:dyDescent="0.25">
      <c r="B292" s="28"/>
      <c r="D292" s="29"/>
      <c r="E292" s="30"/>
    </row>
    <row r="293" spans="2:5" x14ac:dyDescent="0.25">
      <c r="D293" s="29"/>
      <c r="E293" s="30"/>
    </row>
    <row r="294" spans="2:5" x14ac:dyDescent="0.25">
      <c r="D294" s="29"/>
      <c r="E294" s="30"/>
    </row>
    <row r="295" spans="2:5" x14ac:dyDescent="0.25">
      <c r="D295" s="29"/>
      <c r="E295" s="30"/>
    </row>
    <row r="296" spans="2:5" x14ac:dyDescent="0.25">
      <c r="D296" s="29"/>
      <c r="E296" s="30"/>
    </row>
    <row r="297" spans="2:5" x14ac:dyDescent="0.25">
      <c r="D297" s="29"/>
      <c r="E297" s="30"/>
    </row>
    <row r="298" spans="2:5" x14ac:dyDescent="0.25">
      <c r="D298" s="29"/>
      <c r="E298" s="30"/>
    </row>
    <row r="299" spans="2:5" x14ac:dyDescent="0.25">
      <c r="D299" s="29"/>
      <c r="E299" s="30"/>
    </row>
    <row r="300" spans="2:5" x14ac:dyDescent="0.25">
      <c r="D300" s="29"/>
      <c r="E300" s="30"/>
    </row>
    <row r="301" spans="2:5" x14ac:dyDescent="0.25">
      <c r="D301" s="29"/>
      <c r="E301" s="30"/>
    </row>
    <row r="302" spans="2:5" x14ac:dyDescent="0.25">
      <c r="D302" s="29"/>
      <c r="E302" s="30"/>
    </row>
    <row r="303" spans="2:5" x14ac:dyDescent="0.25">
      <c r="D303" s="29"/>
      <c r="E303" s="30"/>
    </row>
    <row r="304" spans="2:5" x14ac:dyDescent="0.25">
      <c r="D304" s="29"/>
      <c r="E304" s="30"/>
    </row>
    <row r="305" spans="4:5" x14ac:dyDescent="0.25">
      <c r="D305" s="29"/>
      <c r="E305" s="30"/>
    </row>
    <row r="306" spans="4:5" x14ac:dyDescent="0.25">
      <c r="D306" s="29"/>
      <c r="E306" s="30"/>
    </row>
    <row r="307" spans="4:5" x14ac:dyDescent="0.25">
      <c r="D307" s="29"/>
      <c r="E307" s="30"/>
    </row>
    <row r="308" spans="4:5" x14ac:dyDescent="0.25">
      <c r="D308" s="29"/>
      <c r="E308" s="30"/>
    </row>
    <row r="309" spans="4:5" x14ac:dyDescent="0.25">
      <c r="D309" s="29"/>
      <c r="E309" s="30"/>
    </row>
    <row r="310" spans="4:5" x14ac:dyDescent="0.25">
      <c r="D310" s="29"/>
      <c r="E310" s="30"/>
    </row>
    <row r="311" spans="4:5" x14ac:dyDescent="0.25">
      <c r="D311" s="29"/>
      <c r="E311" s="30"/>
    </row>
    <row r="312" spans="4:5" x14ac:dyDescent="0.25">
      <c r="D312" s="29"/>
      <c r="E312" s="30"/>
    </row>
    <row r="313" spans="4:5" x14ac:dyDescent="0.25">
      <c r="D313" s="29"/>
      <c r="E313" s="30"/>
    </row>
    <row r="314" spans="4:5" x14ac:dyDescent="0.25">
      <c r="D314" s="29"/>
      <c r="E314" s="30"/>
    </row>
    <row r="315" spans="4:5" x14ac:dyDescent="0.25">
      <c r="D315" s="29"/>
      <c r="E315" s="30"/>
    </row>
    <row r="316" spans="4:5" x14ac:dyDescent="0.25">
      <c r="D316" s="29"/>
      <c r="E316" s="30"/>
    </row>
    <row r="317" spans="4:5" x14ac:dyDescent="0.25">
      <c r="D317" s="29"/>
      <c r="E317" s="30"/>
    </row>
    <row r="318" spans="4:5" x14ac:dyDescent="0.25">
      <c r="D318" s="29"/>
      <c r="E318" s="30"/>
    </row>
    <row r="319" spans="4:5" x14ac:dyDescent="0.25">
      <c r="D319" s="29"/>
      <c r="E319" s="30"/>
    </row>
    <row r="320" spans="4:5" x14ac:dyDescent="0.25">
      <c r="D320" s="29"/>
      <c r="E320" s="30"/>
    </row>
    <row r="321" spans="4:5" x14ac:dyDescent="0.25">
      <c r="D321" s="29"/>
      <c r="E321" s="30"/>
    </row>
    <row r="322" spans="4:5" x14ac:dyDescent="0.25">
      <c r="D322" s="29"/>
      <c r="E322" s="30"/>
    </row>
    <row r="323" spans="4:5" x14ac:dyDescent="0.25">
      <c r="D323" s="29"/>
      <c r="E323" s="30"/>
    </row>
    <row r="324" spans="4:5" x14ac:dyDescent="0.25">
      <c r="D324" s="29"/>
      <c r="E324" s="30"/>
    </row>
    <row r="325" spans="4:5" x14ac:dyDescent="0.25">
      <c r="D325" s="29"/>
      <c r="E325" s="30"/>
    </row>
    <row r="326" spans="4:5" x14ac:dyDescent="0.25">
      <c r="D326" s="29"/>
      <c r="E326" s="30"/>
    </row>
    <row r="327" spans="4:5" x14ac:dyDescent="0.25">
      <c r="D327" s="29"/>
      <c r="E327" s="30"/>
    </row>
    <row r="328" spans="4:5" x14ac:dyDescent="0.25">
      <c r="D328" s="29"/>
      <c r="E328" s="30"/>
    </row>
    <row r="329" spans="4:5" x14ac:dyDescent="0.25">
      <c r="D329" s="29"/>
      <c r="E329" s="30"/>
    </row>
    <row r="330" spans="4:5" x14ac:dyDescent="0.25">
      <c r="D330" s="29"/>
      <c r="E330" s="30"/>
    </row>
    <row r="331" spans="4:5" x14ac:dyDescent="0.25">
      <c r="D331" s="29"/>
      <c r="E331" s="30"/>
    </row>
    <row r="332" spans="4:5" x14ac:dyDescent="0.25">
      <c r="D332" s="29"/>
      <c r="E332" s="30"/>
    </row>
    <row r="333" spans="4:5" x14ac:dyDescent="0.25">
      <c r="D333" s="29"/>
      <c r="E333" s="30"/>
    </row>
    <row r="334" spans="4:5" x14ac:dyDescent="0.25">
      <c r="D334" s="29"/>
      <c r="E334" s="30"/>
    </row>
    <row r="335" spans="4:5" x14ac:dyDescent="0.25">
      <c r="D335" s="29"/>
      <c r="E335" s="30"/>
    </row>
    <row r="336" spans="4:5" x14ac:dyDescent="0.25">
      <c r="D336" s="29"/>
      <c r="E336" s="30"/>
    </row>
    <row r="337" spans="4:5" x14ac:dyDescent="0.25">
      <c r="D337" s="29"/>
      <c r="E337" s="30"/>
    </row>
    <row r="338" spans="4:5" x14ac:dyDescent="0.25">
      <c r="D338" s="29"/>
      <c r="E338" s="30"/>
    </row>
    <row r="339" spans="4:5" x14ac:dyDescent="0.25">
      <c r="D339" s="29"/>
      <c r="E339" s="30"/>
    </row>
    <row r="340" spans="4:5" x14ac:dyDescent="0.25">
      <c r="D340" s="29"/>
      <c r="E340" s="30"/>
    </row>
    <row r="341" spans="4:5" x14ac:dyDescent="0.25">
      <c r="D341" s="29"/>
      <c r="E341" s="30"/>
    </row>
    <row r="342" spans="4:5" x14ac:dyDescent="0.25">
      <c r="D342" s="29"/>
      <c r="E342" s="30"/>
    </row>
    <row r="343" spans="4:5" x14ac:dyDescent="0.25">
      <c r="D343" s="29"/>
      <c r="E343" s="30"/>
    </row>
    <row r="344" spans="4:5" x14ac:dyDescent="0.25">
      <c r="D344" s="29"/>
      <c r="E344" s="30"/>
    </row>
    <row r="345" spans="4:5" x14ac:dyDescent="0.25">
      <c r="D345" s="29"/>
      <c r="E345" s="30"/>
    </row>
    <row r="346" spans="4:5" x14ac:dyDescent="0.25">
      <c r="D346" s="29"/>
      <c r="E346" s="30"/>
    </row>
    <row r="347" spans="4:5" x14ac:dyDescent="0.25">
      <c r="D347" s="29"/>
      <c r="E347" s="30"/>
    </row>
    <row r="348" spans="4:5" x14ac:dyDescent="0.25">
      <c r="D348" s="29"/>
      <c r="E348" s="30"/>
    </row>
    <row r="349" spans="4:5" x14ac:dyDescent="0.25">
      <c r="D349" s="29"/>
      <c r="E349" s="30"/>
    </row>
    <row r="350" spans="4:5" x14ac:dyDescent="0.25">
      <c r="D350" s="29"/>
      <c r="E350" s="30"/>
    </row>
    <row r="351" spans="4:5" x14ac:dyDescent="0.25">
      <c r="D351" s="29"/>
      <c r="E351" s="30"/>
    </row>
    <row r="352" spans="4:5" x14ac:dyDescent="0.25">
      <c r="D352" s="29"/>
      <c r="E352" s="30"/>
    </row>
    <row r="353" spans="4:5" x14ac:dyDescent="0.25">
      <c r="D353" s="29"/>
      <c r="E353" s="30"/>
    </row>
    <row r="354" spans="4:5" x14ac:dyDescent="0.25">
      <c r="D354" s="29"/>
      <c r="E354" s="30"/>
    </row>
    <row r="355" spans="4:5" x14ac:dyDescent="0.25">
      <c r="D355" s="29"/>
      <c r="E355" s="30"/>
    </row>
    <row r="356" spans="4:5" x14ac:dyDescent="0.25">
      <c r="D356" s="29"/>
      <c r="E356" s="30"/>
    </row>
    <row r="357" spans="4:5" x14ac:dyDescent="0.25">
      <c r="D357" s="29"/>
      <c r="E357" s="30"/>
    </row>
    <row r="358" spans="4:5" x14ac:dyDescent="0.25">
      <c r="D358" s="29"/>
      <c r="E358" s="30"/>
    </row>
    <row r="359" spans="4:5" x14ac:dyDescent="0.25">
      <c r="D359" s="29"/>
      <c r="E359" s="30"/>
    </row>
    <row r="360" spans="4:5" x14ac:dyDescent="0.25">
      <c r="D360" s="29"/>
      <c r="E360" s="30"/>
    </row>
    <row r="361" spans="4:5" x14ac:dyDescent="0.25">
      <c r="D361" s="29"/>
      <c r="E361" s="30"/>
    </row>
    <row r="362" spans="4:5" x14ac:dyDescent="0.25">
      <c r="D362" s="29"/>
      <c r="E362" s="30"/>
    </row>
    <row r="363" spans="4:5" x14ac:dyDescent="0.25">
      <c r="D363" s="29"/>
      <c r="E363" s="30"/>
    </row>
    <row r="364" spans="4:5" x14ac:dyDescent="0.25">
      <c r="D364" s="29"/>
      <c r="E364" s="30"/>
    </row>
    <row r="365" spans="4:5" x14ac:dyDescent="0.25">
      <c r="D365" s="29"/>
      <c r="E365" s="30"/>
    </row>
    <row r="366" spans="4:5" x14ac:dyDescent="0.25">
      <c r="D366" s="29"/>
      <c r="E366" s="30"/>
    </row>
    <row r="367" spans="4:5" x14ac:dyDescent="0.25">
      <c r="D367" s="29"/>
      <c r="E367" s="30"/>
    </row>
    <row r="368" spans="4:5" x14ac:dyDescent="0.25">
      <c r="D368" s="29"/>
      <c r="E368" s="30"/>
    </row>
    <row r="369" spans="4:5" x14ac:dyDescent="0.25">
      <c r="D369" s="29"/>
      <c r="E369" s="30"/>
    </row>
    <row r="370" spans="4:5" x14ac:dyDescent="0.25">
      <c r="D370" s="29"/>
      <c r="E370" s="30"/>
    </row>
    <row r="371" spans="4:5" x14ac:dyDescent="0.25">
      <c r="D371" s="29"/>
      <c r="E371" s="30"/>
    </row>
    <row r="372" spans="4:5" x14ac:dyDescent="0.25">
      <c r="D372" s="29"/>
      <c r="E372" s="30"/>
    </row>
    <row r="373" spans="4:5" x14ac:dyDescent="0.25">
      <c r="D373" s="29"/>
      <c r="E373" s="30"/>
    </row>
    <row r="374" spans="4:5" x14ac:dyDescent="0.25">
      <c r="D374" s="29"/>
      <c r="E374" s="30"/>
    </row>
    <row r="375" spans="4:5" x14ac:dyDescent="0.25">
      <c r="D375" s="29"/>
      <c r="E375" s="30"/>
    </row>
    <row r="376" spans="4:5" x14ac:dyDescent="0.25">
      <c r="D376" s="29"/>
      <c r="E376" s="30"/>
    </row>
    <row r="377" spans="4:5" x14ac:dyDescent="0.25">
      <c r="D377" s="29"/>
      <c r="E377" s="30"/>
    </row>
    <row r="378" spans="4:5" x14ac:dyDescent="0.25">
      <c r="D378" s="29"/>
      <c r="E378" s="30"/>
    </row>
    <row r="379" spans="4:5" x14ac:dyDescent="0.25">
      <c r="D379" s="29"/>
      <c r="E379" s="30"/>
    </row>
    <row r="380" spans="4:5" x14ac:dyDescent="0.25">
      <c r="D380" s="29"/>
      <c r="E380" s="30"/>
    </row>
    <row r="381" spans="4:5" x14ac:dyDescent="0.25">
      <c r="D381" s="29"/>
      <c r="E381" s="30"/>
    </row>
    <row r="382" spans="4:5" x14ac:dyDescent="0.25">
      <c r="D382" s="29"/>
      <c r="E382" s="30"/>
    </row>
    <row r="383" spans="4:5" x14ac:dyDescent="0.25">
      <c r="D383" s="29"/>
      <c r="E383" s="30"/>
    </row>
    <row r="384" spans="4:5" x14ac:dyDescent="0.25">
      <c r="D384" s="29"/>
      <c r="E384" s="30"/>
    </row>
    <row r="385" spans="4:5" x14ac:dyDescent="0.25">
      <c r="D385" s="29"/>
      <c r="E385" s="30"/>
    </row>
    <row r="386" spans="4:5" x14ac:dyDescent="0.25">
      <c r="D386" s="29"/>
      <c r="E386" s="30"/>
    </row>
    <row r="387" spans="4:5" x14ac:dyDescent="0.25">
      <c r="D387" s="29"/>
      <c r="E387" s="30"/>
    </row>
    <row r="388" spans="4:5" x14ac:dyDescent="0.25">
      <c r="D388" s="29"/>
      <c r="E388" s="30"/>
    </row>
    <row r="389" spans="4:5" x14ac:dyDescent="0.25">
      <c r="D389" s="29"/>
      <c r="E389" s="30"/>
    </row>
    <row r="390" spans="4:5" x14ac:dyDescent="0.25">
      <c r="D390" s="29"/>
      <c r="E390" s="30"/>
    </row>
    <row r="391" spans="4:5" x14ac:dyDescent="0.25">
      <c r="D391" s="29"/>
      <c r="E391" s="30"/>
    </row>
    <row r="392" spans="4:5" x14ac:dyDescent="0.25">
      <c r="D392" s="29"/>
      <c r="E392" s="30"/>
    </row>
    <row r="393" spans="4:5" x14ac:dyDescent="0.25">
      <c r="D393" s="29"/>
      <c r="E393" s="30"/>
    </row>
    <row r="394" spans="4:5" x14ac:dyDescent="0.25">
      <c r="D394" s="29"/>
      <c r="E394" s="30"/>
    </row>
    <row r="395" spans="4:5" x14ac:dyDescent="0.25">
      <c r="D395" s="29"/>
      <c r="E395" s="30"/>
    </row>
    <row r="396" spans="4:5" x14ac:dyDescent="0.25">
      <c r="D396" s="29"/>
      <c r="E396" s="30"/>
    </row>
    <row r="397" spans="4:5" x14ac:dyDescent="0.25">
      <c r="D397" s="29"/>
      <c r="E397" s="30"/>
    </row>
    <row r="398" spans="4:5" x14ac:dyDescent="0.25">
      <c r="D398" s="29"/>
      <c r="E398" s="30"/>
    </row>
    <row r="399" spans="4:5" x14ac:dyDescent="0.25">
      <c r="D399" s="29"/>
      <c r="E399" s="30"/>
    </row>
    <row r="400" spans="4:5" x14ac:dyDescent="0.25">
      <c r="D400" s="29"/>
      <c r="E400" s="30"/>
    </row>
    <row r="401" spans="4:5" x14ac:dyDescent="0.25">
      <c r="D401" s="29"/>
      <c r="E401" s="30"/>
    </row>
    <row r="402" spans="4:5" x14ac:dyDescent="0.25">
      <c r="D402" s="29"/>
      <c r="E402" s="30"/>
    </row>
    <row r="403" spans="4:5" x14ac:dyDescent="0.25">
      <c r="D403" s="29"/>
      <c r="E403" s="30"/>
    </row>
    <row r="404" spans="4:5" x14ac:dyDescent="0.25">
      <c r="D404" s="29"/>
      <c r="E404" s="30"/>
    </row>
    <row r="405" spans="4:5" x14ac:dyDescent="0.25">
      <c r="D405" s="29"/>
      <c r="E405" s="30"/>
    </row>
    <row r="406" spans="4:5" x14ac:dyDescent="0.25">
      <c r="D406" s="29"/>
      <c r="E406" s="30"/>
    </row>
    <row r="407" spans="4:5" x14ac:dyDescent="0.25">
      <c r="D407" s="29"/>
      <c r="E407" s="30"/>
    </row>
    <row r="408" spans="4:5" x14ac:dyDescent="0.25">
      <c r="D408" s="29"/>
      <c r="E408" s="30"/>
    </row>
    <row r="409" spans="4:5" x14ac:dyDescent="0.25">
      <c r="D409" s="29"/>
      <c r="E409" s="30"/>
    </row>
    <row r="410" spans="4:5" x14ac:dyDescent="0.25">
      <c r="D410" s="29"/>
      <c r="E410" s="30"/>
    </row>
    <row r="411" spans="4:5" x14ac:dyDescent="0.25">
      <c r="D411" s="29"/>
      <c r="E411" s="30"/>
    </row>
    <row r="412" spans="4:5" x14ac:dyDescent="0.25">
      <c r="D412" s="29"/>
      <c r="E412" s="30"/>
    </row>
    <row r="413" spans="4:5" x14ac:dyDescent="0.25">
      <c r="D413" s="29"/>
      <c r="E413" s="30"/>
    </row>
    <row r="414" spans="4:5" x14ac:dyDescent="0.25">
      <c r="D414" s="29"/>
      <c r="E414" s="30"/>
    </row>
    <row r="415" spans="4:5" x14ac:dyDescent="0.25">
      <c r="D415" s="29"/>
      <c r="E415" s="30"/>
    </row>
    <row r="416" spans="4:5" x14ac:dyDescent="0.25">
      <c r="D416" s="29"/>
      <c r="E416" s="30"/>
    </row>
    <row r="417" spans="4:5" x14ac:dyDescent="0.25">
      <c r="D417" s="29"/>
      <c r="E417" s="30"/>
    </row>
    <row r="418" spans="4:5" x14ac:dyDescent="0.25">
      <c r="D418" s="29"/>
      <c r="E418" s="30"/>
    </row>
    <row r="419" spans="4:5" x14ac:dyDescent="0.25">
      <c r="D419" s="29"/>
      <c r="E419" s="30"/>
    </row>
    <row r="420" spans="4:5" x14ac:dyDescent="0.25">
      <c r="D420" s="29"/>
      <c r="E420" s="30"/>
    </row>
    <row r="421" spans="4:5" x14ac:dyDescent="0.25">
      <c r="D421" s="29"/>
      <c r="E421" s="30"/>
    </row>
    <row r="422" spans="4:5" x14ac:dyDescent="0.25">
      <c r="D422" s="29"/>
      <c r="E422" s="30"/>
    </row>
    <row r="423" spans="4:5" x14ac:dyDescent="0.25">
      <c r="D423" s="29"/>
      <c r="E423" s="30"/>
    </row>
    <row r="424" spans="4:5" x14ac:dyDescent="0.25">
      <c r="D424" s="29"/>
      <c r="E424" s="30"/>
    </row>
    <row r="425" spans="4:5" x14ac:dyDescent="0.25">
      <c r="D425" s="29"/>
      <c r="E425" s="30"/>
    </row>
    <row r="426" spans="4:5" x14ac:dyDescent="0.25">
      <c r="D426" s="29"/>
      <c r="E426" s="30"/>
    </row>
    <row r="427" spans="4:5" x14ac:dyDescent="0.25">
      <c r="D427" s="29"/>
      <c r="E427" s="30"/>
    </row>
    <row r="428" spans="4:5" x14ac:dyDescent="0.25">
      <c r="D428" s="29"/>
      <c r="E428" s="30"/>
    </row>
    <row r="429" spans="4:5" x14ac:dyDescent="0.25">
      <c r="D429" s="29"/>
      <c r="E429" s="30"/>
    </row>
    <row r="430" spans="4:5" x14ac:dyDescent="0.25">
      <c r="D430" s="29"/>
      <c r="E430" s="30"/>
    </row>
    <row r="431" spans="4:5" x14ac:dyDescent="0.25">
      <c r="D431" s="29"/>
      <c r="E431" s="30"/>
    </row>
    <row r="432" spans="4:5" x14ac:dyDescent="0.25">
      <c r="D432" s="29"/>
      <c r="E432" s="30"/>
    </row>
    <row r="433" spans="4:5" x14ac:dyDescent="0.25">
      <c r="D433" s="29"/>
      <c r="E433" s="30"/>
    </row>
    <row r="434" spans="4:5" x14ac:dyDescent="0.25">
      <c r="D434" s="29"/>
      <c r="E434" s="30"/>
    </row>
    <row r="435" spans="4:5" x14ac:dyDescent="0.25">
      <c r="D435" s="29"/>
      <c r="E435" s="30"/>
    </row>
    <row r="436" spans="4:5" x14ac:dyDescent="0.25">
      <c r="D436" s="29"/>
      <c r="E436" s="30"/>
    </row>
    <row r="437" spans="4:5" x14ac:dyDescent="0.25">
      <c r="D437" s="29"/>
      <c r="E437" s="30"/>
    </row>
    <row r="438" spans="4:5" x14ac:dyDescent="0.25">
      <c r="D438" s="29"/>
      <c r="E438" s="30"/>
    </row>
    <row r="439" spans="4:5" x14ac:dyDescent="0.25">
      <c r="D439" s="29"/>
      <c r="E439" s="30"/>
    </row>
    <row r="440" spans="4:5" x14ac:dyDescent="0.25">
      <c r="D440" s="29"/>
      <c r="E440" s="30"/>
    </row>
    <row r="441" spans="4:5" x14ac:dyDescent="0.25">
      <c r="D441" s="29"/>
      <c r="E441" s="30"/>
    </row>
    <row r="442" spans="4:5" x14ac:dyDescent="0.25">
      <c r="D442" s="29"/>
      <c r="E442" s="30"/>
    </row>
    <row r="443" spans="4:5" x14ac:dyDescent="0.25">
      <c r="D443" s="29"/>
      <c r="E443" s="30"/>
    </row>
    <row r="444" spans="4:5" x14ac:dyDescent="0.25">
      <c r="D444" s="29"/>
      <c r="E444" s="30"/>
    </row>
    <row r="445" spans="4:5" x14ac:dyDescent="0.25">
      <c r="D445" s="29"/>
      <c r="E445" s="30"/>
    </row>
    <row r="446" spans="4:5" x14ac:dyDescent="0.25">
      <c r="D446" s="29"/>
      <c r="E446" s="30"/>
    </row>
    <row r="447" spans="4:5" x14ac:dyDescent="0.25">
      <c r="D447" s="29"/>
      <c r="E447" s="30"/>
    </row>
    <row r="448" spans="4:5" x14ac:dyDescent="0.25">
      <c r="D448" s="29"/>
      <c r="E448" s="30"/>
    </row>
    <row r="449" spans="4:5" x14ac:dyDescent="0.25">
      <c r="D449" s="29"/>
      <c r="E449" s="30"/>
    </row>
    <row r="450" spans="4:5" x14ac:dyDescent="0.25">
      <c r="D450" s="29"/>
      <c r="E450" s="30"/>
    </row>
    <row r="451" spans="4:5" x14ac:dyDescent="0.25">
      <c r="D451" s="29"/>
      <c r="E451" s="30"/>
    </row>
    <row r="452" spans="4:5" x14ac:dyDescent="0.25">
      <c r="D452" s="29"/>
      <c r="E452" s="30"/>
    </row>
    <row r="453" spans="4:5" x14ac:dyDescent="0.25">
      <c r="D453" s="29"/>
      <c r="E453" s="30"/>
    </row>
    <row r="454" spans="4:5" x14ac:dyDescent="0.25">
      <c r="D454" s="29"/>
      <c r="E454" s="30"/>
    </row>
    <row r="455" spans="4:5" x14ac:dyDescent="0.25">
      <c r="D455" s="29"/>
      <c r="E455" s="30"/>
    </row>
    <row r="456" spans="4:5" x14ac:dyDescent="0.25">
      <c r="D456" s="29"/>
      <c r="E456" s="30"/>
    </row>
    <row r="457" spans="4:5" x14ac:dyDescent="0.25">
      <c r="D457" s="29"/>
      <c r="E457" s="30"/>
    </row>
    <row r="458" spans="4:5" x14ac:dyDescent="0.25">
      <c r="D458" s="29"/>
      <c r="E458" s="30"/>
    </row>
    <row r="459" spans="4:5" x14ac:dyDescent="0.25">
      <c r="D459" s="29"/>
      <c r="E459" s="30"/>
    </row>
    <row r="460" spans="4:5" x14ac:dyDescent="0.25">
      <c r="D460" s="29"/>
      <c r="E460" s="30"/>
    </row>
    <row r="461" spans="4:5" x14ac:dyDescent="0.25">
      <c r="D461" s="29"/>
      <c r="E461" s="30"/>
    </row>
    <row r="462" spans="4:5" x14ac:dyDescent="0.25">
      <c r="D462" s="29"/>
      <c r="E462" s="30"/>
    </row>
    <row r="463" spans="4:5" x14ac:dyDescent="0.25">
      <c r="D463" s="29"/>
      <c r="E463" s="30"/>
    </row>
    <row r="464" spans="4:5" x14ac:dyDescent="0.25">
      <c r="D464" s="29"/>
      <c r="E464" s="30"/>
    </row>
    <row r="465" spans="4:5" x14ac:dyDescent="0.25">
      <c r="D465" s="29"/>
      <c r="E465" s="30"/>
    </row>
    <row r="466" spans="4:5" x14ac:dyDescent="0.25">
      <c r="D466" s="29"/>
      <c r="E466" s="30"/>
    </row>
    <row r="467" spans="4:5" x14ac:dyDescent="0.25">
      <c r="D467" s="29"/>
      <c r="E467" s="30"/>
    </row>
    <row r="468" spans="4:5" x14ac:dyDescent="0.25">
      <c r="D468" s="29"/>
      <c r="E468" s="30"/>
    </row>
    <row r="469" spans="4:5" x14ac:dyDescent="0.25">
      <c r="D469" s="29"/>
      <c r="E469" s="30"/>
    </row>
    <row r="470" spans="4:5" x14ac:dyDescent="0.25">
      <c r="D470" s="29"/>
      <c r="E470" s="30"/>
    </row>
    <row r="471" spans="4:5" x14ac:dyDescent="0.25">
      <c r="D471" s="29"/>
      <c r="E471" s="30"/>
    </row>
    <row r="472" spans="4:5" x14ac:dyDescent="0.25">
      <c r="D472" s="29"/>
      <c r="E472" s="30"/>
    </row>
    <row r="473" spans="4:5" x14ac:dyDescent="0.25">
      <c r="D473" s="29"/>
      <c r="E473" s="30"/>
    </row>
    <row r="474" spans="4:5" x14ac:dyDescent="0.25">
      <c r="D474" s="29"/>
      <c r="E474" s="30"/>
    </row>
    <row r="475" spans="4:5" x14ac:dyDescent="0.25">
      <c r="D475" s="29"/>
      <c r="E475" s="30"/>
    </row>
    <row r="476" spans="4:5" x14ac:dyDescent="0.25">
      <c r="D476" s="29"/>
      <c r="E476" s="30"/>
    </row>
    <row r="477" spans="4:5" x14ac:dyDescent="0.25">
      <c r="D477" s="29"/>
      <c r="E477" s="30"/>
    </row>
    <row r="478" spans="4:5" x14ac:dyDescent="0.25">
      <c r="D478" s="29"/>
      <c r="E478" s="30"/>
    </row>
    <row r="479" spans="4:5" x14ac:dyDescent="0.25">
      <c r="D479" s="29"/>
      <c r="E479" s="30"/>
    </row>
    <row r="480" spans="4:5" x14ac:dyDescent="0.25">
      <c r="D480" s="29"/>
      <c r="E480" s="30"/>
    </row>
    <row r="481" spans="4:5" x14ac:dyDescent="0.25">
      <c r="D481" s="29"/>
      <c r="E481" s="30"/>
    </row>
    <row r="482" spans="4:5" x14ac:dyDescent="0.25">
      <c r="D482" s="29"/>
      <c r="E482" s="30"/>
    </row>
    <row r="483" spans="4:5" x14ac:dyDescent="0.25">
      <c r="D483" s="29"/>
      <c r="E483" s="30"/>
    </row>
    <row r="484" spans="4:5" x14ac:dyDescent="0.25">
      <c r="D484" s="29"/>
      <c r="E484" s="30"/>
    </row>
    <row r="485" spans="4:5" x14ac:dyDescent="0.25">
      <c r="D485" s="29"/>
      <c r="E485" s="30"/>
    </row>
    <row r="486" spans="4:5" x14ac:dyDescent="0.25">
      <c r="D486" s="29"/>
      <c r="E486" s="30"/>
    </row>
    <row r="487" spans="4:5" x14ac:dyDescent="0.25">
      <c r="D487" s="29"/>
      <c r="E487" s="30"/>
    </row>
    <row r="488" spans="4:5" x14ac:dyDescent="0.25">
      <c r="D488" s="29"/>
      <c r="E488" s="30"/>
    </row>
    <row r="489" spans="4:5" x14ac:dyDescent="0.25">
      <c r="D489" s="29"/>
      <c r="E489" s="30"/>
    </row>
    <row r="490" spans="4:5" x14ac:dyDescent="0.25">
      <c r="D490" s="29"/>
      <c r="E490" s="30"/>
    </row>
    <row r="491" spans="4:5" x14ac:dyDescent="0.25">
      <c r="D491" s="29"/>
      <c r="E491" s="30"/>
    </row>
    <row r="492" spans="4:5" x14ac:dyDescent="0.25">
      <c r="D492" s="29"/>
      <c r="E492" s="30"/>
    </row>
    <row r="493" spans="4:5" x14ac:dyDescent="0.25">
      <c r="D493" s="29"/>
      <c r="E493" s="30"/>
    </row>
    <row r="494" spans="4:5" x14ac:dyDescent="0.25">
      <c r="D494" s="29"/>
      <c r="E494" s="30"/>
    </row>
    <row r="495" spans="4:5" x14ac:dyDescent="0.25">
      <c r="D495" s="29"/>
      <c r="E495" s="30"/>
    </row>
    <row r="496" spans="4:5" x14ac:dyDescent="0.25">
      <c r="D496" s="29"/>
      <c r="E496" s="30"/>
    </row>
    <row r="497" spans="4:5" x14ac:dyDescent="0.25">
      <c r="D497" s="29"/>
      <c r="E497" s="30"/>
    </row>
    <row r="498" spans="4:5" x14ac:dyDescent="0.25">
      <c r="D498" s="29"/>
      <c r="E498" s="30"/>
    </row>
    <row r="499" spans="4:5" x14ac:dyDescent="0.25">
      <c r="D499" s="29"/>
      <c r="E499" s="30"/>
    </row>
    <row r="500" spans="4:5" x14ac:dyDescent="0.25">
      <c r="D500" s="29"/>
      <c r="E500" s="30"/>
    </row>
    <row r="501" spans="4:5" x14ac:dyDescent="0.25">
      <c r="D501" s="29"/>
      <c r="E501" s="30"/>
    </row>
    <row r="502" spans="4:5" x14ac:dyDescent="0.25">
      <c r="D502" s="29"/>
      <c r="E502" s="30"/>
    </row>
    <row r="503" spans="4:5" x14ac:dyDescent="0.25">
      <c r="D503" s="29"/>
      <c r="E503" s="30"/>
    </row>
    <row r="504" spans="4:5" x14ac:dyDescent="0.25">
      <c r="D504" s="29"/>
      <c r="E504" s="30"/>
    </row>
    <row r="505" spans="4:5" x14ac:dyDescent="0.25">
      <c r="D505" s="29"/>
      <c r="E505" s="30"/>
    </row>
    <row r="506" spans="4:5" x14ac:dyDescent="0.25">
      <c r="D506" s="29"/>
      <c r="E506" s="30"/>
    </row>
    <row r="507" spans="4:5" x14ac:dyDescent="0.25">
      <c r="D507" s="29"/>
      <c r="E507" s="30"/>
    </row>
    <row r="508" spans="4:5" x14ac:dyDescent="0.25">
      <c r="D508" s="29"/>
      <c r="E508" s="30"/>
    </row>
    <row r="509" spans="4:5" x14ac:dyDescent="0.25">
      <c r="D509" s="29"/>
      <c r="E509" s="30"/>
    </row>
    <row r="510" spans="4:5" x14ac:dyDescent="0.25">
      <c r="D510" s="29"/>
      <c r="E510" s="30"/>
    </row>
    <row r="511" spans="4:5" x14ac:dyDescent="0.25">
      <c r="D511" s="29"/>
      <c r="E511" s="30"/>
    </row>
    <row r="512" spans="4:5" x14ac:dyDescent="0.25">
      <c r="D512" s="29"/>
      <c r="E512" s="30"/>
    </row>
    <row r="513" spans="4:5" x14ac:dyDescent="0.25">
      <c r="D513" s="29"/>
      <c r="E513" s="30"/>
    </row>
    <row r="514" spans="4:5" x14ac:dyDescent="0.25">
      <c r="D514" s="29"/>
      <c r="E514" s="30"/>
    </row>
    <row r="515" spans="4:5" x14ac:dyDescent="0.25">
      <c r="D515" s="29"/>
      <c r="E515" s="30"/>
    </row>
    <row r="516" spans="4:5" x14ac:dyDescent="0.25">
      <c r="D516" s="29"/>
      <c r="E516" s="30"/>
    </row>
    <row r="517" spans="4:5" x14ac:dyDescent="0.25">
      <c r="D517" s="29"/>
      <c r="E517" s="30"/>
    </row>
    <row r="518" spans="4:5" x14ac:dyDescent="0.25">
      <c r="D518" s="29"/>
      <c r="E518" s="30"/>
    </row>
    <row r="519" spans="4:5" x14ac:dyDescent="0.25">
      <c r="D519" s="29"/>
      <c r="E519" s="30"/>
    </row>
    <row r="520" spans="4:5" x14ac:dyDescent="0.25">
      <c r="D520" s="29"/>
      <c r="E520" s="30"/>
    </row>
    <row r="521" spans="4:5" x14ac:dyDescent="0.25">
      <c r="D521" s="29"/>
      <c r="E521" s="30"/>
    </row>
    <row r="522" spans="4:5" x14ac:dyDescent="0.25">
      <c r="D522" s="29"/>
      <c r="E522" s="30"/>
    </row>
    <row r="523" spans="4:5" x14ac:dyDescent="0.25">
      <c r="D523" s="29"/>
      <c r="E523" s="30"/>
    </row>
    <row r="524" spans="4:5" x14ac:dyDescent="0.25">
      <c r="D524" s="29"/>
      <c r="E524" s="30"/>
    </row>
    <row r="525" spans="4:5" x14ac:dyDescent="0.25">
      <c r="D525" s="29"/>
      <c r="E525" s="30"/>
    </row>
    <row r="526" spans="4:5" x14ac:dyDescent="0.25">
      <c r="D526" s="29"/>
      <c r="E526" s="30"/>
    </row>
    <row r="527" spans="4:5" x14ac:dyDescent="0.25">
      <c r="D527" s="29"/>
      <c r="E527" s="30"/>
    </row>
    <row r="528" spans="4:5" x14ac:dyDescent="0.25">
      <c r="D528" s="29"/>
      <c r="E528" s="30"/>
    </row>
    <row r="529" spans="4:5" x14ac:dyDescent="0.25">
      <c r="D529" s="29"/>
      <c r="E529" s="30"/>
    </row>
    <row r="530" spans="4:5" x14ac:dyDescent="0.25">
      <c r="D530" s="29"/>
      <c r="E530" s="30"/>
    </row>
    <row r="531" spans="4:5" x14ac:dyDescent="0.25">
      <c r="D531" s="29"/>
      <c r="E531" s="30"/>
    </row>
    <row r="532" spans="4:5" x14ac:dyDescent="0.25">
      <c r="D532" s="29"/>
      <c r="E532" s="30"/>
    </row>
    <row r="533" spans="4:5" x14ac:dyDescent="0.25">
      <c r="D533" s="29"/>
      <c r="E533" s="30"/>
    </row>
    <row r="534" spans="4:5" x14ac:dyDescent="0.25">
      <c r="D534" s="29"/>
      <c r="E534" s="30"/>
    </row>
    <row r="535" spans="4:5" x14ac:dyDescent="0.25">
      <c r="D535" s="29"/>
      <c r="E535" s="30"/>
    </row>
    <row r="536" spans="4:5" x14ac:dyDescent="0.25">
      <c r="D536" s="29"/>
      <c r="E536" s="30"/>
    </row>
    <row r="537" spans="4:5" x14ac:dyDescent="0.25">
      <c r="D537" s="29"/>
      <c r="E537" s="30"/>
    </row>
    <row r="538" spans="4:5" x14ac:dyDescent="0.25">
      <c r="D538" s="29"/>
      <c r="E538" s="30"/>
    </row>
    <row r="539" spans="4:5" x14ac:dyDescent="0.25">
      <c r="D539" s="29"/>
      <c r="E539" s="30"/>
    </row>
    <row r="540" spans="4:5" x14ac:dyDescent="0.25">
      <c r="D540" s="29"/>
      <c r="E540" s="30"/>
    </row>
    <row r="541" spans="4:5" x14ac:dyDescent="0.25">
      <c r="D541" s="29"/>
      <c r="E541" s="30"/>
    </row>
    <row r="542" spans="4:5" x14ac:dyDescent="0.25">
      <c r="D542" s="29"/>
      <c r="E542" s="30"/>
    </row>
    <row r="543" spans="4:5" x14ac:dyDescent="0.25">
      <c r="D543" s="29"/>
      <c r="E543" s="30"/>
    </row>
    <row r="544" spans="4:5" x14ac:dyDescent="0.25">
      <c r="D544" s="29"/>
      <c r="E544" s="30"/>
    </row>
    <row r="545" spans="4:5" x14ac:dyDescent="0.25">
      <c r="D545" s="29"/>
      <c r="E545" s="30"/>
    </row>
    <row r="546" spans="4:5" x14ac:dyDescent="0.25">
      <c r="D546" s="29"/>
      <c r="E546" s="30"/>
    </row>
    <row r="547" spans="4:5" x14ac:dyDescent="0.25">
      <c r="D547" s="29"/>
      <c r="E547" s="30"/>
    </row>
    <row r="548" spans="4:5" x14ac:dyDescent="0.25">
      <c r="D548" s="29"/>
      <c r="E548" s="30"/>
    </row>
    <row r="549" spans="4:5" x14ac:dyDescent="0.25">
      <c r="D549" s="29"/>
      <c r="E549" s="30"/>
    </row>
    <row r="550" spans="4:5" x14ac:dyDescent="0.25">
      <c r="D550" s="29"/>
      <c r="E550" s="30"/>
    </row>
    <row r="551" spans="4:5" x14ac:dyDescent="0.25">
      <c r="D551" s="29"/>
      <c r="E551" s="30"/>
    </row>
    <row r="552" spans="4:5" x14ac:dyDescent="0.25">
      <c r="D552" s="29"/>
      <c r="E552" s="30"/>
    </row>
    <row r="553" spans="4:5" x14ac:dyDescent="0.25">
      <c r="D553" s="29"/>
      <c r="E553" s="30"/>
    </row>
    <row r="554" spans="4:5" x14ac:dyDescent="0.25">
      <c r="D554" s="29"/>
      <c r="E554" s="30"/>
    </row>
    <row r="555" spans="4:5" x14ac:dyDescent="0.25">
      <c r="D555" s="29"/>
      <c r="E555" s="30"/>
    </row>
    <row r="556" spans="4:5" x14ac:dyDescent="0.25">
      <c r="D556" s="29"/>
      <c r="E556" s="30"/>
    </row>
    <row r="557" spans="4:5" x14ac:dyDescent="0.25">
      <c r="D557" s="29"/>
      <c r="E557" s="30"/>
    </row>
    <row r="558" spans="4:5" x14ac:dyDescent="0.25">
      <c r="D558" s="29"/>
      <c r="E558" s="30"/>
    </row>
    <row r="559" spans="4:5" x14ac:dyDescent="0.25">
      <c r="D559" s="29"/>
      <c r="E559" s="30"/>
    </row>
    <row r="560" spans="4:5" x14ac:dyDescent="0.25">
      <c r="D560" s="29"/>
      <c r="E560" s="30"/>
    </row>
    <row r="561" spans="4:5" x14ac:dyDescent="0.25">
      <c r="D561" s="29"/>
      <c r="E561" s="30"/>
    </row>
    <row r="562" spans="4:5" x14ac:dyDescent="0.25">
      <c r="D562" s="29"/>
      <c r="E562" s="30"/>
    </row>
    <row r="563" spans="4:5" x14ac:dyDescent="0.25">
      <c r="D563" s="29"/>
      <c r="E563" s="30"/>
    </row>
    <row r="564" spans="4:5" x14ac:dyDescent="0.25">
      <c r="D564" s="29"/>
      <c r="E564" s="30"/>
    </row>
    <row r="565" spans="4:5" x14ac:dyDescent="0.25">
      <c r="D565" s="29"/>
      <c r="E565" s="30"/>
    </row>
    <row r="566" spans="4:5" x14ac:dyDescent="0.25">
      <c r="D566" s="29"/>
      <c r="E566" s="30"/>
    </row>
    <row r="567" spans="4:5" x14ac:dyDescent="0.25">
      <c r="D567" s="29"/>
      <c r="E567" s="30"/>
    </row>
    <row r="568" spans="4:5" x14ac:dyDescent="0.25">
      <c r="D568" s="29"/>
      <c r="E568" s="30"/>
    </row>
    <row r="569" spans="4:5" x14ac:dyDescent="0.25">
      <c r="D569" s="29"/>
      <c r="E569" s="30"/>
    </row>
    <row r="570" spans="4:5" x14ac:dyDescent="0.25">
      <c r="D570" s="29"/>
      <c r="E570" s="30"/>
    </row>
    <row r="571" spans="4:5" x14ac:dyDescent="0.25">
      <c r="D571" s="29"/>
      <c r="E571" s="30"/>
    </row>
    <row r="572" spans="4:5" x14ac:dyDescent="0.25">
      <c r="D572" s="29"/>
      <c r="E572" s="30"/>
    </row>
    <row r="573" spans="4:5" x14ac:dyDescent="0.25">
      <c r="D573" s="29"/>
      <c r="E573" s="30"/>
    </row>
    <row r="574" spans="4:5" x14ac:dyDescent="0.25">
      <c r="D574" s="29"/>
      <c r="E574" s="30"/>
    </row>
    <row r="575" spans="4:5" x14ac:dyDescent="0.25">
      <c r="D575" s="29"/>
      <c r="E575" s="30"/>
    </row>
    <row r="576" spans="4:5" x14ac:dyDescent="0.25">
      <c r="D576" s="29"/>
      <c r="E576" s="30"/>
    </row>
    <row r="577" spans="4:5" x14ac:dyDescent="0.25">
      <c r="D577" s="29"/>
      <c r="E577" s="30"/>
    </row>
    <row r="578" spans="4:5" x14ac:dyDescent="0.25">
      <c r="D578" s="29"/>
      <c r="E578" s="30"/>
    </row>
    <row r="579" spans="4:5" x14ac:dyDescent="0.25">
      <c r="D579" s="29"/>
      <c r="E579" s="30"/>
    </row>
    <row r="580" spans="4:5" x14ac:dyDescent="0.25">
      <c r="D580" s="29"/>
      <c r="E580" s="30"/>
    </row>
    <row r="581" spans="4:5" x14ac:dyDescent="0.25">
      <c r="D581" s="29"/>
      <c r="E581" s="30"/>
    </row>
    <row r="582" spans="4:5" x14ac:dyDescent="0.25">
      <c r="D582" s="29"/>
      <c r="E582" s="30"/>
    </row>
    <row r="583" spans="4:5" x14ac:dyDescent="0.25">
      <c r="D583" s="29"/>
      <c r="E583" s="30"/>
    </row>
    <row r="584" spans="4:5" x14ac:dyDescent="0.25">
      <c r="D584" s="29"/>
      <c r="E584" s="30"/>
    </row>
    <row r="585" spans="4:5" x14ac:dyDescent="0.25">
      <c r="D585" s="29"/>
      <c r="E585" s="30"/>
    </row>
    <row r="586" spans="4:5" x14ac:dyDescent="0.25">
      <c r="D586" s="29"/>
      <c r="E586" s="30"/>
    </row>
    <row r="587" spans="4:5" x14ac:dyDescent="0.25">
      <c r="D587" s="29"/>
      <c r="E587" s="30"/>
    </row>
    <row r="588" spans="4:5" x14ac:dyDescent="0.25">
      <c r="D588" s="29"/>
      <c r="E588" s="30"/>
    </row>
    <row r="589" spans="4:5" x14ac:dyDescent="0.25">
      <c r="D589" s="29"/>
      <c r="E589" s="30"/>
    </row>
    <row r="590" spans="4:5" x14ac:dyDescent="0.25">
      <c r="D590" s="29"/>
      <c r="E590" s="30"/>
    </row>
    <row r="591" spans="4:5" x14ac:dyDescent="0.25">
      <c r="D591" s="29"/>
      <c r="E591" s="30"/>
    </row>
    <row r="592" spans="4:5" x14ac:dyDescent="0.25">
      <c r="D592" s="29"/>
      <c r="E592" s="30"/>
    </row>
    <row r="593" spans="4:5" x14ac:dyDescent="0.25">
      <c r="D593" s="29"/>
      <c r="E593" s="30"/>
    </row>
    <row r="594" spans="4:5" x14ac:dyDescent="0.25">
      <c r="D594" s="29"/>
      <c r="E594" s="30"/>
    </row>
    <row r="595" spans="4:5" x14ac:dyDescent="0.25">
      <c r="D595" s="29"/>
      <c r="E595" s="30"/>
    </row>
    <row r="596" spans="4:5" x14ac:dyDescent="0.25">
      <c r="D596" s="29"/>
      <c r="E596" s="30"/>
    </row>
    <row r="597" spans="4:5" x14ac:dyDescent="0.25">
      <c r="D597" s="29"/>
      <c r="E597" s="30"/>
    </row>
    <row r="598" spans="4:5" x14ac:dyDescent="0.25">
      <c r="D598" s="29"/>
      <c r="E598" s="30"/>
    </row>
    <row r="599" spans="4:5" x14ac:dyDescent="0.25">
      <c r="D599" s="29"/>
      <c r="E599" s="30"/>
    </row>
    <row r="600" spans="4:5" x14ac:dyDescent="0.25">
      <c r="D600" s="29"/>
      <c r="E600" s="30"/>
    </row>
    <row r="601" spans="4:5" x14ac:dyDescent="0.25">
      <c r="D601" s="29"/>
      <c r="E601" s="30"/>
    </row>
    <row r="602" spans="4:5" x14ac:dyDescent="0.25">
      <c r="D602" s="29"/>
      <c r="E602" s="30"/>
    </row>
    <row r="603" spans="4:5" x14ac:dyDescent="0.25">
      <c r="D603" s="29"/>
      <c r="E603" s="30"/>
    </row>
    <row r="604" spans="4:5" x14ac:dyDescent="0.25">
      <c r="D604" s="29"/>
      <c r="E604" s="30"/>
    </row>
    <row r="605" spans="4:5" x14ac:dyDescent="0.25">
      <c r="D605" s="29"/>
      <c r="E605" s="30"/>
    </row>
    <row r="606" spans="4:5" x14ac:dyDescent="0.25">
      <c r="D606" s="29"/>
      <c r="E606" s="30"/>
    </row>
    <row r="607" spans="4:5" x14ac:dyDescent="0.25">
      <c r="D607" s="29"/>
      <c r="E607" s="30"/>
    </row>
    <row r="608" spans="4:5" x14ac:dyDescent="0.25">
      <c r="D608" s="29"/>
      <c r="E608" s="30"/>
    </row>
    <row r="609" spans="4:5" x14ac:dyDescent="0.25">
      <c r="D609" s="29"/>
      <c r="E609" s="30"/>
    </row>
    <row r="610" spans="4:5" x14ac:dyDescent="0.25">
      <c r="D610" s="29"/>
      <c r="E610" s="30"/>
    </row>
    <row r="611" spans="4:5" x14ac:dyDescent="0.25">
      <c r="D611" s="29"/>
      <c r="E611" s="30"/>
    </row>
    <row r="612" spans="4:5" x14ac:dyDescent="0.25">
      <c r="D612" s="29"/>
      <c r="E612" s="30"/>
    </row>
    <row r="613" spans="4:5" x14ac:dyDescent="0.25">
      <c r="D613" s="29"/>
      <c r="E613" s="30"/>
    </row>
    <row r="614" spans="4:5" x14ac:dyDescent="0.25">
      <c r="D614" s="29"/>
      <c r="E614" s="30"/>
    </row>
    <row r="615" spans="4:5" x14ac:dyDescent="0.25">
      <c r="D615" s="29"/>
      <c r="E615" s="30"/>
    </row>
    <row r="616" spans="4:5" x14ac:dyDescent="0.25">
      <c r="D616" s="29"/>
      <c r="E616" s="30"/>
    </row>
    <row r="617" spans="4:5" x14ac:dyDescent="0.25">
      <c r="D617" s="29"/>
      <c r="E617" s="30"/>
    </row>
    <row r="618" spans="4:5" x14ac:dyDescent="0.25">
      <c r="D618" s="29"/>
      <c r="E618" s="30"/>
    </row>
    <row r="619" spans="4:5" x14ac:dyDescent="0.25">
      <c r="D619" s="29"/>
      <c r="E619" s="30"/>
    </row>
    <row r="620" spans="4:5" x14ac:dyDescent="0.25">
      <c r="D620" s="29"/>
      <c r="E620" s="30"/>
    </row>
    <row r="621" spans="4:5" x14ac:dyDescent="0.25">
      <c r="D621" s="29"/>
      <c r="E621" s="30"/>
    </row>
    <row r="622" spans="4:5" x14ac:dyDescent="0.25">
      <c r="D622" s="29"/>
      <c r="E622" s="30"/>
    </row>
    <row r="623" spans="4:5" x14ac:dyDescent="0.25">
      <c r="D623" s="29"/>
      <c r="E623" s="30"/>
    </row>
    <row r="624" spans="4:5" x14ac:dyDescent="0.25">
      <c r="D624" s="29"/>
      <c r="E624" s="30"/>
    </row>
    <row r="625" spans="4:5" x14ac:dyDescent="0.25">
      <c r="D625" s="29"/>
      <c r="E625" s="30"/>
    </row>
    <row r="626" spans="4:5" x14ac:dyDescent="0.25">
      <c r="D626" s="29"/>
      <c r="E626" s="30"/>
    </row>
    <row r="627" spans="4:5" x14ac:dyDescent="0.25">
      <c r="D627" s="29"/>
      <c r="E627" s="30"/>
    </row>
    <row r="628" spans="4:5" x14ac:dyDescent="0.25">
      <c r="D628" s="29"/>
      <c r="E628" s="30"/>
    </row>
    <row r="629" spans="4:5" x14ac:dyDescent="0.25">
      <c r="D629" s="29"/>
      <c r="E629" s="30"/>
    </row>
    <row r="630" spans="4:5" x14ac:dyDescent="0.25">
      <c r="D630" s="29"/>
      <c r="E630" s="30"/>
    </row>
    <row r="631" spans="4:5" x14ac:dyDescent="0.25">
      <c r="D631" s="29"/>
      <c r="E631" s="30"/>
    </row>
    <row r="632" spans="4:5" x14ac:dyDescent="0.25">
      <c r="D632" s="29"/>
      <c r="E632" s="30"/>
    </row>
    <row r="633" spans="4:5" x14ac:dyDescent="0.25">
      <c r="D633" s="29"/>
      <c r="E633" s="30"/>
    </row>
    <row r="634" spans="4:5" x14ac:dyDescent="0.25">
      <c r="D634" s="29"/>
      <c r="E634" s="30"/>
    </row>
    <row r="635" spans="4:5" x14ac:dyDescent="0.25">
      <c r="D635" s="29"/>
      <c r="E635" s="30"/>
    </row>
    <row r="636" spans="4:5" x14ac:dyDescent="0.25">
      <c r="D636" s="29"/>
      <c r="E636" s="30"/>
    </row>
    <row r="637" spans="4:5" x14ac:dyDescent="0.25">
      <c r="D637" s="29"/>
      <c r="E637" s="30"/>
    </row>
    <row r="638" spans="4:5" x14ac:dyDescent="0.25">
      <c r="D638" s="29"/>
      <c r="E638" s="30"/>
    </row>
    <row r="639" spans="4:5" x14ac:dyDescent="0.25">
      <c r="D639" s="29"/>
      <c r="E639" s="30"/>
    </row>
    <row r="640" spans="4:5" x14ac:dyDescent="0.25">
      <c r="D640" s="29"/>
      <c r="E640" s="30"/>
    </row>
    <row r="641" spans="4:5" x14ac:dyDescent="0.25">
      <c r="D641" s="29"/>
      <c r="E641" s="30"/>
    </row>
    <row r="642" spans="4:5" x14ac:dyDescent="0.25">
      <c r="D642" s="29"/>
      <c r="E642" s="30"/>
    </row>
    <row r="643" spans="4:5" x14ac:dyDescent="0.25">
      <c r="D643" s="29"/>
      <c r="E643" s="30"/>
    </row>
    <row r="644" spans="4:5" x14ac:dyDescent="0.25">
      <c r="D644" s="29"/>
      <c r="E644" s="30"/>
    </row>
    <row r="645" spans="4:5" x14ac:dyDescent="0.25">
      <c r="D645" s="29"/>
      <c r="E645" s="30"/>
    </row>
    <row r="646" spans="4:5" x14ac:dyDescent="0.25">
      <c r="D646" s="29"/>
      <c r="E646" s="30"/>
    </row>
    <row r="647" spans="4:5" x14ac:dyDescent="0.25">
      <c r="D647" s="29"/>
      <c r="E647" s="30"/>
    </row>
    <row r="648" spans="4:5" x14ac:dyDescent="0.25">
      <c r="E648" s="30"/>
    </row>
    <row r="649" spans="4:5" x14ac:dyDescent="0.25">
      <c r="E649" s="30"/>
    </row>
    <row r="650" spans="4:5" x14ac:dyDescent="0.25">
      <c r="E650" s="30"/>
    </row>
    <row r="651" spans="4:5" x14ac:dyDescent="0.25">
      <c r="E651" s="30"/>
    </row>
    <row r="652" spans="4:5" x14ac:dyDescent="0.25">
      <c r="E652" s="30"/>
    </row>
    <row r="653" spans="4:5" x14ac:dyDescent="0.25">
      <c r="E653" s="30"/>
    </row>
    <row r="654" spans="4:5" x14ac:dyDescent="0.25">
      <c r="E654" s="30"/>
    </row>
    <row r="655" spans="4:5" x14ac:dyDescent="0.25">
      <c r="E655" s="30"/>
    </row>
    <row r="656" spans="4:5" x14ac:dyDescent="0.25">
      <c r="E656" s="30"/>
    </row>
    <row r="657" spans="5:5" x14ac:dyDescent="0.25">
      <c r="E657" s="30"/>
    </row>
    <row r="658" spans="5:5" x14ac:dyDescent="0.25">
      <c r="E658" s="30"/>
    </row>
    <row r="659" spans="5:5" x14ac:dyDescent="0.25">
      <c r="E659" s="30"/>
    </row>
    <row r="660" spans="5:5" x14ac:dyDescent="0.25">
      <c r="E660" s="30"/>
    </row>
    <row r="661" spans="5:5" x14ac:dyDescent="0.25">
      <c r="E661" s="30"/>
    </row>
    <row r="662" spans="5:5" x14ac:dyDescent="0.25">
      <c r="E662" s="30"/>
    </row>
    <row r="663" spans="5:5" x14ac:dyDescent="0.25">
      <c r="E663" s="30"/>
    </row>
    <row r="664" spans="5:5" x14ac:dyDescent="0.25">
      <c r="E664" s="30"/>
    </row>
    <row r="665" spans="5:5" x14ac:dyDescent="0.25">
      <c r="E665" s="30"/>
    </row>
    <row r="666" spans="5:5" x14ac:dyDescent="0.25">
      <c r="E666" s="30"/>
    </row>
    <row r="667" spans="5:5" x14ac:dyDescent="0.25">
      <c r="E667" s="30"/>
    </row>
    <row r="668" spans="5:5" x14ac:dyDescent="0.25">
      <c r="E668" s="30"/>
    </row>
    <row r="669" spans="5:5" x14ac:dyDescent="0.25">
      <c r="E669" s="30"/>
    </row>
    <row r="670" spans="5:5" x14ac:dyDescent="0.25">
      <c r="E670" s="30"/>
    </row>
    <row r="671" spans="5:5" x14ac:dyDescent="0.25">
      <c r="E671" s="30"/>
    </row>
    <row r="672" spans="5:5" x14ac:dyDescent="0.25">
      <c r="E672" s="30"/>
    </row>
    <row r="673" spans="5:5" x14ac:dyDescent="0.25">
      <c r="E673" s="30"/>
    </row>
    <row r="674" spans="5:5" x14ac:dyDescent="0.25">
      <c r="E674" s="30"/>
    </row>
    <row r="675" spans="5:5" x14ac:dyDescent="0.25">
      <c r="E675" s="30"/>
    </row>
    <row r="676" spans="5:5" x14ac:dyDescent="0.25">
      <c r="E676" s="30"/>
    </row>
    <row r="677" spans="5:5" x14ac:dyDescent="0.25">
      <c r="E677" s="30"/>
    </row>
    <row r="678" spans="5:5" x14ac:dyDescent="0.25">
      <c r="E678" s="30"/>
    </row>
    <row r="679" spans="5:5" x14ac:dyDescent="0.25">
      <c r="E679" s="30"/>
    </row>
    <row r="680" spans="5:5" x14ac:dyDescent="0.25">
      <c r="E680" s="30"/>
    </row>
    <row r="681" spans="5:5" x14ac:dyDescent="0.25">
      <c r="E681" s="30"/>
    </row>
    <row r="682" spans="5:5" x14ac:dyDescent="0.25">
      <c r="E682" s="30"/>
    </row>
    <row r="683" spans="5:5" x14ac:dyDescent="0.25">
      <c r="E683" s="30"/>
    </row>
    <row r="684" spans="5:5" x14ac:dyDescent="0.25">
      <c r="E684" s="30"/>
    </row>
    <row r="685" spans="5:5" x14ac:dyDescent="0.25">
      <c r="E685" s="30"/>
    </row>
    <row r="686" spans="5:5" x14ac:dyDescent="0.25">
      <c r="E686" s="30"/>
    </row>
    <row r="687" spans="5:5" x14ac:dyDescent="0.25">
      <c r="E687" s="30"/>
    </row>
    <row r="688" spans="5:5" x14ac:dyDescent="0.25">
      <c r="E688" s="30"/>
    </row>
    <row r="689" spans="5:5" x14ac:dyDescent="0.25">
      <c r="E689" s="30"/>
    </row>
    <row r="690" spans="5:5" x14ac:dyDescent="0.25">
      <c r="E690" s="30"/>
    </row>
    <row r="691" spans="5:5" x14ac:dyDescent="0.25">
      <c r="E691" s="30"/>
    </row>
    <row r="692" spans="5:5" x14ac:dyDescent="0.25">
      <c r="E692" s="30"/>
    </row>
    <row r="693" spans="5:5" x14ac:dyDescent="0.25">
      <c r="E693" s="30"/>
    </row>
    <row r="694" spans="5:5" x14ac:dyDescent="0.25">
      <c r="E694" s="30"/>
    </row>
    <row r="695" spans="5:5" x14ac:dyDescent="0.25">
      <c r="E695" s="30"/>
    </row>
    <row r="696" spans="5:5" x14ac:dyDescent="0.25">
      <c r="E696" s="30"/>
    </row>
    <row r="697" spans="5:5" x14ac:dyDescent="0.25">
      <c r="E697" s="30"/>
    </row>
    <row r="698" spans="5:5" x14ac:dyDescent="0.25">
      <c r="E698" s="30"/>
    </row>
    <row r="699" spans="5:5" x14ac:dyDescent="0.25">
      <c r="E699" s="30"/>
    </row>
    <row r="700" spans="5:5" x14ac:dyDescent="0.25">
      <c r="E700" s="30"/>
    </row>
    <row r="701" spans="5:5" x14ac:dyDescent="0.25">
      <c r="E701" s="30"/>
    </row>
    <row r="702" spans="5:5" x14ac:dyDescent="0.25">
      <c r="E702" s="30"/>
    </row>
    <row r="703" spans="5:5" x14ac:dyDescent="0.25">
      <c r="E703" s="30"/>
    </row>
    <row r="704" spans="5:5" x14ac:dyDescent="0.25">
      <c r="E704" s="30"/>
    </row>
    <row r="705" spans="5:5" x14ac:dyDescent="0.25">
      <c r="E705" s="30"/>
    </row>
    <row r="706" spans="5:5" x14ac:dyDescent="0.25">
      <c r="E706" s="30"/>
    </row>
    <row r="707" spans="5:5" x14ac:dyDescent="0.25">
      <c r="E707" s="30"/>
    </row>
    <row r="708" spans="5:5" x14ac:dyDescent="0.25">
      <c r="E708" s="30"/>
    </row>
    <row r="709" spans="5:5" x14ac:dyDescent="0.25">
      <c r="E709" s="30"/>
    </row>
    <row r="710" spans="5:5" x14ac:dyDescent="0.25">
      <c r="E710" s="30"/>
    </row>
    <row r="711" spans="5:5" x14ac:dyDescent="0.25">
      <c r="E711" s="30"/>
    </row>
    <row r="712" spans="5:5" x14ac:dyDescent="0.25">
      <c r="E712" s="30"/>
    </row>
    <row r="713" spans="5:5" x14ac:dyDescent="0.25">
      <c r="E713" s="30"/>
    </row>
    <row r="714" spans="5:5" x14ac:dyDescent="0.25">
      <c r="E714" s="30"/>
    </row>
    <row r="715" spans="5:5" x14ac:dyDescent="0.25">
      <c r="E715" s="30"/>
    </row>
    <row r="716" spans="5:5" x14ac:dyDescent="0.25">
      <c r="E716" s="30"/>
    </row>
    <row r="717" spans="5:5" x14ac:dyDescent="0.25">
      <c r="E717" s="30"/>
    </row>
    <row r="718" spans="5:5" x14ac:dyDescent="0.25">
      <c r="E718" s="30"/>
    </row>
    <row r="719" spans="5:5" x14ac:dyDescent="0.25">
      <c r="E719" s="30"/>
    </row>
    <row r="720" spans="5:5" x14ac:dyDescent="0.25">
      <c r="E720" s="30"/>
    </row>
    <row r="721" spans="5:5" x14ac:dyDescent="0.25">
      <c r="E721" s="30"/>
    </row>
    <row r="722" spans="5:5" x14ac:dyDescent="0.25">
      <c r="E722" s="30"/>
    </row>
    <row r="723" spans="5:5" x14ac:dyDescent="0.25">
      <c r="E723" s="30"/>
    </row>
    <row r="724" spans="5:5" x14ac:dyDescent="0.25">
      <c r="E724" s="30"/>
    </row>
    <row r="725" spans="5:5" x14ac:dyDescent="0.25">
      <c r="E725" s="30"/>
    </row>
    <row r="726" spans="5:5" x14ac:dyDescent="0.25">
      <c r="E726" s="30"/>
    </row>
    <row r="727" spans="5:5" x14ac:dyDescent="0.25">
      <c r="E727" s="30"/>
    </row>
    <row r="728" spans="5:5" x14ac:dyDescent="0.25">
      <c r="E728" s="30"/>
    </row>
    <row r="729" spans="5:5" x14ac:dyDescent="0.25">
      <c r="E729" s="30"/>
    </row>
    <row r="730" spans="5:5" x14ac:dyDescent="0.25">
      <c r="E730" s="30"/>
    </row>
    <row r="731" spans="5:5" x14ac:dyDescent="0.25">
      <c r="E731" s="30"/>
    </row>
    <row r="732" spans="5:5" x14ac:dyDescent="0.25">
      <c r="E732" s="30"/>
    </row>
    <row r="733" spans="5:5" x14ac:dyDescent="0.25">
      <c r="E733" s="30"/>
    </row>
  </sheetData>
  <mergeCells count="2">
    <mergeCell ref="C1:G1"/>
    <mergeCell ref="C2:G2"/>
  </mergeCells>
  <printOptions horizontalCentered="1"/>
  <pageMargins left="0.25" right="0.25" top="1.5" bottom="0.5" header="0.3" footer="0.3"/>
  <pageSetup scale="69" orientation="landscape" r:id="rId1"/>
  <headerFooter>
    <oddHeader>&amp;C&amp;"-,Bold"&amp;14City of Tampa
Budget Office
Neighborhood Empowerment 
Rate History</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2:G146"/>
  <sheetViews>
    <sheetView topLeftCell="A122" zoomScale="70" zoomScaleNormal="70" zoomScaleSheetLayoutView="100" workbookViewId="0">
      <selection activeCell="A4" sqref="A4:G146"/>
    </sheetView>
  </sheetViews>
  <sheetFormatPr defaultColWidth="9.140625" defaultRowHeight="15" x14ac:dyDescent="0.25"/>
  <cols>
    <col min="1" max="1" width="79.5703125" customWidth="1"/>
    <col min="2" max="2" width="23" style="11" customWidth="1"/>
    <col min="3" max="3" width="22.5703125" style="11" customWidth="1"/>
    <col min="4" max="4" width="13.5703125" style="11" customWidth="1"/>
    <col min="5" max="6" width="11.5703125" style="11" customWidth="1"/>
    <col min="7" max="7" width="35.42578125" customWidth="1"/>
  </cols>
  <sheetData>
    <row r="2" spans="1:7" x14ac:dyDescent="0.25">
      <c r="C2" s="921" t="s">
        <v>3</v>
      </c>
      <c r="D2" s="921"/>
      <c r="E2" s="921"/>
      <c r="F2" s="921"/>
      <c r="G2" s="921"/>
    </row>
    <row r="3" spans="1:7" ht="45.95" customHeight="1" x14ac:dyDescent="0.25">
      <c r="A3" s="171" t="s">
        <v>0</v>
      </c>
      <c r="B3" s="172" t="s">
        <v>19</v>
      </c>
      <c r="C3" s="172" t="s">
        <v>20</v>
      </c>
      <c r="D3" s="172" t="s">
        <v>1</v>
      </c>
      <c r="E3" s="172" t="s">
        <v>2</v>
      </c>
      <c r="F3" s="172" t="s">
        <v>7</v>
      </c>
      <c r="G3" s="173" t="s">
        <v>5</v>
      </c>
    </row>
    <row r="4" spans="1:7" x14ac:dyDescent="0.25">
      <c r="A4" s="174" t="s">
        <v>688</v>
      </c>
      <c r="B4" s="175"/>
      <c r="C4" s="175"/>
      <c r="D4" s="176"/>
      <c r="E4" s="177"/>
      <c r="F4" s="177"/>
      <c r="G4" s="178"/>
    </row>
    <row r="5" spans="1:7" x14ac:dyDescent="0.25">
      <c r="A5" s="129" t="s">
        <v>689</v>
      </c>
      <c r="B5" s="179" t="s">
        <v>690</v>
      </c>
      <c r="C5" s="179" t="s">
        <v>690</v>
      </c>
      <c r="D5" s="110" t="s">
        <v>14</v>
      </c>
      <c r="E5" s="111">
        <v>39676</v>
      </c>
      <c r="F5" s="111">
        <v>40179</v>
      </c>
      <c r="G5" s="112"/>
    </row>
    <row r="6" spans="1:7" x14ac:dyDescent="0.25">
      <c r="A6" s="129" t="s">
        <v>691</v>
      </c>
      <c r="B6" s="179" t="s">
        <v>692</v>
      </c>
      <c r="C6" s="179" t="s">
        <v>692</v>
      </c>
      <c r="D6" s="110" t="s">
        <v>14</v>
      </c>
      <c r="E6" s="111">
        <v>39676</v>
      </c>
      <c r="F6" s="111">
        <v>40179</v>
      </c>
      <c r="G6" s="112"/>
    </row>
    <row r="7" spans="1:7" x14ac:dyDescent="0.25">
      <c r="A7" s="129" t="s">
        <v>693</v>
      </c>
      <c r="B7" s="179" t="s">
        <v>694</v>
      </c>
      <c r="C7" s="179" t="s">
        <v>694</v>
      </c>
      <c r="D7" s="110" t="s">
        <v>14</v>
      </c>
      <c r="E7" s="111">
        <v>39676</v>
      </c>
      <c r="F7" s="111">
        <v>40179</v>
      </c>
      <c r="G7" s="112"/>
    </row>
    <row r="8" spans="1:7" x14ac:dyDescent="0.25">
      <c r="A8" s="180" t="s">
        <v>13</v>
      </c>
      <c r="B8" s="181"/>
      <c r="C8" s="181"/>
      <c r="D8" s="176"/>
      <c r="E8" s="177"/>
      <c r="F8" s="177"/>
      <c r="G8" s="178"/>
    </row>
    <row r="9" spans="1:7" x14ac:dyDescent="0.25">
      <c r="A9" s="129" t="s">
        <v>695</v>
      </c>
      <c r="B9" s="179" t="s">
        <v>696</v>
      </c>
      <c r="C9" s="179" t="s">
        <v>696</v>
      </c>
      <c r="D9" s="110" t="s">
        <v>14</v>
      </c>
      <c r="E9" s="111">
        <v>39676</v>
      </c>
      <c r="F9" s="111">
        <v>40179</v>
      </c>
      <c r="G9" s="112"/>
    </row>
    <row r="10" spans="1:7" ht="33.75" customHeight="1" x14ac:dyDescent="0.25">
      <c r="A10" s="129" t="s">
        <v>1286</v>
      </c>
      <c r="B10" s="182" t="s">
        <v>698</v>
      </c>
      <c r="C10" s="182" t="s">
        <v>697</v>
      </c>
      <c r="D10" s="110" t="s">
        <v>14</v>
      </c>
      <c r="E10" s="111">
        <v>39676</v>
      </c>
      <c r="F10" s="111">
        <v>40179</v>
      </c>
      <c r="G10" s="112"/>
    </row>
    <row r="11" spans="1:7" x14ac:dyDescent="0.25">
      <c r="A11" s="129" t="s">
        <v>699</v>
      </c>
      <c r="B11" s="179">
        <v>356</v>
      </c>
      <c r="C11" s="179">
        <v>304</v>
      </c>
      <c r="D11" s="110" t="s">
        <v>14</v>
      </c>
      <c r="E11" s="111">
        <v>39676</v>
      </c>
      <c r="F11" s="111">
        <v>40179</v>
      </c>
      <c r="G11" s="112"/>
    </row>
    <row r="12" spans="1:7" x14ac:dyDescent="0.25">
      <c r="A12" s="129" t="s">
        <v>700</v>
      </c>
      <c r="B12" s="179">
        <v>757</v>
      </c>
      <c r="C12" s="179">
        <v>646</v>
      </c>
      <c r="D12" s="110" t="s">
        <v>14</v>
      </c>
      <c r="E12" s="111">
        <v>39676</v>
      </c>
      <c r="F12" s="111">
        <v>40179</v>
      </c>
      <c r="G12" s="112"/>
    </row>
    <row r="13" spans="1:7" x14ac:dyDescent="0.25">
      <c r="A13" s="129" t="s">
        <v>701</v>
      </c>
      <c r="B13" s="179">
        <v>490</v>
      </c>
      <c r="C13" s="179">
        <v>418</v>
      </c>
      <c r="D13" s="110" t="s">
        <v>14</v>
      </c>
      <c r="E13" s="111">
        <v>39676</v>
      </c>
      <c r="F13" s="111">
        <v>40179</v>
      </c>
      <c r="G13" s="112"/>
    </row>
    <row r="14" spans="1:7" x14ac:dyDescent="0.25">
      <c r="A14" s="129" t="s">
        <v>702</v>
      </c>
      <c r="B14" s="179">
        <v>846</v>
      </c>
      <c r="C14" s="179">
        <v>722</v>
      </c>
      <c r="D14" s="110" t="s">
        <v>14</v>
      </c>
      <c r="E14" s="111">
        <v>39676</v>
      </c>
      <c r="F14" s="111">
        <v>40179</v>
      </c>
      <c r="G14" s="112"/>
    </row>
    <row r="15" spans="1:7" x14ac:dyDescent="0.25">
      <c r="A15" s="129" t="s">
        <v>703</v>
      </c>
      <c r="B15" s="179">
        <v>267</v>
      </c>
      <c r="C15" s="179">
        <v>228</v>
      </c>
      <c r="D15" s="110" t="s">
        <v>14</v>
      </c>
      <c r="E15" s="111">
        <v>39676</v>
      </c>
      <c r="F15" s="111">
        <v>40179</v>
      </c>
      <c r="G15" s="112"/>
    </row>
    <row r="16" spans="1:7" x14ac:dyDescent="0.25">
      <c r="A16" s="129" t="s">
        <v>704</v>
      </c>
      <c r="B16" s="179">
        <v>267</v>
      </c>
      <c r="C16" s="179">
        <v>228</v>
      </c>
      <c r="D16" s="110" t="s">
        <v>14</v>
      </c>
      <c r="E16" s="111">
        <v>39676</v>
      </c>
      <c r="F16" s="111">
        <v>40179</v>
      </c>
      <c r="G16" s="112"/>
    </row>
    <row r="17" spans="1:7" x14ac:dyDescent="0.25">
      <c r="A17" s="180" t="s">
        <v>15</v>
      </c>
      <c r="B17" s="181"/>
      <c r="C17" s="181"/>
      <c r="D17" s="176"/>
      <c r="E17" s="177"/>
      <c r="F17" s="177"/>
      <c r="G17" s="178"/>
    </row>
    <row r="18" spans="1:7" x14ac:dyDescent="0.25">
      <c r="A18" s="129" t="s">
        <v>705</v>
      </c>
      <c r="B18" s="179">
        <v>401</v>
      </c>
      <c r="C18" s="179">
        <v>342</v>
      </c>
      <c r="D18" s="110" t="s">
        <v>14</v>
      </c>
      <c r="E18" s="111">
        <v>39676</v>
      </c>
      <c r="F18" s="111">
        <v>40179</v>
      </c>
      <c r="G18" s="112"/>
    </row>
    <row r="19" spans="1:7" x14ac:dyDescent="0.25">
      <c r="A19" s="129" t="s">
        <v>706</v>
      </c>
      <c r="B19" s="179">
        <v>445</v>
      </c>
      <c r="C19" s="179">
        <v>380</v>
      </c>
      <c r="D19" s="110" t="s">
        <v>14</v>
      </c>
      <c r="E19" s="111">
        <v>39676</v>
      </c>
      <c r="F19" s="111">
        <v>40179</v>
      </c>
      <c r="G19" s="112"/>
    </row>
    <row r="20" spans="1:7" x14ac:dyDescent="0.25">
      <c r="A20" s="129" t="s">
        <v>707</v>
      </c>
      <c r="B20" s="179">
        <v>1125</v>
      </c>
      <c r="C20" s="179">
        <v>1125</v>
      </c>
      <c r="D20" s="110" t="s">
        <v>14</v>
      </c>
      <c r="E20" s="111">
        <v>39676</v>
      </c>
      <c r="F20" s="111">
        <v>40179</v>
      </c>
      <c r="G20" s="112"/>
    </row>
    <row r="21" spans="1:7" x14ac:dyDescent="0.25">
      <c r="A21" s="129" t="s">
        <v>708</v>
      </c>
      <c r="B21" s="179">
        <v>178</v>
      </c>
      <c r="C21" s="179">
        <v>152</v>
      </c>
      <c r="D21" s="110" t="s">
        <v>14</v>
      </c>
      <c r="E21" s="111">
        <v>39676</v>
      </c>
      <c r="F21" s="111">
        <v>40179</v>
      </c>
      <c r="G21" s="112"/>
    </row>
    <row r="22" spans="1:7" x14ac:dyDescent="0.25">
      <c r="A22" s="126" t="s">
        <v>709</v>
      </c>
      <c r="B22" s="179">
        <v>178</v>
      </c>
      <c r="C22" s="179">
        <v>152</v>
      </c>
      <c r="D22" s="110" t="s">
        <v>14</v>
      </c>
      <c r="E22" s="111">
        <v>39676</v>
      </c>
      <c r="F22" s="111">
        <v>40179</v>
      </c>
      <c r="G22" s="112"/>
    </row>
    <row r="23" spans="1:7" x14ac:dyDescent="0.25">
      <c r="A23" s="129" t="s">
        <v>710</v>
      </c>
      <c r="B23" s="179">
        <v>356</v>
      </c>
      <c r="C23" s="179">
        <v>304</v>
      </c>
      <c r="D23" s="110" t="s">
        <v>14</v>
      </c>
      <c r="E23" s="111">
        <v>39676</v>
      </c>
      <c r="F23" s="111">
        <v>40179</v>
      </c>
      <c r="G23" s="112"/>
    </row>
    <row r="24" spans="1:7" x14ac:dyDescent="0.25">
      <c r="A24" s="129" t="s">
        <v>711</v>
      </c>
      <c r="B24" s="179">
        <v>329</v>
      </c>
      <c r="C24" s="179">
        <v>303</v>
      </c>
      <c r="D24" s="110" t="s">
        <v>14</v>
      </c>
      <c r="E24" s="111">
        <v>39676</v>
      </c>
      <c r="F24" s="111">
        <v>40179</v>
      </c>
      <c r="G24" s="112"/>
    </row>
    <row r="25" spans="1:7" x14ac:dyDescent="0.25">
      <c r="A25" s="129" t="s">
        <v>712</v>
      </c>
      <c r="B25" s="179">
        <v>116</v>
      </c>
      <c r="C25" s="179">
        <v>99</v>
      </c>
      <c r="D25" s="110" t="s">
        <v>14</v>
      </c>
      <c r="E25" s="111">
        <v>39676</v>
      </c>
      <c r="F25" s="111">
        <v>40179</v>
      </c>
      <c r="G25" s="112"/>
    </row>
    <row r="26" spans="1:7" x14ac:dyDescent="0.25">
      <c r="A26" s="129" t="s">
        <v>713</v>
      </c>
      <c r="B26" s="179">
        <v>534</v>
      </c>
      <c r="C26" s="179">
        <v>456</v>
      </c>
      <c r="D26" s="110" t="s">
        <v>14</v>
      </c>
      <c r="E26" s="111">
        <v>39676</v>
      </c>
      <c r="F26" s="111">
        <v>40179</v>
      </c>
      <c r="G26" s="112"/>
    </row>
    <row r="27" spans="1:7" x14ac:dyDescent="0.25">
      <c r="A27" s="129" t="s">
        <v>714</v>
      </c>
      <c r="B27" s="179">
        <v>178</v>
      </c>
      <c r="C27" s="179">
        <v>152</v>
      </c>
      <c r="D27" s="110" t="s">
        <v>14</v>
      </c>
      <c r="E27" s="111">
        <v>39676</v>
      </c>
      <c r="F27" s="111">
        <v>40179</v>
      </c>
      <c r="G27" s="112"/>
    </row>
    <row r="28" spans="1:7" x14ac:dyDescent="0.25">
      <c r="A28" s="129" t="s">
        <v>715</v>
      </c>
      <c r="B28" s="179">
        <v>445</v>
      </c>
      <c r="C28" s="179">
        <v>380</v>
      </c>
      <c r="D28" s="110" t="s">
        <v>14</v>
      </c>
      <c r="E28" s="111">
        <v>39676</v>
      </c>
      <c r="F28" s="111">
        <v>40179</v>
      </c>
      <c r="G28" s="112"/>
    </row>
    <row r="29" spans="1:7" x14ac:dyDescent="0.25">
      <c r="A29" s="129" t="s">
        <v>716</v>
      </c>
      <c r="B29" s="179">
        <v>116</v>
      </c>
      <c r="C29" s="179">
        <v>99</v>
      </c>
      <c r="D29" s="110" t="s">
        <v>14</v>
      </c>
      <c r="E29" s="111">
        <v>39676</v>
      </c>
      <c r="F29" s="111">
        <v>40179</v>
      </c>
      <c r="G29" s="112"/>
    </row>
    <row r="30" spans="1:7" x14ac:dyDescent="0.25">
      <c r="A30" s="129" t="s">
        <v>717</v>
      </c>
      <c r="B30" s="179">
        <v>601</v>
      </c>
      <c r="C30" s="179">
        <v>513</v>
      </c>
      <c r="D30" s="110" t="s">
        <v>14</v>
      </c>
      <c r="E30" s="111">
        <v>39676</v>
      </c>
      <c r="F30" s="111">
        <v>40179</v>
      </c>
      <c r="G30" s="112"/>
    </row>
    <row r="31" spans="1:7" x14ac:dyDescent="0.25">
      <c r="A31" s="129" t="s">
        <v>718</v>
      </c>
      <c r="B31" s="179">
        <v>245</v>
      </c>
      <c r="C31" s="179">
        <v>209</v>
      </c>
      <c r="D31" s="110" t="s">
        <v>14</v>
      </c>
      <c r="E31" s="111">
        <v>39676</v>
      </c>
      <c r="F31" s="111">
        <v>40179</v>
      </c>
      <c r="G31" s="112"/>
    </row>
    <row r="32" spans="1:7" x14ac:dyDescent="0.25">
      <c r="A32" s="180" t="s">
        <v>16</v>
      </c>
      <c r="B32" s="181"/>
      <c r="C32" s="181"/>
      <c r="D32" s="176"/>
      <c r="E32" s="177"/>
      <c r="F32" s="177"/>
      <c r="G32" s="178"/>
    </row>
    <row r="33" spans="1:7" x14ac:dyDescent="0.25">
      <c r="A33" s="129" t="s">
        <v>719</v>
      </c>
      <c r="B33" s="179">
        <v>39</v>
      </c>
      <c r="C33" s="179">
        <v>33</v>
      </c>
      <c r="D33" s="110" t="s">
        <v>14</v>
      </c>
      <c r="E33" s="111">
        <v>39676</v>
      </c>
      <c r="F33" s="111">
        <v>40179</v>
      </c>
      <c r="G33" s="112"/>
    </row>
    <row r="34" spans="1:7" x14ac:dyDescent="0.25">
      <c r="A34" s="129" t="s">
        <v>720</v>
      </c>
      <c r="B34" s="179">
        <v>116</v>
      </c>
      <c r="C34" s="179">
        <v>99</v>
      </c>
      <c r="D34" s="110" t="s">
        <v>14</v>
      </c>
      <c r="E34" s="111">
        <v>39676</v>
      </c>
      <c r="F34" s="111">
        <v>40179</v>
      </c>
      <c r="G34" s="112"/>
    </row>
    <row r="35" spans="1:7" ht="30.75" customHeight="1" x14ac:dyDescent="0.25">
      <c r="A35" s="129" t="s">
        <v>721</v>
      </c>
      <c r="B35" s="182" t="s">
        <v>723</v>
      </c>
      <c r="C35" s="182" t="s">
        <v>725</v>
      </c>
      <c r="D35" s="110" t="s">
        <v>14</v>
      </c>
      <c r="E35" s="111">
        <v>39676</v>
      </c>
      <c r="F35" s="111">
        <v>40179</v>
      </c>
      <c r="G35" s="112"/>
    </row>
    <row r="36" spans="1:7" ht="33" customHeight="1" x14ac:dyDescent="0.25">
      <c r="A36" s="129" t="s">
        <v>722</v>
      </c>
      <c r="B36" s="182" t="s">
        <v>724</v>
      </c>
      <c r="C36" s="182" t="s">
        <v>726</v>
      </c>
      <c r="D36" s="110" t="s">
        <v>14</v>
      </c>
      <c r="E36" s="111">
        <v>39676</v>
      </c>
      <c r="F36" s="111">
        <v>40179</v>
      </c>
      <c r="G36" s="112"/>
    </row>
    <row r="37" spans="1:7" x14ac:dyDescent="0.25">
      <c r="A37" s="180" t="s">
        <v>727</v>
      </c>
      <c r="B37" s="183"/>
      <c r="C37" s="183"/>
      <c r="D37" s="176"/>
      <c r="E37" s="177"/>
      <c r="F37" s="177"/>
      <c r="G37" s="178"/>
    </row>
    <row r="38" spans="1:7" x14ac:dyDescent="0.25">
      <c r="A38" s="129" t="s">
        <v>728</v>
      </c>
      <c r="B38" s="182">
        <v>887</v>
      </c>
      <c r="C38" s="182">
        <v>758</v>
      </c>
      <c r="D38" s="110" t="s">
        <v>14</v>
      </c>
      <c r="E38" s="111">
        <v>39676</v>
      </c>
      <c r="F38" s="111">
        <v>40179</v>
      </c>
      <c r="G38" s="112"/>
    </row>
    <row r="39" spans="1:7" x14ac:dyDescent="0.25">
      <c r="A39" s="129" t="s">
        <v>729</v>
      </c>
      <c r="B39" s="182">
        <v>887</v>
      </c>
      <c r="C39" s="182">
        <v>758</v>
      </c>
      <c r="D39" s="110" t="s">
        <v>14</v>
      </c>
      <c r="E39" s="111">
        <v>39676</v>
      </c>
      <c r="F39" s="111">
        <v>40179</v>
      </c>
      <c r="G39" s="112"/>
    </row>
    <row r="40" spans="1:7" x14ac:dyDescent="0.25">
      <c r="A40" s="129" t="s">
        <v>1287</v>
      </c>
      <c r="B40" s="182">
        <v>969</v>
      </c>
      <c r="C40" s="182">
        <v>828</v>
      </c>
      <c r="D40" s="110" t="s">
        <v>14</v>
      </c>
      <c r="E40" s="111">
        <v>39676</v>
      </c>
      <c r="F40" s="111">
        <v>40179</v>
      </c>
      <c r="G40" s="112"/>
    </row>
    <row r="41" spans="1:7" x14ac:dyDescent="0.25">
      <c r="A41" s="129" t="s">
        <v>1288</v>
      </c>
      <c r="B41" s="182">
        <v>1003</v>
      </c>
      <c r="C41" s="182">
        <v>857</v>
      </c>
      <c r="D41" s="110" t="s">
        <v>14</v>
      </c>
      <c r="E41" s="111">
        <v>39676</v>
      </c>
      <c r="F41" s="111">
        <v>40179</v>
      </c>
      <c r="G41" s="112"/>
    </row>
    <row r="42" spans="1:7" x14ac:dyDescent="0.25">
      <c r="A42" s="129" t="s">
        <v>1289</v>
      </c>
      <c r="B42" s="182">
        <v>913</v>
      </c>
      <c r="C42" s="182">
        <v>780</v>
      </c>
      <c r="D42" s="110" t="s">
        <v>14</v>
      </c>
      <c r="E42" s="111">
        <v>39676</v>
      </c>
      <c r="F42" s="111">
        <v>40179</v>
      </c>
      <c r="G42" s="112"/>
    </row>
    <row r="43" spans="1:7" x14ac:dyDescent="0.25">
      <c r="A43" s="129" t="s">
        <v>1290</v>
      </c>
      <c r="B43" s="182">
        <v>947</v>
      </c>
      <c r="C43" s="182">
        <v>809</v>
      </c>
      <c r="D43" s="110" t="s">
        <v>14</v>
      </c>
      <c r="E43" s="111">
        <v>39676</v>
      </c>
      <c r="F43" s="111">
        <v>40179</v>
      </c>
      <c r="G43" s="112"/>
    </row>
    <row r="44" spans="1:7" x14ac:dyDescent="0.25">
      <c r="A44" s="129" t="s">
        <v>730</v>
      </c>
      <c r="B44" s="182">
        <v>583</v>
      </c>
      <c r="C44" s="182">
        <v>498</v>
      </c>
      <c r="D44" s="110" t="s">
        <v>14</v>
      </c>
      <c r="E44" s="111">
        <v>39676</v>
      </c>
      <c r="F44" s="111">
        <v>40179</v>
      </c>
      <c r="G44" s="112"/>
    </row>
    <row r="45" spans="1:7" x14ac:dyDescent="0.25">
      <c r="A45" s="129" t="s">
        <v>731</v>
      </c>
      <c r="B45" s="182">
        <v>635</v>
      </c>
      <c r="C45" s="182">
        <v>542</v>
      </c>
      <c r="D45" s="110" t="s">
        <v>14</v>
      </c>
      <c r="E45" s="111">
        <v>39676</v>
      </c>
      <c r="F45" s="111">
        <v>40179</v>
      </c>
      <c r="G45" s="112"/>
    </row>
    <row r="46" spans="1:7" x14ac:dyDescent="0.25">
      <c r="A46" s="129" t="s">
        <v>732</v>
      </c>
      <c r="B46" s="182">
        <v>756</v>
      </c>
      <c r="C46" s="182">
        <v>645</v>
      </c>
      <c r="D46" s="110" t="s">
        <v>14</v>
      </c>
      <c r="E46" s="111">
        <v>39676</v>
      </c>
      <c r="F46" s="111">
        <v>40179</v>
      </c>
      <c r="G46" s="112"/>
    </row>
    <row r="47" spans="1:7" x14ac:dyDescent="0.25">
      <c r="A47" s="180" t="s">
        <v>733</v>
      </c>
      <c r="B47" s="183"/>
      <c r="C47" s="183"/>
      <c r="D47" s="176"/>
      <c r="E47" s="177"/>
      <c r="F47" s="177"/>
      <c r="G47" s="178"/>
    </row>
    <row r="48" spans="1:7" x14ac:dyDescent="0.25">
      <c r="A48" s="129" t="s">
        <v>734</v>
      </c>
      <c r="B48" s="182">
        <v>441</v>
      </c>
      <c r="C48" s="182">
        <v>377</v>
      </c>
      <c r="D48" s="110" t="s">
        <v>14</v>
      </c>
      <c r="E48" s="111">
        <v>39676</v>
      </c>
      <c r="F48" s="111">
        <v>40179</v>
      </c>
      <c r="G48" s="112"/>
    </row>
    <row r="49" spans="1:7" x14ac:dyDescent="0.25">
      <c r="A49" s="129" t="s">
        <v>735</v>
      </c>
      <c r="B49" s="182">
        <v>625</v>
      </c>
      <c r="C49" s="182">
        <v>534</v>
      </c>
      <c r="D49" s="110" t="s">
        <v>14</v>
      </c>
      <c r="E49" s="111">
        <v>39676</v>
      </c>
      <c r="F49" s="111">
        <v>40179</v>
      </c>
      <c r="G49" s="112"/>
    </row>
    <row r="50" spans="1:7" x14ac:dyDescent="0.25">
      <c r="A50" s="129" t="s">
        <v>736</v>
      </c>
      <c r="B50" s="182">
        <v>278</v>
      </c>
      <c r="C50" s="182">
        <v>237</v>
      </c>
      <c r="D50" s="110" t="s">
        <v>14</v>
      </c>
      <c r="E50" s="111">
        <v>39676</v>
      </c>
      <c r="F50" s="111">
        <v>40179</v>
      </c>
      <c r="G50" s="112"/>
    </row>
    <row r="51" spans="1:7" x14ac:dyDescent="0.25">
      <c r="A51" s="180" t="s">
        <v>737</v>
      </c>
      <c r="B51" s="183"/>
      <c r="C51" s="183"/>
      <c r="D51" s="176"/>
      <c r="E51" s="177"/>
      <c r="F51" s="177"/>
      <c r="G51" s="178"/>
    </row>
    <row r="52" spans="1:7" x14ac:dyDescent="0.25">
      <c r="A52" s="129" t="s">
        <v>738</v>
      </c>
      <c r="B52" s="182">
        <v>172</v>
      </c>
      <c r="C52" s="182">
        <v>147</v>
      </c>
      <c r="D52" s="110" t="s">
        <v>14</v>
      </c>
      <c r="E52" s="111">
        <v>39676</v>
      </c>
      <c r="F52" s="111">
        <v>40179</v>
      </c>
      <c r="G52" s="112"/>
    </row>
    <row r="53" spans="1:7" x14ac:dyDescent="0.25">
      <c r="A53" s="129" t="s">
        <v>739</v>
      </c>
      <c r="B53" s="182">
        <v>368</v>
      </c>
      <c r="C53" s="182">
        <v>314</v>
      </c>
      <c r="D53" s="110" t="s">
        <v>14</v>
      </c>
      <c r="E53" s="111">
        <v>39676</v>
      </c>
      <c r="F53" s="111">
        <v>40179</v>
      </c>
      <c r="G53" s="112"/>
    </row>
    <row r="54" spans="1:7" x14ac:dyDescent="0.25">
      <c r="A54" s="129" t="s">
        <v>740</v>
      </c>
      <c r="B54" s="182">
        <v>296</v>
      </c>
      <c r="C54" s="182">
        <v>253</v>
      </c>
      <c r="D54" s="110" t="s">
        <v>14</v>
      </c>
      <c r="E54" s="111">
        <v>39676</v>
      </c>
      <c r="F54" s="111">
        <v>40179</v>
      </c>
      <c r="G54" s="112"/>
    </row>
    <row r="55" spans="1:7" x14ac:dyDescent="0.25">
      <c r="A55" s="180" t="s">
        <v>741</v>
      </c>
      <c r="B55" s="183"/>
      <c r="C55" s="183"/>
      <c r="D55" s="176"/>
      <c r="E55" s="177"/>
      <c r="F55" s="177"/>
      <c r="G55" s="178"/>
    </row>
    <row r="56" spans="1:7" x14ac:dyDescent="0.25">
      <c r="A56" s="129" t="s">
        <v>742</v>
      </c>
      <c r="B56" s="182"/>
      <c r="C56" s="182"/>
      <c r="D56" s="110"/>
      <c r="E56" s="111"/>
      <c r="F56" s="111"/>
      <c r="G56" s="112"/>
    </row>
    <row r="57" spans="1:7" x14ac:dyDescent="0.25">
      <c r="A57" s="129" t="s">
        <v>743</v>
      </c>
      <c r="B57" s="182">
        <v>390</v>
      </c>
      <c r="C57" s="182">
        <v>333</v>
      </c>
      <c r="D57" s="110" t="s">
        <v>14</v>
      </c>
      <c r="E57" s="111">
        <v>39676</v>
      </c>
      <c r="F57" s="111">
        <v>40179</v>
      </c>
      <c r="G57" s="112"/>
    </row>
    <row r="58" spans="1:7" x14ac:dyDescent="0.25">
      <c r="A58" s="129" t="s">
        <v>744</v>
      </c>
      <c r="B58" s="182">
        <v>913</v>
      </c>
      <c r="C58" s="182">
        <v>780</v>
      </c>
      <c r="D58" s="110" t="s">
        <v>14</v>
      </c>
      <c r="E58" s="111">
        <v>39676</v>
      </c>
      <c r="F58" s="111">
        <v>40179</v>
      </c>
      <c r="G58" s="112"/>
    </row>
    <row r="59" spans="1:7" x14ac:dyDescent="0.25">
      <c r="A59" s="129" t="s">
        <v>745</v>
      </c>
      <c r="B59" s="182">
        <v>780</v>
      </c>
      <c r="C59" s="182">
        <v>666</v>
      </c>
      <c r="D59" s="110" t="s">
        <v>14</v>
      </c>
      <c r="E59" s="111">
        <v>39676</v>
      </c>
      <c r="F59" s="111">
        <v>40179</v>
      </c>
      <c r="G59" s="112"/>
    </row>
    <row r="60" spans="1:7" x14ac:dyDescent="0.25">
      <c r="A60" s="129" t="s">
        <v>748</v>
      </c>
      <c r="B60" s="182">
        <v>513</v>
      </c>
      <c r="C60" s="182">
        <v>438</v>
      </c>
      <c r="D60" s="110" t="s">
        <v>14</v>
      </c>
      <c r="E60" s="111">
        <v>39676</v>
      </c>
      <c r="F60" s="111">
        <v>40179</v>
      </c>
      <c r="G60" s="112"/>
    </row>
    <row r="61" spans="1:7" x14ac:dyDescent="0.25">
      <c r="A61" s="129" t="s">
        <v>749</v>
      </c>
      <c r="B61" s="182">
        <v>501</v>
      </c>
      <c r="C61" s="182">
        <v>428</v>
      </c>
      <c r="D61" s="110" t="s">
        <v>14</v>
      </c>
      <c r="E61" s="111">
        <v>39676</v>
      </c>
      <c r="F61" s="111">
        <v>40179</v>
      </c>
      <c r="G61" s="112"/>
    </row>
    <row r="62" spans="1:7" x14ac:dyDescent="0.25">
      <c r="A62" s="129" t="s">
        <v>747</v>
      </c>
      <c r="B62" s="182">
        <v>854</v>
      </c>
      <c r="C62" s="182">
        <v>730</v>
      </c>
      <c r="D62" s="110" t="s">
        <v>14</v>
      </c>
      <c r="E62" s="111">
        <v>39676</v>
      </c>
      <c r="F62" s="111">
        <v>40179</v>
      </c>
      <c r="G62" s="112"/>
    </row>
    <row r="63" spans="1:7" x14ac:dyDescent="0.25">
      <c r="A63" s="129" t="s">
        <v>746</v>
      </c>
      <c r="B63" s="182">
        <v>1007</v>
      </c>
      <c r="C63" s="182">
        <v>860</v>
      </c>
      <c r="D63" s="110" t="s">
        <v>14</v>
      </c>
      <c r="E63" s="111">
        <v>39676</v>
      </c>
      <c r="F63" s="111">
        <v>40179</v>
      </c>
      <c r="G63" s="112"/>
    </row>
    <row r="64" spans="1:7" x14ac:dyDescent="0.25">
      <c r="A64" s="129" t="s">
        <v>750</v>
      </c>
      <c r="B64" s="182">
        <v>490</v>
      </c>
      <c r="C64" s="182">
        <v>419</v>
      </c>
      <c r="D64" s="110" t="s">
        <v>14</v>
      </c>
      <c r="E64" s="111">
        <v>39676</v>
      </c>
      <c r="F64" s="111">
        <v>40179</v>
      </c>
      <c r="G64" s="112"/>
    </row>
    <row r="65" spans="1:7" x14ac:dyDescent="0.25">
      <c r="A65" s="180" t="s">
        <v>751</v>
      </c>
      <c r="B65" s="183"/>
      <c r="C65" s="183"/>
      <c r="D65" s="176"/>
      <c r="E65" s="177"/>
      <c r="F65" s="177"/>
      <c r="G65" s="178"/>
    </row>
    <row r="66" spans="1:7" x14ac:dyDescent="0.25">
      <c r="A66" s="129" t="s">
        <v>752</v>
      </c>
      <c r="B66" s="182">
        <v>284</v>
      </c>
      <c r="C66" s="182">
        <v>242</v>
      </c>
      <c r="D66" s="110" t="s">
        <v>14</v>
      </c>
      <c r="E66" s="111">
        <v>39676</v>
      </c>
      <c r="F66" s="111">
        <v>40179</v>
      </c>
      <c r="G66" s="112"/>
    </row>
    <row r="67" spans="1:7" x14ac:dyDescent="0.25">
      <c r="A67" s="129" t="s">
        <v>753</v>
      </c>
      <c r="B67" s="182">
        <v>696</v>
      </c>
      <c r="C67" s="182">
        <v>594</v>
      </c>
      <c r="D67" s="110" t="s">
        <v>14</v>
      </c>
      <c r="E67" s="111">
        <v>39676</v>
      </c>
      <c r="F67" s="111">
        <v>40179</v>
      </c>
      <c r="G67" s="112"/>
    </row>
    <row r="68" spans="1:7" x14ac:dyDescent="0.25">
      <c r="A68" s="129" t="s">
        <v>754</v>
      </c>
      <c r="B68" s="182">
        <v>852</v>
      </c>
      <c r="C68" s="182">
        <v>727</v>
      </c>
      <c r="D68" s="110" t="s">
        <v>14</v>
      </c>
      <c r="E68" s="111">
        <v>39676</v>
      </c>
      <c r="F68" s="111">
        <v>40179</v>
      </c>
      <c r="G68" s="112"/>
    </row>
    <row r="69" spans="1:7" x14ac:dyDescent="0.25">
      <c r="A69" s="180" t="s">
        <v>755</v>
      </c>
      <c r="B69" s="183"/>
      <c r="C69" s="183"/>
      <c r="D69" s="176"/>
      <c r="E69" s="177"/>
      <c r="F69" s="177"/>
      <c r="G69" s="178"/>
    </row>
    <row r="70" spans="1:7" x14ac:dyDescent="0.25">
      <c r="A70" s="129" t="s">
        <v>756</v>
      </c>
      <c r="B70" s="182">
        <v>530</v>
      </c>
      <c r="C70" s="182">
        <v>453</v>
      </c>
      <c r="D70" s="110" t="s">
        <v>14</v>
      </c>
      <c r="E70" s="111">
        <v>39676</v>
      </c>
      <c r="F70" s="111">
        <v>40179</v>
      </c>
      <c r="G70" s="112"/>
    </row>
    <row r="71" spans="1:7" x14ac:dyDescent="0.25">
      <c r="A71" s="129" t="s">
        <v>757</v>
      </c>
      <c r="B71" s="182">
        <v>461</v>
      </c>
      <c r="C71" s="182">
        <v>394</v>
      </c>
      <c r="D71" s="110" t="s">
        <v>14</v>
      </c>
      <c r="E71" s="111">
        <v>39676</v>
      </c>
      <c r="F71" s="111">
        <v>40179</v>
      </c>
      <c r="G71" s="112"/>
    </row>
    <row r="72" spans="1:7" x14ac:dyDescent="0.25">
      <c r="A72" s="129" t="s">
        <v>758</v>
      </c>
      <c r="B72" s="182">
        <v>572</v>
      </c>
      <c r="C72" s="182">
        <v>489</v>
      </c>
      <c r="D72" s="110" t="s">
        <v>14</v>
      </c>
      <c r="E72" s="111">
        <v>39676</v>
      </c>
      <c r="F72" s="111">
        <v>40179</v>
      </c>
      <c r="G72" s="112"/>
    </row>
    <row r="73" spans="1:7" x14ac:dyDescent="0.25">
      <c r="A73" s="180" t="s">
        <v>766</v>
      </c>
      <c r="B73" s="183"/>
      <c r="C73" s="183"/>
      <c r="D73" s="176"/>
      <c r="E73" s="177"/>
      <c r="F73" s="177"/>
      <c r="G73" s="178"/>
    </row>
    <row r="74" spans="1:7" x14ac:dyDescent="0.25">
      <c r="A74" s="129" t="s">
        <v>759</v>
      </c>
      <c r="B74" s="182">
        <v>486</v>
      </c>
      <c r="C74" s="182">
        <v>415</v>
      </c>
      <c r="D74" s="110" t="s">
        <v>14</v>
      </c>
      <c r="E74" s="111">
        <v>39676</v>
      </c>
      <c r="F74" s="111">
        <v>40179</v>
      </c>
      <c r="G74" s="112"/>
    </row>
    <row r="75" spans="1:7" x14ac:dyDescent="0.25">
      <c r="A75" s="129" t="s">
        <v>760</v>
      </c>
      <c r="B75" s="182">
        <v>631</v>
      </c>
      <c r="C75" s="182">
        <v>539</v>
      </c>
      <c r="D75" s="110" t="s">
        <v>14</v>
      </c>
      <c r="E75" s="111">
        <v>39676</v>
      </c>
      <c r="F75" s="111">
        <v>40179</v>
      </c>
      <c r="G75" s="112"/>
    </row>
    <row r="76" spans="1:7" x14ac:dyDescent="0.25">
      <c r="A76" s="129" t="s">
        <v>761</v>
      </c>
      <c r="B76" s="182">
        <v>285</v>
      </c>
      <c r="C76" s="182">
        <v>243</v>
      </c>
      <c r="D76" s="110" t="s">
        <v>14</v>
      </c>
      <c r="E76" s="111">
        <v>39676</v>
      </c>
      <c r="F76" s="111">
        <v>40179</v>
      </c>
      <c r="G76" s="112"/>
    </row>
    <row r="77" spans="1:7" x14ac:dyDescent="0.25">
      <c r="A77" s="129" t="s">
        <v>762</v>
      </c>
      <c r="B77" s="182">
        <v>888</v>
      </c>
      <c r="C77" s="182">
        <v>758</v>
      </c>
      <c r="D77" s="110" t="s">
        <v>14</v>
      </c>
      <c r="E77" s="111">
        <v>39676</v>
      </c>
      <c r="F77" s="111">
        <v>40179</v>
      </c>
      <c r="G77" s="112"/>
    </row>
    <row r="78" spans="1:7" x14ac:dyDescent="0.25">
      <c r="A78" s="129" t="s">
        <v>763</v>
      </c>
      <c r="B78" s="182">
        <v>866</v>
      </c>
      <c r="C78" s="182">
        <v>739</v>
      </c>
      <c r="D78" s="110" t="s">
        <v>14</v>
      </c>
      <c r="E78" s="111">
        <v>39676</v>
      </c>
      <c r="F78" s="111">
        <v>40179</v>
      </c>
      <c r="G78" s="112"/>
    </row>
    <row r="79" spans="1:7" x14ac:dyDescent="0.25">
      <c r="A79" s="129" t="s">
        <v>764</v>
      </c>
      <c r="B79" s="182">
        <v>765</v>
      </c>
      <c r="C79" s="182">
        <v>654</v>
      </c>
      <c r="D79" s="110" t="s">
        <v>14</v>
      </c>
      <c r="E79" s="111">
        <v>39676</v>
      </c>
      <c r="F79" s="111">
        <v>40179</v>
      </c>
      <c r="G79" s="112"/>
    </row>
    <row r="80" spans="1:7" x14ac:dyDescent="0.25">
      <c r="A80" s="129" t="s">
        <v>765</v>
      </c>
      <c r="B80" s="182">
        <v>441</v>
      </c>
      <c r="C80" s="182">
        <v>377</v>
      </c>
      <c r="D80" s="110" t="s">
        <v>14</v>
      </c>
      <c r="E80" s="111">
        <v>39676</v>
      </c>
      <c r="F80" s="111">
        <v>40179</v>
      </c>
      <c r="G80" s="112"/>
    </row>
    <row r="81" spans="1:7" x14ac:dyDescent="0.25">
      <c r="A81" s="129" t="s">
        <v>1291</v>
      </c>
      <c r="B81" s="182">
        <v>746</v>
      </c>
      <c r="C81" s="182">
        <v>637</v>
      </c>
      <c r="D81" s="110" t="s">
        <v>14</v>
      </c>
      <c r="E81" s="111">
        <v>39676</v>
      </c>
      <c r="F81" s="111">
        <v>40179</v>
      </c>
      <c r="G81" s="112"/>
    </row>
    <row r="82" spans="1:7" x14ac:dyDescent="0.25">
      <c r="A82" s="180" t="s">
        <v>767</v>
      </c>
      <c r="B82" s="183"/>
      <c r="C82" s="183"/>
      <c r="D82" s="176"/>
      <c r="E82" s="177"/>
      <c r="F82" s="177"/>
      <c r="G82" s="178"/>
    </row>
    <row r="83" spans="1:7" x14ac:dyDescent="0.25">
      <c r="A83" s="129" t="s">
        <v>768</v>
      </c>
      <c r="B83" s="182">
        <v>289</v>
      </c>
      <c r="C83" s="182">
        <v>247</v>
      </c>
      <c r="D83" s="110" t="s">
        <v>14</v>
      </c>
      <c r="E83" s="111">
        <v>39676</v>
      </c>
      <c r="F83" s="111">
        <v>40179</v>
      </c>
      <c r="G83" s="112"/>
    </row>
    <row r="84" spans="1:7" x14ac:dyDescent="0.25">
      <c r="A84" s="129" t="s">
        <v>769</v>
      </c>
      <c r="B84" s="182">
        <v>334</v>
      </c>
      <c r="C84" s="182">
        <v>285</v>
      </c>
      <c r="D84" s="110" t="s">
        <v>14</v>
      </c>
      <c r="E84" s="111">
        <v>39676</v>
      </c>
      <c r="F84" s="111">
        <v>40179</v>
      </c>
      <c r="G84" s="112"/>
    </row>
    <row r="85" spans="1:7" x14ac:dyDescent="0.25">
      <c r="A85" s="129" t="s">
        <v>770</v>
      </c>
      <c r="B85" s="182">
        <v>378</v>
      </c>
      <c r="C85" s="182">
        <v>323</v>
      </c>
      <c r="D85" s="110" t="s">
        <v>14</v>
      </c>
      <c r="E85" s="111">
        <v>39676</v>
      </c>
      <c r="F85" s="111">
        <v>40179</v>
      </c>
      <c r="G85" s="112"/>
    </row>
    <row r="86" spans="1:7" x14ac:dyDescent="0.25">
      <c r="A86" s="129" t="s">
        <v>771</v>
      </c>
      <c r="B86" s="182">
        <v>423</v>
      </c>
      <c r="C86" s="182">
        <v>361</v>
      </c>
      <c r="D86" s="110" t="s">
        <v>14</v>
      </c>
      <c r="E86" s="111">
        <v>39676</v>
      </c>
      <c r="F86" s="111">
        <v>40179</v>
      </c>
      <c r="G86" s="112"/>
    </row>
    <row r="87" spans="1:7" x14ac:dyDescent="0.25">
      <c r="A87" s="129" t="s">
        <v>772</v>
      </c>
      <c r="B87" s="182">
        <v>480</v>
      </c>
      <c r="C87" s="182">
        <v>410</v>
      </c>
      <c r="D87" s="110" t="s">
        <v>14</v>
      </c>
      <c r="E87" s="111">
        <v>39676</v>
      </c>
      <c r="F87" s="111">
        <v>40179</v>
      </c>
      <c r="G87" s="112"/>
    </row>
    <row r="88" spans="1:7" x14ac:dyDescent="0.25">
      <c r="A88" s="129" t="s">
        <v>773</v>
      </c>
      <c r="B88" s="182">
        <v>680</v>
      </c>
      <c r="C88" s="182">
        <v>581</v>
      </c>
      <c r="D88" s="110" t="s">
        <v>14</v>
      </c>
      <c r="E88" s="111">
        <v>39676</v>
      </c>
      <c r="F88" s="111">
        <v>40179</v>
      </c>
      <c r="G88" s="112"/>
    </row>
    <row r="89" spans="1:7" x14ac:dyDescent="0.25">
      <c r="A89" s="129" t="s">
        <v>774</v>
      </c>
      <c r="B89" s="182">
        <v>614</v>
      </c>
      <c r="C89" s="182">
        <v>524</v>
      </c>
      <c r="D89" s="110" t="s">
        <v>14</v>
      </c>
      <c r="E89" s="111">
        <v>39676</v>
      </c>
      <c r="F89" s="111">
        <v>40179</v>
      </c>
      <c r="G89" s="112"/>
    </row>
    <row r="90" spans="1:7" x14ac:dyDescent="0.25">
      <c r="A90" s="129" t="s">
        <v>775</v>
      </c>
      <c r="B90" s="182">
        <v>756</v>
      </c>
      <c r="C90" s="182">
        <v>648</v>
      </c>
      <c r="D90" s="110" t="s">
        <v>14</v>
      </c>
      <c r="E90" s="111">
        <v>39676</v>
      </c>
      <c r="F90" s="111">
        <v>40179</v>
      </c>
      <c r="G90" s="112"/>
    </row>
    <row r="91" spans="1:7" x14ac:dyDescent="0.25">
      <c r="A91" s="129" t="s">
        <v>776</v>
      </c>
      <c r="B91" s="182">
        <v>357</v>
      </c>
      <c r="C91" s="182">
        <v>305</v>
      </c>
      <c r="D91" s="110" t="s">
        <v>14</v>
      </c>
      <c r="E91" s="111">
        <v>39676</v>
      </c>
      <c r="F91" s="111">
        <v>40179</v>
      </c>
      <c r="G91" s="112"/>
    </row>
    <row r="92" spans="1:7" x14ac:dyDescent="0.25">
      <c r="A92" s="129" t="s">
        <v>777</v>
      </c>
      <c r="B92" s="182">
        <v>513</v>
      </c>
      <c r="C92" s="182">
        <v>438</v>
      </c>
      <c r="D92" s="110" t="s">
        <v>14</v>
      </c>
      <c r="E92" s="111">
        <v>39676</v>
      </c>
      <c r="F92" s="111">
        <v>40179</v>
      </c>
      <c r="G92" s="112"/>
    </row>
    <row r="93" spans="1:7" x14ac:dyDescent="0.25">
      <c r="A93" s="129" t="s">
        <v>778</v>
      </c>
      <c r="B93" s="182">
        <v>584</v>
      </c>
      <c r="C93" s="182">
        <v>499</v>
      </c>
      <c r="D93" s="110" t="s">
        <v>14</v>
      </c>
      <c r="E93" s="111">
        <v>39676</v>
      </c>
      <c r="F93" s="111">
        <v>40179</v>
      </c>
      <c r="G93" s="112"/>
    </row>
    <row r="94" spans="1:7" x14ac:dyDescent="0.25">
      <c r="A94" s="180" t="s">
        <v>779</v>
      </c>
      <c r="B94" s="183"/>
      <c r="C94" s="183"/>
      <c r="D94" s="176"/>
      <c r="E94" s="177"/>
      <c r="F94" s="177"/>
      <c r="G94" s="178"/>
    </row>
    <row r="95" spans="1:7" ht="30" x14ac:dyDescent="0.25">
      <c r="A95" s="126" t="s">
        <v>780</v>
      </c>
      <c r="B95" s="182">
        <v>116</v>
      </c>
      <c r="C95" s="182">
        <v>99</v>
      </c>
      <c r="D95" s="110" t="s">
        <v>14</v>
      </c>
      <c r="E95" s="111">
        <v>39676</v>
      </c>
      <c r="F95" s="111">
        <v>40179</v>
      </c>
      <c r="G95" s="112"/>
    </row>
    <row r="96" spans="1:7" ht="30" x14ac:dyDescent="0.25">
      <c r="A96" s="126" t="s">
        <v>781</v>
      </c>
      <c r="B96" s="182">
        <v>116</v>
      </c>
      <c r="C96" s="182">
        <v>99</v>
      </c>
      <c r="D96" s="110" t="s">
        <v>14</v>
      </c>
      <c r="E96" s="111">
        <v>39676</v>
      </c>
      <c r="F96" s="111">
        <v>40179</v>
      </c>
      <c r="G96" s="112"/>
    </row>
    <row r="97" spans="1:7" x14ac:dyDescent="0.25">
      <c r="A97" s="129" t="s">
        <v>782</v>
      </c>
      <c r="B97" s="182">
        <v>116</v>
      </c>
      <c r="C97" s="182">
        <v>99</v>
      </c>
      <c r="D97" s="110" t="s">
        <v>14</v>
      </c>
      <c r="E97" s="111">
        <v>39676</v>
      </c>
      <c r="F97" s="111">
        <v>40179</v>
      </c>
      <c r="G97" s="112"/>
    </row>
    <row r="98" spans="1:7" x14ac:dyDescent="0.25">
      <c r="A98" s="129" t="s">
        <v>783</v>
      </c>
      <c r="B98" s="182">
        <v>172</v>
      </c>
      <c r="C98" s="182">
        <v>147</v>
      </c>
      <c r="D98" s="110" t="s">
        <v>14</v>
      </c>
      <c r="E98" s="111">
        <v>39676</v>
      </c>
      <c r="F98" s="111">
        <v>40179</v>
      </c>
      <c r="G98" s="112"/>
    </row>
    <row r="99" spans="1:7" x14ac:dyDescent="0.25">
      <c r="A99" s="129" t="s">
        <v>784</v>
      </c>
      <c r="B99" s="182">
        <v>213</v>
      </c>
      <c r="C99" s="182">
        <v>182</v>
      </c>
      <c r="D99" s="110" t="s">
        <v>14</v>
      </c>
      <c r="E99" s="111">
        <v>39676</v>
      </c>
      <c r="F99" s="111">
        <v>40179</v>
      </c>
      <c r="G99" s="112"/>
    </row>
    <row r="100" spans="1:7" x14ac:dyDescent="0.25">
      <c r="A100" s="129" t="s">
        <v>785</v>
      </c>
      <c r="B100" s="182">
        <v>116</v>
      </c>
      <c r="C100" s="182">
        <v>99</v>
      </c>
      <c r="D100" s="110" t="s">
        <v>14</v>
      </c>
      <c r="E100" s="111">
        <v>39676</v>
      </c>
      <c r="F100" s="111">
        <v>40179</v>
      </c>
      <c r="G100" s="112"/>
    </row>
    <row r="101" spans="1:7" x14ac:dyDescent="0.25">
      <c r="A101" s="129" t="s">
        <v>786</v>
      </c>
      <c r="B101" s="182">
        <v>116</v>
      </c>
      <c r="C101" s="182">
        <v>99</v>
      </c>
      <c r="D101" s="110" t="s">
        <v>14</v>
      </c>
      <c r="E101" s="111">
        <v>39676</v>
      </c>
      <c r="F101" s="111">
        <v>40179</v>
      </c>
      <c r="G101" s="112"/>
    </row>
    <row r="102" spans="1:7" x14ac:dyDescent="0.25">
      <c r="A102" s="129" t="s">
        <v>787</v>
      </c>
      <c r="B102" s="182">
        <v>190</v>
      </c>
      <c r="C102" s="182">
        <v>163</v>
      </c>
      <c r="D102" s="110" t="s">
        <v>14</v>
      </c>
      <c r="E102" s="111">
        <v>39676</v>
      </c>
      <c r="F102" s="111">
        <v>40179</v>
      </c>
      <c r="G102" s="112"/>
    </row>
    <row r="103" spans="1:7" x14ac:dyDescent="0.25">
      <c r="A103" s="129" t="s">
        <v>788</v>
      </c>
      <c r="B103" s="182">
        <v>313</v>
      </c>
      <c r="C103" s="182">
        <v>268</v>
      </c>
      <c r="D103" s="110" t="s">
        <v>14</v>
      </c>
      <c r="E103" s="111">
        <v>39676</v>
      </c>
      <c r="F103" s="111">
        <v>40179</v>
      </c>
      <c r="G103" s="112"/>
    </row>
    <row r="104" spans="1:7" x14ac:dyDescent="0.25">
      <c r="A104" s="129" t="s">
        <v>789</v>
      </c>
      <c r="B104" s="182">
        <v>116</v>
      </c>
      <c r="C104" s="182">
        <v>99</v>
      </c>
      <c r="D104" s="110" t="s">
        <v>14</v>
      </c>
      <c r="E104" s="111">
        <v>39676</v>
      </c>
      <c r="F104" s="111">
        <v>40179</v>
      </c>
      <c r="G104" s="112"/>
    </row>
    <row r="105" spans="1:7" x14ac:dyDescent="0.25">
      <c r="A105" s="129" t="s">
        <v>790</v>
      </c>
      <c r="B105" s="182">
        <v>116</v>
      </c>
      <c r="C105" s="182">
        <v>99</v>
      </c>
      <c r="D105" s="110" t="s">
        <v>14</v>
      </c>
      <c r="E105" s="111">
        <v>39676</v>
      </c>
      <c r="F105" s="111">
        <v>40179</v>
      </c>
      <c r="G105" s="112"/>
    </row>
    <row r="106" spans="1:7" x14ac:dyDescent="0.25">
      <c r="A106" s="129" t="s">
        <v>791</v>
      </c>
      <c r="B106" s="182">
        <v>172</v>
      </c>
      <c r="C106" s="182">
        <v>147</v>
      </c>
      <c r="D106" s="110" t="s">
        <v>14</v>
      </c>
      <c r="E106" s="111">
        <v>39676</v>
      </c>
      <c r="F106" s="111">
        <v>40179</v>
      </c>
      <c r="G106" s="112"/>
    </row>
    <row r="107" spans="1:7" x14ac:dyDescent="0.25">
      <c r="A107" s="129" t="s">
        <v>792</v>
      </c>
      <c r="B107" s="182">
        <v>172</v>
      </c>
      <c r="C107" s="182">
        <v>147</v>
      </c>
      <c r="D107" s="110" t="s">
        <v>14</v>
      </c>
      <c r="E107" s="111">
        <v>39676</v>
      </c>
      <c r="F107" s="111">
        <v>40179</v>
      </c>
      <c r="G107" s="112"/>
    </row>
    <row r="108" spans="1:7" x14ac:dyDescent="0.25">
      <c r="A108" s="129" t="s">
        <v>739</v>
      </c>
      <c r="B108" s="182">
        <v>116</v>
      </c>
      <c r="C108" s="182">
        <v>99</v>
      </c>
      <c r="D108" s="110" t="s">
        <v>14</v>
      </c>
      <c r="E108" s="111">
        <v>39676</v>
      </c>
      <c r="F108" s="111">
        <v>40179</v>
      </c>
      <c r="G108" s="112"/>
    </row>
    <row r="109" spans="1:7" x14ac:dyDescent="0.25">
      <c r="A109" s="180" t="s">
        <v>793</v>
      </c>
      <c r="B109" s="183"/>
      <c r="C109" s="183"/>
      <c r="D109" s="176"/>
      <c r="E109" s="177"/>
      <c r="F109" s="177"/>
      <c r="G109" s="178"/>
    </row>
    <row r="110" spans="1:7" ht="30" x14ac:dyDescent="0.25">
      <c r="A110" s="126" t="s">
        <v>1284</v>
      </c>
      <c r="B110" s="182">
        <v>116</v>
      </c>
      <c r="C110" s="182">
        <v>99</v>
      </c>
      <c r="D110" s="110" t="s">
        <v>14</v>
      </c>
      <c r="E110" s="111">
        <v>39676</v>
      </c>
      <c r="F110" s="111">
        <v>40179</v>
      </c>
      <c r="G110" s="112"/>
    </row>
    <row r="111" spans="1:7" ht="30" x14ac:dyDescent="0.25">
      <c r="A111" s="126" t="s">
        <v>1292</v>
      </c>
      <c r="B111" s="182">
        <v>116</v>
      </c>
      <c r="C111" s="182">
        <v>99</v>
      </c>
      <c r="D111" s="110" t="s">
        <v>14</v>
      </c>
      <c r="E111" s="111">
        <v>39676</v>
      </c>
      <c r="F111" s="111">
        <v>40179</v>
      </c>
      <c r="G111" s="112"/>
    </row>
    <row r="112" spans="1:7" x14ac:dyDescent="0.25">
      <c r="A112" s="129" t="s">
        <v>794</v>
      </c>
      <c r="B112" s="182">
        <v>116</v>
      </c>
      <c r="C112" s="182">
        <v>99</v>
      </c>
      <c r="D112" s="110" t="s">
        <v>14</v>
      </c>
      <c r="E112" s="111">
        <v>39676</v>
      </c>
      <c r="F112" s="111">
        <v>40179</v>
      </c>
      <c r="G112" s="112"/>
    </row>
    <row r="113" spans="1:7" x14ac:dyDescent="0.25">
      <c r="A113" s="129" t="s">
        <v>795</v>
      </c>
      <c r="B113" s="182">
        <v>116</v>
      </c>
      <c r="C113" s="182">
        <v>99</v>
      </c>
      <c r="D113" s="110" t="s">
        <v>14</v>
      </c>
      <c r="E113" s="111">
        <v>39676</v>
      </c>
      <c r="F113" s="111">
        <v>40179</v>
      </c>
      <c r="G113" s="112"/>
    </row>
    <row r="114" spans="1:7" x14ac:dyDescent="0.25">
      <c r="A114" s="180" t="s">
        <v>796</v>
      </c>
      <c r="B114" s="183"/>
      <c r="C114" s="183"/>
      <c r="D114" s="176"/>
      <c r="E114" s="177"/>
      <c r="F114" s="177"/>
      <c r="G114" s="178"/>
    </row>
    <row r="115" spans="1:7" ht="30" x14ac:dyDescent="0.25">
      <c r="A115" s="126" t="s">
        <v>797</v>
      </c>
      <c r="B115" s="182">
        <v>116</v>
      </c>
      <c r="C115" s="182">
        <v>99</v>
      </c>
      <c r="D115" s="110" t="s">
        <v>14</v>
      </c>
      <c r="E115" s="111">
        <v>39676</v>
      </c>
      <c r="F115" s="111">
        <v>40179</v>
      </c>
      <c r="G115" s="112"/>
    </row>
    <row r="116" spans="1:7" ht="30" x14ac:dyDescent="0.25">
      <c r="A116" s="126" t="s">
        <v>798</v>
      </c>
      <c r="B116" s="182">
        <v>116</v>
      </c>
      <c r="C116" s="182">
        <v>99</v>
      </c>
      <c r="D116" s="110" t="s">
        <v>14</v>
      </c>
      <c r="E116" s="111">
        <v>39676</v>
      </c>
      <c r="F116" s="111">
        <v>40179</v>
      </c>
      <c r="G116" s="112"/>
    </row>
    <row r="117" spans="1:7" x14ac:dyDescent="0.25">
      <c r="A117" s="129" t="s">
        <v>794</v>
      </c>
      <c r="B117" s="182">
        <v>116</v>
      </c>
      <c r="C117" s="182">
        <v>99</v>
      </c>
      <c r="D117" s="110" t="s">
        <v>14</v>
      </c>
      <c r="E117" s="111">
        <v>39676</v>
      </c>
      <c r="F117" s="111">
        <v>40179</v>
      </c>
      <c r="G117" s="112"/>
    </row>
    <row r="118" spans="1:7" x14ac:dyDescent="0.25">
      <c r="A118" s="129" t="s">
        <v>799</v>
      </c>
      <c r="B118" s="182">
        <v>116</v>
      </c>
      <c r="C118" s="182">
        <v>99</v>
      </c>
      <c r="D118" s="110" t="s">
        <v>14</v>
      </c>
      <c r="E118" s="111">
        <v>39676</v>
      </c>
      <c r="F118" s="111">
        <v>40179</v>
      </c>
      <c r="G118" s="112"/>
    </row>
    <row r="119" spans="1:7" x14ac:dyDescent="0.25">
      <c r="A119" s="129" t="s">
        <v>800</v>
      </c>
      <c r="B119" s="182">
        <v>157</v>
      </c>
      <c r="C119" s="182">
        <v>134</v>
      </c>
      <c r="D119" s="110" t="s">
        <v>14</v>
      </c>
      <c r="E119" s="111">
        <v>39676</v>
      </c>
      <c r="F119" s="111">
        <v>40179</v>
      </c>
      <c r="G119" s="112"/>
    </row>
    <row r="120" spans="1:7" x14ac:dyDescent="0.25">
      <c r="A120" s="129" t="s">
        <v>801</v>
      </c>
      <c r="B120" s="182">
        <v>116</v>
      </c>
      <c r="C120" s="182">
        <v>99</v>
      </c>
      <c r="D120" s="110" t="s">
        <v>14</v>
      </c>
      <c r="E120" s="111">
        <v>39676</v>
      </c>
      <c r="F120" s="111">
        <v>40179</v>
      </c>
      <c r="G120" s="112"/>
    </row>
    <row r="121" spans="1:7" x14ac:dyDescent="0.25">
      <c r="A121" s="129" t="s">
        <v>802</v>
      </c>
      <c r="B121" s="182">
        <v>157</v>
      </c>
      <c r="C121" s="182">
        <v>134</v>
      </c>
      <c r="D121" s="110" t="s">
        <v>14</v>
      </c>
      <c r="E121" s="111">
        <v>39676</v>
      </c>
      <c r="F121" s="111">
        <v>40179</v>
      </c>
      <c r="G121" s="112"/>
    </row>
    <row r="122" spans="1:7" x14ac:dyDescent="0.25">
      <c r="A122" s="180" t="s">
        <v>803</v>
      </c>
      <c r="B122" s="183"/>
      <c r="C122" s="183"/>
      <c r="D122" s="176"/>
      <c r="E122" s="177"/>
      <c r="F122" s="177"/>
      <c r="G122" s="178"/>
    </row>
    <row r="123" spans="1:7" ht="30" x14ac:dyDescent="0.25">
      <c r="A123" s="126" t="s">
        <v>804</v>
      </c>
      <c r="B123" s="182">
        <v>116</v>
      </c>
      <c r="C123" s="182">
        <v>99</v>
      </c>
      <c r="D123" s="110" t="s">
        <v>14</v>
      </c>
      <c r="E123" s="111">
        <v>39676</v>
      </c>
      <c r="F123" s="111">
        <v>40179</v>
      </c>
      <c r="G123" s="112"/>
    </row>
    <row r="124" spans="1:7" ht="30" x14ac:dyDescent="0.25">
      <c r="A124" s="126" t="s">
        <v>805</v>
      </c>
      <c r="B124" s="182">
        <v>116</v>
      </c>
      <c r="C124" s="182">
        <v>99</v>
      </c>
      <c r="D124" s="110" t="s">
        <v>14</v>
      </c>
      <c r="E124" s="111">
        <v>39676</v>
      </c>
      <c r="F124" s="111">
        <v>40179</v>
      </c>
      <c r="G124" s="112"/>
    </row>
    <row r="125" spans="1:7" x14ac:dyDescent="0.25">
      <c r="A125" s="129" t="s">
        <v>1285</v>
      </c>
      <c r="B125" s="182">
        <v>116</v>
      </c>
      <c r="C125" s="182">
        <v>99</v>
      </c>
      <c r="D125" s="110" t="s">
        <v>14</v>
      </c>
      <c r="E125" s="111">
        <v>39676</v>
      </c>
      <c r="F125" s="111">
        <v>40179</v>
      </c>
      <c r="G125" s="112"/>
    </row>
    <row r="126" spans="1:7" x14ac:dyDescent="0.25">
      <c r="A126" s="129" t="s">
        <v>806</v>
      </c>
      <c r="B126" s="182">
        <v>116</v>
      </c>
      <c r="C126" s="182">
        <v>99</v>
      </c>
      <c r="D126" s="110" t="s">
        <v>14</v>
      </c>
      <c r="E126" s="111">
        <v>39676</v>
      </c>
      <c r="F126" s="111">
        <v>40179</v>
      </c>
      <c r="G126" s="112"/>
    </row>
    <row r="127" spans="1:7" x14ac:dyDescent="0.25">
      <c r="A127" s="129" t="s">
        <v>807</v>
      </c>
      <c r="B127" s="182">
        <v>116</v>
      </c>
      <c r="C127" s="182">
        <v>99</v>
      </c>
      <c r="D127" s="110" t="s">
        <v>14</v>
      </c>
      <c r="E127" s="111">
        <v>39676</v>
      </c>
      <c r="F127" s="111">
        <v>40179</v>
      </c>
      <c r="G127" s="112"/>
    </row>
    <row r="128" spans="1:7" x14ac:dyDescent="0.25">
      <c r="A128" s="129" t="s">
        <v>808</v>
      </c>
      <c r="B128" s="182">
        <v>116</v>
      </c>
      <c r="C128" s="182">
        <v>99</v>
      </c>
      <c r="D128" s="110" t="s">
        <v>14</v>
      </c>
      <c r="E128" s="111">
        <v>39676</v>
      </c>
      <c r="F128" s="111">
        <v>40179</v>
      </c>
      <c r="G128" s="112"/>
    </row>
    <row r="129" spans="1:7" x14ac:dyDescent="0.25">
      <c r="A129" s="129" t="s">
        <v>809</v>
      </c>
      <c r="B129" s="182">
        <v>157</v>
      </c>
      <c r="C129" s="182">
        <v>134</v>
      </c>
      <c r="D129" s="110" t="s">
        <v>14</v>
      </c>
      <c r="E129" s="111">
        <v>39676</v>
      </c>
      <c r="F129" s="111">
        <v>40179</v>
      </c>
      <c r="G129" s="112"/>
    </row>
    <row r="130" spans="1:7" x14ac:dyDescent="0.25">
      <c r="A130" s="129" t="s">
        <v>810</v>
      </c>
      <c r="B130" s="182">
        <v>157</v>
      </c>
      <c r="C130" s="182">
        <v>134</v>
      </c>
      <c r="D130" s="110" t="s">
        <v>14</v>
      </c>
      <c r="E130" s="111">
        <v>39676</v>
      </c>
      <c r="F130" s="111">
        <v>40179</v>
      </c>
      <c r="G130" s="112"/>
    </row>
    <row r="131" spans="1:7" x14ac:dyDescent="0.25">
      <c r="A131" s="129" t="s">
        <v>811</v>
      </c>
      <c r="B131" s="182">
        <v>157</v>
      </c>
      <c r="C131" s="182">
        <v>134</v>
      </c>
      <c r="D131" s="110" t="s">
        <v>14</v>
      </c>
      <c r="E131" s="111">
        <v>39676</v>
      </c>
      <c r="F131" s="111">
        <v>40179</v>
      </c>
      <c r="G131" s="112"/>
    </row>
    <row r="132" spans="1:7" x14ac:dyDescent="0.25">
      <c r="A132" s="129" t="s">
        <v>813</v>
      </c>
      <c r="B132" s="182">
        <v>116</v>
      </c>
      <c r="C132" s="182">
        <v>99</v>
      </c>
      <c r="D132" s="110" t="s">
        <v>14</v>
      </c>
      <c r="E132" s="111">
        <v>39676</v>
      </c>
      <c r="F132" s="111">
        <v>40179</v>
      </c>
      <c r="G132" s="112"/>
    </row>
    <row r="133" spans="1:7" x14ac:dyDescent="0.25">
      <c r="A133" s="129" t="s">
        <v>812</v>
      </c>
      <c r="B133" s="182">
        <v>157</v>
      </c>
      <c r="C133" s="182">
        <v>134</v>
      </c>
      <c r="D133" s="110" t="s">
        <v>14</v>
      </c>
      <c r="E133" s="111">
        <v>39676</v>
      </c>
      <c r="F133" s="111">
        <v>40179</v>
      </c>
      <c r="G133" s="112"/>
    </row>
    <row r="134" spans="1:7" x14ac:dyDescent="0.25">
      <c r="A134" s="180" t="s">
        <v>814</v>
      </c>
      <c r="B134" s="183"/>
      <c r="C134" s="183"/>
      <c r="D134" s="176"/>
      <c r="E134" s="177"/>
      <c r="F134" s="177"/>
      <c r="G134" s="178"/>
    </row>
    <row r="135" spans="1:7" ht="30" x14ac:dyDescent="0.25">
      <c r="A135" s="126" t="s">
        <v>815</v>
      </c>
      <c r="B135" s="182">
        <v>116</v>
      </c>
      <c r="C135" s="182">
        <v>99</v>
      </c>
      <c r="D135" s="110" t="s">
        <v>14</v>
      </c>
      <c r="E135" s="111">
        <v>39676</v>
      </c>
      <c r="F135" s="111">
        <v>40179</v>
      </c>
      <c r="G135" s="112"/>
    </row>
    <row r="136" spans="1:7" ht="30" x14ac:dyDescent="0.25">
      <c r="A136" s="126" t="s">
        <v>816</v>
      </c>
      <c r="B136" s="182">
        <v>116</v>
      </c>
      <c r="C136" s="182">
        <v>99</v>
      </c>
      <c r="D136" s="110" t="s">
        <v>14</v>
      </c>
      <c r="E136" s="111">
        <v>39676</v>
      </c>
      <c r="F136" s="111">
        <v>40179</v>
      </c>
      <c r="G136" s="112"/>
    </row>
    <row r="137" spans="1:7" x14ac:dyDescent="0.25">
      <c r="A137" s="129" t="s">
        <v>817</v>
      </c>
      <c r="B137" s="182">
        <v>172</v>
      </c>
      <c r="C137" s="182">
        <v>147</v>
      </c>
      <c r="D137" s="110" t="s">
        <v>14</v>
      </c>
      <c r="E137" s="111">
        <v>39676</v>
      </c>
      <c r="F137" s="111">
        <v>40179</v>
      </c>
      <c r="G137" s="112"/>
    </row>
    <row r="138" spans="1:7" x14ac:dyDescent="0.25">
      <c r="A138" s="129" t="s">
        <v>818</v>
      </c>
      <c r="B138" s="182">
        <v>213</v>
      </c>
      <c r="C138" s="182">
        <v>182</v>
      </c>
      <c r="D138" s="110" t="s">
        <v>14</v>
      </c>
      <c r="E138" s="111">
        <v>39676</v>
      </c>
      <c r="F138" s="111">
        <v>40179</v>
      </c>
      <c r="G138" s="112"/>
    </row>
    <row r="139" spans="1:7" x14ac:dyDescent="0.25">
      <c r="A139" s="129" t="s">
        <v>819</v>
      </c>
      <c r="B139" s="182">
        <v>116</v>
      </c>
      <c r="C139" s="182">
        <v>99</v>
      </c>
      <c r="D139" s="110" t="s">
        <v>14</v>
      </c>
      <c r="E139" s="111">
        <v>39676</v>
      </c>
      <c r="F139" s="111">
        <v>40179</v>
      </c>
      <c r="G139" s="112"/>
    </row>
    <row r="140" spans="1:7" x14ac:dyDescent="0.25">
      <c r="A140" s="129" t="s">
        <v>820</v>
      </c>
      <c r="B140" s="182">
        <v>116</v>
      </c>
      <c r="C140" s="182">
        <v>99</v>
      </c>
      <c r="D140" s="110" t="s">
        <v>14</v>
      </c>
      <c r="E140" s="111">
        <v>39676</v>
      </c>
      <c r="F140" s="111">
        <v>40179</v>
      </c>
      <c r="G140" s="112"/>
    </row>
    <row r="141" spans="1:7" x14ac:dyDescent="0.25">
      <c r="A141" s="129" t="s">
        <v>821</v>
      </c>
      <c r="B141" s="182">
        <v>602</v>
      </c>
      <c r="C141" s="182">
        <v>514</v>
      </c>
      <c r="D141" s="110" t="s">
        <v>14</v>
      </c>
      <c r="E141" s="111">
        <v>39676</v>
      </c>
      <c r="F141" s="111">
        <v>40179</v>
      </c>
      <c r="G141" s="112"/>
    </row>
    <row r="142" spans="1:7" x14ac:dyDescent="0.25">
      <c r="A142" s="129" t="s">
        <v>822</v>
      </c>
      <c r="B142" s="182">
        <v>602</v>
      </c>
      <c r="C142" s="182">
        <v>514</v>
      </c>
      <c r="D142" s="110" t="s">
        <v>14</v>
      </c>
      <c r="E142" s="111">
        <v>39676</v>
      </c>
      <c r="F142" s="111">
        <v>40179</v>
      </c>
      <c r="G142" s="112"/>
    </row>
    <row r="143" spans="1:7" x14ac:dyDescent="0.25">
      <c r="A143" s="129" t="s">
        <v>823</v>
      </c>
      <c r="B143" s="182">
        <v>335</v>
      </c>
      <c r="C143" s="182">
        <v>286</v>
      </c>
      <c r="D143" s="110" t="s">
        <v>14</v>
      </c>
      <c r="E143" s="111">
        <v>39676</v>
      </c>
      <c r="F143" s="111">
        <v>40179</v>
      </c>
      <c r="G143" s="112"/>
    </row>
    <row r="144" spans="1:7" x14ac:dyDescent="0.25">
      <c r="A144" s="129" t="s">
        <v>824</v>
      </c>
      <c r="B144" s="182">
        <v>335</v>
      </c>
      <c r="C144" s="182">
        <v>286</v>
      </c>
      <c r="D144" s="110" t="s">
        <v>14</v>
      </c>
      <c r="E144" s="111">
        <v>39676</v>
      </c>
      <c r="F144" s="111">
        <v>40179</v>
      </c>
      <c r="G144" s="112"/>
    </row>
    <row r="145" spans="1:7" x14ac:dyDescent="0.25">
      <c r="A145" s="129" t="s">
        <v>825</v>
      </c>
      <c r="B145" s="182">
        <v>335</v>
      </c>
      <c r="C145" s="182">
        <v>286</v>
      </c>
      <c r="D145" s="110" t="s">
        <v>14</v>
      </c>
      <c r="E145" s="111">
        <v>39676</v>
      </c>
      <c r="F145" s="111">
        <v>40179</v>
      </c>
      <c r="G145" s="112"/>
    </row>
    <row r="146" spans="1:7" x14ac:dyDescent="0.25">
      <c r="A146" s="130" t="s">
        <v>826</v>
      </c>
      <c r="B146" s="184">
        <v>335</v>
      </c>
      <c r="C146" s="184">
        <v>286</v>
      </c>
      <c r="D146" s="131" t="s">
        <v>14</v>
      </c>
      <c r="E146" s="185">
        <v>39676</v>
      </c>
      <c r="F146" s="185">
        <v>40179</v>
      </c>
      <c r="G146" s="121"/>
    </row>
  </sheetData>
  <mergeCells count="1">
    <mergeCell ref="C2:G2"/>
  </mergeCells>
  <printOptions horizontalCentered="1"/>
  <pageMargins left="0.25" right="0.25" top="1.5" bottom="0.5" header="0.3" footer="0.3"/>
  <pageSetup scale="67" fitToHeight="0" orientation="landscape" r:id="rId1"/>
  <headerFooter>
    <oddHeader>&amp;C&amp;"-,Bold"&amp;14City of Tampa
Budget Office
Construction Services Division 
Rate History</oddHeader>
  </headerFooter>
  <rowBreaks count="2" manualBreakCount="2">
    <brk id="31" max="16383" man="1"/>
    <brk id="8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2:G1096"/>
  <sheetViews>
    <sheetView topLeftCell="A84" zoomScale="80" zoomScaleNormal="80" workbookViewId="0">
      <selection activeCell="A4" sqref="A4:G109"/>
    </sheetView>
  </sheetViews>
  <sheetFormatPr defaultColWidth="9.140625" defaultRowHeight="15" x14ac:dyDescent="0.25"/>
  <cols>
    <col min="1" max="1" width="56.5703125" customWidth="1"/>
    <col min="2" max="2" width="29.5703125" customWidth="1"/>
    <col min="3" max="3" width="22.5703125" customWidth="1"/>
    <col min="4" max="4" width="12" customWidth="1"/>
    <col min="5" max="5" width="16" customWidth="1"/>
    <col min="6" max="6" width="18" customWidth="1"/>
    <col min="7" max="7" width="34.140625" bestFit="1" customWidth="1"/>
  </cols>
  <sheetData>
    <row r="2" spans="1:7" x14ac:dyDescent="0.25">
      <c r="A2" s="12"/>
      <c r="B2" s="12"/>
      <c r="C2" s="931"/>
      <c r="D2" s="931"/>
      <c r="E2" s="931"/>
      <c r="F2" s="931"/>
      <c r="G2" s="931"/>
    </row>
    <row r="3" spans="1:7" ht="45" x14ac:dyDescent="0.25">
      <c r="A3" s="3" t="s">
        <v>0</v>
      </c>
      <c r="B3" s="4" t="s">
        <v>127</v>
      </c>
      <c r="C3" s="4" t="s">
        <v>128</v>
      </c>
      <c r="D3" s="4" t="s">
        <v>1</v>
      </c>
      <c r="E3" s="4" t="s">
        <v>2</v>
      </c>
      <c r="F3" s="4" t="s">
        <v>7</v>
      </c>
      <c r="G3" s="4" t="s">
        <v>5</v>
      </c>
    </row>
    <row r="4" spans="1:7" x14ac:dyDescent="0.25">
      <c r="A4" s="32" t="s">
        <v>129</v>
      </c>
      <c r="B4" s="33"/>
      <c r="C4" s="34"/>
      <c r="D4" s="35"/>
      <c r="E4" s="33"/>
      <c r="F4" s="33"/>
      <c r="G4" s="36"/>
    </row>
    <row r="5" spans="1:7" x14ac:dyDescent="0.25">
      <c r="A5" s="37" t="s">
        <v>130</v>
      </c>
      <c r="B5" s="80">
        <v>2568</v>
      </c>
      <c r="C5" s="80">
        <v>2460.5</v>
      </c>
      <c r="D5" s="38" t="s">
        <v>21</v>
      </c>
      <c r="E5" s="91">
        <v>39373</v>
      </c>
      <c r="F5" s="91">
        <v>40835</v>
      </c>
      <c r="G5" s="39"/>
    </row>
    <row r="6" spans="1:7" x14ac:dyDescent="0.25">
      <c r="A6" s="40" t="s">
        <v>131</v>
      </c>
      <c r="B6" s="80">
        <v>108</v>
      </c>
      <c r="C6" s="80">
        <v>103.6</v>
      </c>
      <c r="D6" s="38" t="s">
        <v>21</v>
      </c>
      <c r="E6" s="91">
        <v>39373</v>
      </c>
      <c r="F6" s="91">
        <v>40835</v>
      </c>
      <c r="G6" s="41"/>
    </row>
    <row r="7" spans="1:7" x14ac:dyDescent="0.25">
      <c r="A7" s="40" t="s">
        <v>132</v>
      </c>
      <c r="B7" s="80">
        <v>5407</v>
      </c>
      <c r="C7" s="80">
        <v>5180</v>
      </c>
      <c r="D7" s="38" t="s">
        <v>21</v>
      </c>
      <c r="E7" s="91">
        <v>39373</v>
      </c>
      <c r="F7" s="91">
        <v>40835</v>
      </c>
      <c r="G7" s="41"/>
    </row>
    <row r="8" spans="1:7" x14ac:dyDescent="0.25">
      <c r="A8" s="37" t="s">
        <v>133</v>
      </c>
      <c r="B8" s="80">
        <v>1043</v>
      </c>
      <c r="C8" s="80">
        <v>999.74</v>
      </c>
      <c r="D8" s="38" t="s">
        <v>21</v>
      </c>
      <c r="E8" s="91">
        <v>39373</v>
      </c>
      <c r="F8" s="91">
        <v>40835</v>
      </c>
      <c r="G8" s="41"/>
    </row>
    <row r="9" spans="1:7" x14ac:dyDescent="0.25">
      <c r="A9" s="40" t="s">
        <v>131</v>
      </c>
      <c r="B9" s="80">
        <v>108</v>
      </c>
      <c r="C9" s="80">
        <v>103.6</v>
      </c>
      <c r="D9" s="38" t="s">
        <v>21</v>
      </c>
      <c r="E9" s="91">
        <v>39373</v>
      </c>
      <c r="F9" s="91">
        <v>40835</v>
      </c>
      <c r="G9" s="41"/>
    </row>
    <row r="10" spans="1:7" x14ac:dyDescent="0.25">
      <c r="A10" s="40" t="s">
        <v>132</v>
      </c>
      <c r="B10" s="80">
        <v>2703</v>
      </c>
      <c r="C10" s="80">
        <v>2590</v>
      </c>
      <c r="D10" s="38" t="s">
        <v>21</v>
      </c>
      <c r="E10" s="91">
        <v>39373</v>
      </c>
      <c r="F10" s="91">
        <v>40835</v>
      </c>
      <c r="G10" s="41"/>
    </row>
    <row r="11" spans="1:7" x14ac:dyDescent="0.25">
      <c r="A11" s="37" t="s">
        <v>134</v>
      </c>
      <c r="B11" s="80">
        <v>540</v>
      </c>
      <c r="C11" s="80">
        <v>518</v>
      </c>
      <c r="D11" s="38" t="s">
        <v>21</v>
      </c>
      <c r="E11" s="91">
        <v>39373</v>
      </c>
      <c r="F11" s="91">
        <v>40835</v>
      </c>
      <c r="G11" s="41"/>
    </row>
    <row r="12" spans="1:7" x14ac:dyDescent="0.25">
      <c r="A12" s="37" t="s">
        <v>135</v>
      </c>
      <c r="B12" s="80">
        <v>1622</v>
      </c>
      <c r="C12" s="80">
        <v>1554</v>
      </c>
      <c r="D12" s="38" t="s">
        <v>21</v>
      </c>
      <c r="E12" s="91">
        <v>39373</v>
      </c>
      <c r="F12" s="91">
        <v>40835</v>
      </c>
      <c r="G12" s="41"/>
    </row>
    <row r="13" spans="1:7" x14ac:dyDescent="0.25">
      <c r="A13" s="40" t="s">
        <v>136</v>
      </c>
      <c r="B13" s="80">
        <v>81</v>
      </c>
      <c r="C13" s="80">
        <v>77.7</v>
      </c>
      <c r="D13" s="38" t="s">
        <v>21</v>
      </c>
      <c r="E13" s="91">
        <v>39373</v>
      </c>
      <c r="F13" s="91">
        <v>40835</v>
      </c>
      <c r="G13" s="41"/>
    </row>
    <row r="14" spans="1:7" x14ac:dyDescent="0.25">
      <c r="A14" s="40" t="s">
        <v>132</v>
      </c>
      <c r="B14" s="80">
        <v>3785</v>
      </c>
      <c r="C14" s="80">
        <v>3626</v>
      </c>
      <c r="D14" s="38" t="s">
        <v>21</v>
      </c>
      <c r="E14" s="91">
        <v>39373</v>
      </c>
      <c r="F14" s="91">
        <v>40835</v>
      </c>
      <c r="G14" s="41"/>
    </row>
    <row r="15" spans="1:7" x14ac:dyDescent="0.25">
      <c r="A15" s="37" t="s">
        <v>137</v>
      </c>
      <c r="B15" s="81" t="s">
        <v>138</v>
      </c>
      <c r="C15" s="81" t="s">
        <v>138</v>
      </c>
      <c r="D15" s="38" t="s">
        <v>21</v>
      </c>
      <c r="E15" s="91">
        <v>39373</v>
      </c>
      <c r="F15" s="91">
        <v>40835</v>
      </c>
      <c r="G15" s="41"/>
    </row>
    <row r="16" spans="1:7" x14ac:dyDescent="0.25">
      <c r="A16" s="32" t="s">
        <v>139</v>
      </c>
      <c r="B16" s="82"/>
      <c r="C16" s="83"/>
      <c r="D16" s="42"/>
      <c r="E16" s="92"/>
      <c r="F16" s="92"/>
      <c r="G16" s="43"/>
    </row>
    <row r="17" spans="1:7" x14ac:dyDescent="0.25">
      <c r="A17" s="37" t="s">
        <v>140</v>
      </c>
      <c r="B17" s="80">
        <v>135</v>
      </c>
      <c r="C17" s="80">
        <v>129.5</v>
      </c>
      <c r="D17" s="38" t="s">
        <v>21</v>
      </c>
      <c r="E17" s="91">
        <v>39373</v>
      </c>
      <c r="F17" s="91">
        <v>40835</v>
      </c>
      <c r="G17" s="41"/>
    </row>
    <row r="18" spans="1:7" x14ac:dyDescent="0.25">
      <c r="A18" s="37" t="s">
        <v>141</v>
      </c>
      <c r="B18" s="80">
        <v>405</v>
      </c>
      <c r="C18" s="80">
        <v>388.5</v>
      </c>
      <c r="D18" s="38" t="s">
        <v>21</v>
      </c>
      <c r="E18" s="91">
        <v>39373</v>
      </c>
      <c r="F18" s="91">
        <v>40835</v>
      </c>
      <c r="G18" s="41"/>
    </row>
    <row r="19" spans="1:7" x14ac:dyDescent="0.25">
      <c r="A19" s="37" t="s">
        <v>142</v>
      </c>
      <c r="B19" s="80">
        <v>811</v>
      </c>
      <c r="C19" s="80">
        <v>777</v>
      </c>
      <c r="D19" s="38" t="s">
        <v>21</v>
      </c>
      <c r="E19" s="91">
        <v>39373</v>
      </c>
      <c r="F19" s="91">
        <v>40835</v>
      </c>
      <c r="G19" s="41"/>
    </row>
    <row r="20" spans="1:7" x14ac:dyDescent="0.25">
      <c r="A20" s="37" t="s">
        <v>143</v>
      </c>
      <c r="B20" s="80">
        <v>54</v>
      </c>
      <c r="C20" s="80">
        <v>51.8</v>
      </c>
      <c r="D20" s="38" t="s">
        <v>21</v>
      </c>
      <c r="E20" s="91">
        <v>39373</v>
      </c>
      <c r="F20" s="91">
        <v>40835</v>
      </c>
      <c r="G20" s="41"/>
    </row>
    <row r="21" spans="1:7" x14ac:dyDescent="0.25">
      <c r="A21" s="32" t="s">
        <v>144</v>
      </c>
      <c r="B21" s="84"/>
      <c r="C21" s="83"/>
      <c r="D21" s="44"/>
      <c r="E21" s="93"/>
      <c r="F21" s="93"/>
      <c r="G21" s="45"/>
    </row>
    <row r="22" spans="1:7" x14ac:dyDescent="0.25">
      <c r="A22" s="37" t="s">
        <v>145</v>
      </c>
      <c r="B22" s="80">
        <v>189</v>
      </c>
      <c r="C22" s="80">
        <v>181.3</v>
      </c>
      <c r="D22" s="38" t="s">
        <v>21</v>
      </c>
      <c r="E22" s="91">
        <v>39373</v>
      </c>
      <c r="F22" s="91">
        <v>40835</v>
      </c>
      <c r="G22" s="41"/>
    </row>
    <row r="23" spans="1:7" x14ac:dyDescent="0.25">
      <c r="A23" s="37" t="s">
        <v>146</v>
      </c>
      <c r="B23" s="80">
        <v>189</v>
      </c>
      <c r="C23" s="80">
        <v>181.3</v>
      </c>
      <c r="D23" s="38" t="s">
        <v>21</v>
      </c>
      <c r="E23" s="91">
        <v>39373</v>
      </c>
      <c r="F23" s="91">
        <v>40835</v>
      </c>
      <c r="G23" s="41"/>
    </row>
    <row r="24" spans="1:7" x14ac:dyDescent="0.25">
      <c r="A24" s="37" t="s">
        <v>147</v>
      </c>
      <c r="B24" s="80">
        <v>594</v>
      </c>
      <c r="C24" s="80">
        <v>569.79999999999995</v>
      </c>
      <c r="D24" s="38" t="s">
        <v>21</v>
      </c>
      <c r="E24" s="91">
        <v>39373</v>
      </c>
      <c r="F24" s="91">
        <v>40835</v>
      </c>
      <c r="G24" s="41"/>
    </row>
    <row r="25" spans="1:7" x14ac:dyDescent="0.25">
      <c r="A25" s="37" t="s">
        <v>148</v>
      </c>
      <c r="B25" s="80">
        <v>903</v>
      </c>
      <c r="C25" s="80">
        <v>865.06</v>
      </c>
      <c r="D25" s="38" t="s">
        <v>21</v>
      </c>
      <c r="E25" s="91">
        <v>39373</v>
      </c>
      <c r="F25" s="91">
        <v>40835</v>
      </c>
      <c r="G25" s="41"/>
    </row>
    <row r="26" spans="1:7" x14ac:dyDescent="0.25">
      <c r="A26" s="37" t="s">
        <v>149</v>
      </c>
      <c r="B26" s="85"/>
      <c r="C26" s="85"/>
      <c r="D26" s="38" t="s">
        <v>21</v>
      </c>
      <c r="E26" s="91">
        <v>39373</v>
      </c>
      <c r="F26" s="91">
        <v>40835</v>
      </c>
      <c r="G26" s="41"/>
    </row>
    <row r="27" spans="1:7" x14ac:dyDescent="0.25">
      <c r="A27" s="40" t="s">
        <v>150</v>
      </c>
      <c r="B27" s="80">
        <v>27</v>
      </c>
      <c r="C27" s="80">
        <v>25.9</v>
      </c>
      <c r="D27" s="38" t="s">
        <v>21</v>
      </c>
      <c r="E27" s="91">
        <v>39373</v>
      </c>
      <c r="F27" s="91">
        <v>40835</v>
      </c>
      <c r="G27" s="41"/>
    </row>
    <row r="28" spans="1:7" x14ac:dyDescent="0.25">
      <c r="A28" s="40" t="s">
        <v>151</v>
      </c>
      <c r="B28" s="80">
        <v>81</v>
      </c>
      <c r="C28" s="80">
        <v>77.7</v>
      </c>
      <c r="D28" s="38" t="s">
        <v>21</v>
      </c>
      <c r="E28" s="91">
        <v>39373</v>
      </c>
      <c r="F28" s="91">
        <v>40835</v>
      </c>
      <c r="G28" s="41"/>
    </row>
    <row r="29" spans="1:7" x14ac:dyDescent="0.25">
      <c r="A29" s="37" t="s">
        <v>152</v>
      </c>
      <c r="B29" s="80">
        <v>1406</v>
      </c>
      <c r="C29" s="80">
        <v>1346.8</v>
      </c>
      <c r="D29" s="38" t="s">
        <v>21</v>
      </c>
      <c r="E29" s="91">
        <v>39373</v>
      </c>
      <c r="F29" s="91">
        <v>40835</v>
      </c>
      <c r="G29" s="41"/>
    </row>
    <row r="30" spans="1:7" x14ac:dyDescent="0.25">
      <c r="A30" s="37" t="s">
        <v>153</v>
      </c>
      <c r="B30" s="80">
        <v>1649</v>
      </c>
      <c r="C30" s="80">
        <v>1579.9</v>
      </c>
      <c r="D30" s="38" t="s">
        <v>21</v>
      </c>
      <c r="E30" s="91">
        <v>39373</v>
      </c>
      <c r="F30" s="91">
        <v>40835</v>
      </c>
      <c r="G30" s="41"/>
    </row>
    <row r="31" spans="1:7" x14ac:dyDescent="0.25">
      <c r="A31" s="37" t="s">
        <v>154</v>
      </c>
      <c r="B31" s="80">
        <v>2103</v>
      </c>
      <c r="C31" s="80">
        <v>2015.02</v>
      </c>
      <c r="D31" s="38" t="s">
        <v>21</v>
      </c>
      <c r="E31" s="91">
        <v>39373</v>
      </c>
      <c r="F31" s="91">
        <v>40835</v>
      </c>
      <c r="G31" s="41"/>
    </row>
    <row r="32" spans="1:7" x14ac:dyDescent="0.25">
      <c r="A32" s="37" t="s">
        <v>155</v>
      </c>
      <c r="B32" s="80">
        <v>811</v>
      </c>
      <c r="C32" s="80">
        <v>777</v>
      </c>
      <c r="D32" s="38" t="s">
        <v>21</v>
      </c>
      <c r="E32" s="91">
        <v>39373</v>
      </c>
      <c r="F32" s="91">
        <v>40835</v>
      </c>
      <c r="G32" s="41"/>
    </row>
    <row r="33" spans="1:7" x14ac:dyDescent="0.25">
      <c r="A33" s="37" t="s">
        <v>137</v>
      </c>
      <c r="B33" s="81" t="s">
        <v>138</v>
      </c>
      <c r="C33" s="81" t="s">
        <v>138</v>
      </c>
      <c r="D33" s="38" t="s">
        <v>21</v>
      </c>
      <c r="E33" s="91">
        <v>39373</v>
      </c>
      <c r="F33" s="91">
        <v>40835</v>
      </c>
      <c r="G33" s="41"/>
    </row>
    <row r="34" spans="1:7" x14ac:dyDescent="0.25">
      <c r="A34" s="32" t="s">
        <v>156</v>
      </c>
      <c r="B34" s="82"/>
      <c r="C34" s="83"/>
      <c r="D34" s="42"/>
      <c r="E34" s="92"/>
      <c r="F34" s="92"/>
      <c r="G34" s="43"/>
    </row>
    <row r="35" spans="1:7" x14ac:dyDescent="0.25">
      <c r="A35" s="37" t="s">
        <v>157</v>
      </c>
      <c r="B35" s="80">
        <v>27</v>
      </c>
      <c r="C35" s="80">
        <v>25.9</v>
      </c>
      <c r="D35" s="38" t="s">
        <v>21</v>
      </c>
      <c r="E35" s="91">
        <v>39373</v>
      </c>
      <c r="F35" s="91">
        <v>40835</v>
      </c>
      <c r="G35" s="41"/>
    </row>
    <row r="36" spans="1:7" x14ac:dyDescent="0.25">
      <c r="A36" s="37" t="s">
        <v>158</v>
      </c>
      <c r="B36" s="80">
        <v>27</v>
      </c>
      <c r="C36" s="80">
        <v>25.9</v>
      </c>
      <c r="D36" s="38" t="s">
        <v>21</v>
      </c>
      <c r="E36" s="91">
        <v>39373</v>
      </c>
      <c r="F36" s="91">
        <v>40835</v>
      </c>
      <c r="G36" s="41"/>
    </row>
    <row r="37" spans="1:7" x14ac:dyDescent="0.25">
      <c r="A37" s="37" t="s">
        <v>159</v>
      </c>
      <c r="B37" s="80">
        <v>162</v>
      </c>
      <c r="C37" s="80">
        <v>155.4</v>
      </c>
      <c r="D37" s="38" t="s">
        <v>21</v>
      </c>
      <c r="E37" s="91">
        <v>39373</v>
      </c>
      <c r="F37" s="91">
        <v>40835</v>
      </c>
      <c r="G37" s="41"/>
    </row>
    <row r="38" spans="1:7" x14ac:dyDescent="0.25">
      <c r="A38" s="32" t="s">
        <v>160</v>
      </c>
      <c r="B38" s="82"/>
      <c r="C38" s="83"/>
      <c r="D38" s="42"/>
      <c r="E38" s="92"/>
      <c r="F38" s="92"/>
      <c r="G38" s="43"/>
    </row>
    <row r="39" spans="1:7" x14ac:dyDescent="0.25">
      <c r="A39" s="37" t="s">
        <v>161</v>
      </c>
      <c r="B39" s="80">
        <v>270</v>
      </c>
      <c r="C39" s="80">
        <v>259</v>
      </c>
      <c r="D39" s="38" t="s">
        <v>21</v>
      </c>
      <c r="E39" s="91">
        <v>39373</v>
      </c>
      <c r="F39" s="91">
        <v>40835</v>
      </c>
      <c r="G39" s="41"/>
    </row>
    <row r="40" spans="1:7" x14ac:dyDescent="0.25">
      <c r="A40" s="37" t="s">
        <v>162</v>
      </c>
      <c r="B40" s="80">
        <v>270</v>
      </c>
      <c r="C40" s="80">
        <v>259</v>
      </c>
      <c r="D40" s="38" t="s">
        <v>21</v>
      </c>
      <c r="E40" s="91">
        <v>39373</v>
      </c>
      <c r="F40" s="91">
        <v>40835</v>
      </c>
      <c r="G40" s="41"/>
    </row>
    <row r="41" spans="1:7" x14ac:dyDescent="0.25">
      <c r="A41" s="37" t="s">
        <v>163</v>
      </c>
      <c r="B41" s="81" t="s">
        <v>164</v>
      </c>
      <c r="C41" s="80">
        <v>155.4</v>
      </c>
      <c r="D41" s="38" t="s">
        <v>21</v>
      </c>
      <c r="E41" s="91">
        <v>39373</v>
      </c>
      <c r="F41" s="91">
        <v>40835</v>
      </c>
      <c r="G41" s="41"/>
    </row>
    <row r="42" spans="1:7" x14ac:dyDescent="0.25">
      <c r="A42" s="32" t="s">
        <v>165</v>
      </c>
      <c r="B42" s="82"/>
      <c r="C42" s="83"/>
      <c r="D42" s="42"/>
      <c r="E42" s="92"/>
      <c r="F42" s="92"/>
      <c r="G42" s="43"/>
    </row>
    <row r="43" spans="1:7" x14ac:dyDescent="0.25">
      <c r="A43" s="37" t="s">
        <v>166</v>
      </c>
      <c r="B43" s="80">
        <v>146</v>
      </c>
      <c r="C43" s="80">
        <v>139.86000000000001</v>
      </c>
      <c r="D43" s="38" t="s">
        <v>21</v>
      </c>
      <c r="E43" s="91">
        <v>39373</v>
      </c>
      <c r="F43" s="91">
        <v>40835</v>
      </c>
      <c r="G43" s="41"/>
    </row>
    <row r="44" spans="1:7" x14ac:dyDescent="0.25">
      <c r="A44" s="37" t="s">
        <v>167</v>
      </c>
      <c r="B44" s="80">
        <v>54</v>
      </c>
      <c r="C44" s="80">
        <v>51.8</v>
      </c>
      <c r="D44" s="38" t="s">
        <v>21</v>
      </c>
      <c r="E44" s="91">
        <v>39373</v>
      </c>
      <c r="F44" s="91">
        <v>40835</v>
      </c>
      <c r="G44" s="41"/>
    </row>
    <row r="45" spans="1:7" x14ac:dyDescent="0.25">
      <c r="A45" s="37" t="s">
        <v>168</v>
      </c>
      <c r="B45" s="80">
        <v>54</v>
      </c>
      <c r="C45" s="80">
        <v>51.8</v>
      </c>
      <c r="D45" s="38" t="s">
        <v>21</v>
      </c>
      <c r="E45" s="91">
        <v>39373</v>
      </c>
      <c r="F45" s="91">
        <v>40835</v>
      </c>
      <c r="G45" s="41"/>
    </row>
    <row r="46" spans="1:7" x14ac:dyDescent="0.25">
      <c r="A46" s="37" t="s">
        <v>169</v>
      </c>
      <c r="B46" s="85"/>
      <c r="C46" s="86"/>
      <c r="D46" s="38" t="s">
        <v>21</v>
      </c>
      <c r="E46" s="91">
        <v>39373</v>
      </c>
      <c r="F46" s="91">
        <v>40835</v>
      </c>
      <c r="G46" s="41"/>
    </row>
    <row r="47" spans="1:7" x14ac:dyDescent="0.25">
      <c r="A47" s="40" t="s">
        <v>170</v>
      </c>
      <c r="B47" s="80">
        <v>162</v>
      </c>
      <c r="C47" s="86"/>
      <c r="D47" s="38" t="s">
        <v>21</v>
      </c>
      <c r="E47" s="91">
        <v>39373</v>
      </c>
      <c r="F47" s="91">
        <v>40835</v>
      </c>
      <c r="G47" s="41"/>
    </row>
    <row r="48" spans="1:7" x14ac:dyDescent="0.25">
      <c r="A48" s="40" t="s">
        <v>171</v>
      </c>
      <c r="B48" s="80">
        <v>232</v>
      </c>
      <c r="C48" s="80">
        <v>222.74</v>
      </c>
      <c r="D48" s="38" t="s">
        <v>21</v>
      </c>
      <c r="E48" s="91">
        <v>39373</v>
      </c>
      <c r="F48" s="91">
        <v>40835</v>
      </c>
      <c r="G48" s="41"/>
    </row>
    <row r="49" spans="1:7" x14ac:dyDescent="0.25">
      <c r="A49" s="40" t="s">
        <v>172</v>
      </c>
      <c r="B49" s="80">
        <v>232</v>
      </c>
      <c r="C49" s="86"/>
      <c r="D49" s="38" t="s">
        <v>21</v>
      </c>
      <c r="E49" s="91">
        <v>39373</v>
      </c>
      <c r="F49" s="91">
        <v>40835</v>
      </c>
      <c r="G49" s="41"/>
    </row>
    <row r="50" spans="1:7" x14ac:dyDescent="0.25">
      <c r="A50" s="40" t="s">
        <v>173</v>
      </c>
      <c r="B50" s="80">
        <v>339</v>
      </c>
      <c r="C50" s="86"/>
      <c r="D50" s="38" t="s">
        <v>21</v>
      </c>
      <c r="E50" s="91">
        <v>39373</v>
      </c>
      <c r="F50" s="91">
        <v>40835</v>
      </c>
      <c r="G50" s="41"/>
    </row>
    <row r="51" spans="1:7" x14ac:dyDescent="0.25">
      <c r="A51" s="40" t="s">
        <v>174</v>
      </c>
      <c r="B51" s="80">
        <v>162</v>
      </c>
      <c r="C51" s="80">
        <v>155.4</v>
      </c>
      <c r="D51" s="38" t="s">
        <v>21</v>
      </c>
      <c r="E51" s="91">
        <v>39373</v>
      </c>
      <c r="F51" s="91">
        <v>40835</v>
      </c>
      <c r="G51" s="41"/>
    </row>
    <row r="52" spans="1:7" x14ac:dyDescent="0.25">
      <c r="A52" s="37" t="s">
        <v>175</v>
      </c>
      <c r="B52" s="85"/>
      <c r="C52" s="25"/>
      <c r="D52" s="38" t="s">
        <v>21</v>
      </c>
      <c r="E52" s="91">
        <v>39373</v>
      </c>
      <c r="F52" s="91">
        <v>40835</v>
      </c>
      <c r="G52" s="41"/>
    </row>
    <row r="53" spans="1:7" x14ac:dyDescent="0.25">
      <c r="A53" s="40" t="s">
        <v>176</v>
      </c>
      <c r="B53" s="80">
        <v>54</v>
      </c>
      <c r="C53" s="80">
        <v>51.8</v>
      </c>
      <c r="D53" s="38" t="s">
        <v>21</v>
      </c>
      <c r="E53" s="91">
        <v>39373</v>
      </c>
      <c r="F53" s="91">
        <v>40835</v>
      </c>
      <c r="G53" s="41"/>
    </row>
    <row r="54" spans="1:7" x14ac:dyDescent="0.25">
      <c r="A54" s="40" t="s">
        <v>177</v>
      </c>
      <c r="B54" s="80">
        <v>54</v>
      </c>
      <c r="C54" s="87"/>
      <c r="D54" s="38" t="s">
        <v>21</v>
      </c>
      <c r="E54" s="91">
        <v>39373</v>
      </c>
      <c r="F54" s="91">
        <v>40835</v>
      </c>
      <c r="G54" s="41"/>
    </row>
    <row r="55" spans="1:7" x14ac:dyDescent="0.25">
      <c r="A55" s="40" t="s">
        <v>178</v>
      </c>
      <c r="B55" s="80">
        <v>162</v>
      </c>
      <c r="C55" s="80">
        <v>155.4</v>
      </c>
      <c r="D55" s="38" t="s">
        <v>21</v>
      </c>
      <c r="E55" s="91">
        <v>39373</v>
      </c>
      <c r="F55" s="91">
        <v>40835</v>
      </c>
      <c r="G55" s="41"/>
    </row>
    <row r="56" spans="1:7" x14ac:dyDescent="0.25">
      <c r="A56" s="40" t="s">
        <v>179</v>
      </c>
      <c r="B56" s="80">
        <v>162</v>
      </c>
      <c r="C56" s="80">
        <v>155.4</v>
      </c>
      <c r="D56" s="38" t="s">
        <v>21</v>
      </c>
      <c r="E56" s="91">
        <v>39373</v>
      </c>
      <c r="F56" s="91">
        <v>40835</v>
      </c>
      <c r="G56" s="41"/>
    </row>
    <row r="57" spans="1:7" x14ac:dyDescent="0.25">
      <c r="A57" s="40" t="s">
        <v>180</v>
      </c>
      <c r="B57" s="80">
        <v>146</v>
      </c>
      <c r="C57" s="87"/>
      <c r="D57" s="38" t="s">
        <v>21</v>
      </c>
      <c r="E57" s="91">
        <v>39373</v>
      </c>
      <c r="F57" s="91">
        <v>40835</v>
      </c>
      <c r="G57" s="41"/>
    </row>
    <row r="58" spans="1:7" x14ac:dyDescent="0.25">
      <c r="A58" s="37" t="s">
        <v>181</v>
      </c>
      <c r="B58" s="80">
        <v>54</v>
      </c>
      <c r="C58" s="80">
        <v>51.8</v>
      </c>
      <c r="D58" s="38" t="s">
        <v>21</v>
      </c>
      <c r="E58" s="91">
        <v>39373</v>
      </c>
      <c r="F58" s="91">
        <v>40835</v>
      </c>
      <c r="G58" s="41"/>
    </row>
    <row r="59" spans="1:7" x14ac:dyDescent="0.25">
      <c r="A59" s="37" t="s">
        <v>182</v>
      </c>
      <c r="B59" s="80">
        <v>27</v>
      </c>
      <c r="C59" s="80">
        <v>25.9</v>
      </c>
      <c r="D59" s="38" t="s">
        <v>21</v>
      </c>
      <c r="E59" s="91">
        <v>39373</v>
      </c>
      <c r="F59" s="91">
        <v>40835</v>
      </c>
      <c r="G59" s="41"/>
    </row>
    <row r="60" spans="1:7" x14ac:dyDescent="0.25">
      <c r="A60" s="37" t="s">
        <v>183</v>
      </c>
      <c r="B60" s="85"/>
      <c r="C60" s="85"/>
      <c r="D60" s="38" t="s">
        <v>21</v>
      </c>
      <c r="E60" s="91">
        <v>39373</v>
      </c>
      <c r="F60" s="91">
        <v>40835</v>
      </c>
      <c r="G60" s="41"/>
    </row>
    <row r="61" spans="1:7" x14ac:dyDescent="0.25">
      <c r="A61" s="40" t="s">
        <v>184</v>
      </c>
      <c r="B61" s="80">
        <v>10</v>
      </c>
      <c r="C61" s="80">
        <v>10.36</v>
      </c>
      <c r="D61" s="38" t="s">
        <v>21</v>
      </c>
      <c r="E61" s="91">
        <v>39373</v>
      </c>
      <c r="F61" s="91">
        <v>40835</v>
      </c>
      <c r="G61" s="41"/>
    </row>
    <row r="62" spans="1:7" x14ac:dyDescent="0.25">
      <c r="A62" s="40" t="s">
        <v>185</v>
      </c>
      <c r="B62" s="80">
        <v>129</v>
      </c>
      <c r="C62" s="80">
        <v>124.32</v>
      </c>
      <c r="D62" s="38" t="s">
        <v>21</v>
      </c>
      <c r="E62" s="91">
        <v>39373</v>
      </c>
      <c r="F62" s="91">
        <v>40835</v>
      </c>
      <c r="G62" s="41"/>
    </row>
    <row r="63" spans="1:7" x14ac:dyDescent="0.25">
      <c r="A63" s="37" t="s">
        <v>186</v>
      </c>
      <c r="B63" s="80">
        <v>648</v>
      </c>
      <c r="C63" s="80">
        <v>621.6</v>
      </c>
      <c r="D63" s="38" t="s">
        <v>21</v>
      </c>
      <c r="E63" s="91">
        <v>39373</v>
      </c>
      <c r="F63" s="91">
        <v>40835</v>
      </c>
      <c r="G63" s="41"/>
    </row>
    <row r="64" spans="1:7" x14ac:dyDescent="0.25">
      <c r="A64" s="37" t="s">
        <v>187</v>
      </c>
      <c r="B64" s="80">
        <v>324</v>
      </c>
      <c r="C64" s="80">
        <v>310.8</v>
      </c>
      <c r="D64" s="38" t="s">
        <v>21</v>
      </c>
      <c r="E64" s="91">
        <v>39373</v>
      </c>
      <c r="F64" s="91">
        <v>40835</v>
      </c>
      <c r="G64" s="41"/>
    </row>
    <row r="65" spans="1:7" x14ac:dyDescent="0.25">
      <c r="A65" s="46" t="s">
        <v>188</v>
      </c>
      <c r="B65" s="88"/>
      <c r="C65" s="89">
        <v>56.98</v>
      </c>
      <c r="D65" s="38" t="s">
        <v>21</v>
      </c>
      <c r="E65" s="91">
        <v>39373</v>
      </c>
      <c r="F65" s="91">
        <v>40835</v>
      </c>
      <c r="G65" s="41"/>
    </row>
    <row r="66" spans="1:7" x14ac:dyDescent="0.25">
      <c r="A66" s="32" t="s">
        <v>189</v>
      </c>
      <c r="B66" s="82"/>
      <c r="C66" s="83"/>
      <c r="D66" s="42"/>
      <c r="E66" s="92"/>
      <c r="F66" s="92"/>
      <c r="G66" s="43"/>
    </row>
    <row r="67" spans="1:7" x14ac:dyDescent="0.25">
      <c r="A67" s="37" t="s">
        <v>190</v>
      </c>
      <c r="B67" s="80">
        <v>719</v>
      </c>
      <c r="C67" s="80">
        <v>688.94</v>
      </c>
      <c r="D67" s="38" t="s">
        <v>21</v>
      </c>
      <c r="E67" s="91">
        <v>39373</v>
      </c>
      <c r="F67" s="91">
        <v>40835</v>
      </c>
      <c r="G67" s="41"/>
    </row>
    <row r="68" spans="1:7" x14ac:dyDescent="0.25">
      <c r="A68" s="40" t="s">
        <v>131</v>
      </c>
      <c r="B68" s="80">
        <v>108</v>
      </c>
      <c r="C68" s="80">
        <v>103.6</v>
      </c>
      <c r="D68" s="38" t="s">
        <v>21</v>
      </c>
      <c r="E68" s="91">
        <v>39373</v>
      </c>
      <c r="F68" s="91">
        <v>40835</v>
      </c>
      <c r="G68" s="41"/>
    </row>
    <row r="69" spans="1:7" x14ac:dyDescent="0.25">
      <c r="A69" s="37" t="s">
        <v>191</v>
      </c>
      <c r="B69" s="80">
        <v>621</v>
      </c>
      <c r="C69" s="80">
        <v>595.70000000000005</v>
      </c>
      <c r="D69" s="38" t="s">
        <v>21</v>
      </c>
      <c r="E69" s="91">
        <v>39373</v>
      </c>
      <c r="F69" s="91">
        <v>40835</v>
      </c>
      <c r="G69" s="41"/>
    </row>
    <row r="70" spans="1:7" x14ac:dyDescent="0.25">
      <c r="A70" s="40" t="s">
        <v>131</v>
      </c>
      <c r="B70" s="80">
        <v>108</v>
      </c>
      <c r="C70" s="80">
        <v>103.6</v>
      </c>
      <c r="D70" s="38" t="s">
        <v>21</v>
      </c>
      <c r="E70" s="91">
        <v>39373</v>
      </c>
      <c r="F70" s="91">
        <v>40835</v>
      </c>
      <c r="G70" s="41"/>
    </row>
    <row r="71" spans="1:7" x14ac:dyDescent="0.25">
      <c r="A71" s="37" t="s">
        <v>192</v>
      </c>
      <c r="B71" s="80">
        <v>232</v>
      </c>
      <c r="C71" s="80">
        <v>222.74</v>
      </c>
      <c r="D71" s="38" t="s">
        <v>21</v>
      </c>
      <c r="E71" s="91">
        <v>39373</v>
      </c>
      <c r="F71" s="91">
        <v>40835</v>
      </c>
      <c r="G71" s="41"/>
    </row>
    <row r="72" spans="1:7" x14ac:dyDescent="0.25">
      <c r="A72" s="37" t="s">
        <v>193</v>
      </c>
      <c r="B72" s="80">
        <v>3325</v>
      </c>
      <c r="C72" s="80">
        <v>3185.7</v>
      </c>
      <c r="D72" s="38" t="s">
        <v>21</v>
      </c>
      <c r="E72" s="91">
        <v>39373</v>
      </c>
      <c r="F72" s="91">
        <v>40835</v>
      </c>
      <c r="G72" s="41"/>
    </row>
    <row r="73" spans="1:7" x14ac:dyDescent="0.25">
      <c r="A73" s="40" t="s">
        <v>131</v>
      </c>
      <c r="B73" s="80">
        <v>108</v>
      </c>
      <c r="C73" s="80">
        <v>103.6</v>
      </c>
      <c r="D73" s="38" t="s">
        <v>21</v>
      </c>
      <c r="E73" s="91">
        <v>39373</v>
      </c>
      <c r="F73" s="91">
        <v>40835</v>
      </c>
      <c r="G73" s="41"/>
    </row>
    <row r="74" spans="1:7" x14ac:dyDescent="0.25">
      <c r="A74" s="37" t="s">
        <v>194</v>
      </c>
      <c r="B74" s="80">
        <v>6570</v>
      </c>
      <c r="C74" s="80">
        <v>6293.7</v>
      </c>
      <c r="D74" s="38" t="s">
        <v>21</v>
      </c>
      <c r="E74" s="91">
        <v>39373</v>
      </c>
      <c r="F74" s="91">
        <v>40835</v>
      </c>
      <c r="G74" s="41"/>
    </row>
    <row r="75" spans="1:7" x14ac:dyDescent="0.25">
      <c r="A75" s="40" t="s">
        <v>195</v>
      </c>
      <c r="B75" s="80">
        <v>216</v>
      </c>
      <c r="C75" s="80">
        <v>103.6</v>
      </c>
      <c r="D75" s="38" t="s">
        <v>21</v>
      </c>
      <c r="E75" s="91">
        <v>39373</v>
      </c>
      <c r="F75" s="91">
        <v>40835</v>
      </c>
      <c r="G75" s="41"/>
    </row>
    <row r="76" spans="1:7" x14ac:dyDescent="0.25">
      <c r="A76" s="37" t="s">
        <v>196</v>
      </c>
      <c r="B76" s="80">
        <v>594</v>
      </c>
      <c r="C76" s="80">
        <v>569.79999999999995</v>
      </c>
      <c r="D76" s="38" t="s">
        <v>21</v>
      </c>
      <c r="E76" s="91">
        <v>39373</v>
      </c>
      <c r="F76" s="91">
        <v>40835</v>
      </c>
      <c r="G76" s="41"/>
    </row>
    <row r="77" spans="1:7" x14ac:dyDescent="0.25">
      <c r="A77" s="37" t="s">
        <v>197</v>
      </c>
      <c r="B77" s="81" t="s">
        <v>138</v>
      </c>
      <c r="C77" s="81" t="s">
        <v>138</v>
      </c>
      <c r="D77" s="38" t="s">
        <v>21</v>
      </c>
      <c r="E77" s="91">
        <v>39373</v>
      </c>
      <c r="F77" s="91">
        <v>40835</v>
      </c>
      <c r="G77" s="41"/>
    </row>
    <row r="78" spans="1:7" x14ac:dyDescent="0.25">
      <c r="A78" s="32" t="s">
        <v>198</v>
      </c>
      <c r="B78" s="82"/>
      <c r="C78" s="90"/>
      <c r="D78" s="42"/>
      <c r="E78" s="92"/>
      <c r="F78" s="92"/>
      <c r="G78" s="43"/>
    </row>
    <row r="79" spans="1:7" x14ac:dyDescent="0.25">
      <c r="A79" s="37" t="s">
        <v>199</v>
      </c>
      <c r="B79" s="85"/>
      <c r="C79" s="85"/>
      <c r="D79" s="38" t="s">
        <v>21</v>
      </c>
      <c r="E79" s="91">
        <v>39373</v>
      </c>
      <c r="F79" s="91">
        <v>40835</v>
      </c>
      <c r="G79" s="41"/>
    </row>
    <row r="80" spans="1:7" x14ac:dyDescent="0.25">
      <c r="A80" s="40" t="s">
        <v>200</v>
      </c>
      <c r="B80" s="80">
        <v>557</v>
      </c>
      <c r="C80" s="80">
        <v>533.54</v>
      </c>
      <c r="D80" s="38" t="s">
        <v>21</v>
      </c>
      <c r="E80" s="91">
        <v>39373</v>
      </c>
      <c r="F80" s="91">
        <v>40835</v>
      </c>
      <c r="G80" s="41"/>
    </row>
    <row r="81" spans="1:7" x14ac:dyDescent="0.25">
      <c r="A81" s="40" t="s">
        <v>201</v>
      </c>
      <c r="B81" s="80">
        <v>1205</v>
      </c>
      <c r="C81" s="80">
        <v>1155.1400000000001</v>
      </c>
      <c r="D81" s="38" t="s">
        <v>21</v>
      </c>
      <c r="E81" s="91">
        <v>39373</v>
      </c>
      <c r="F81" s="91">
        <v>40835</v>
      </c>
      <c r="G81" s="41"/>
    </row>
    <row r="82" spans="1:7" x14ac:dyDescent="0.25">
      <c r="A82" s="40" t="s">
        <v>202</v>
      </c>
      <c r="B82" s="80">
        <v>432</v>
      </c>
      <c r="C82" s="80">
        <v>414.4</v>
      </c>
      <c r="D82" s="38" t="s">
        <v>21</v>
      </c>
      <c r="E82" s="91">
        <v>39373</v>
      </c>
      <c r="F82" s="91">
        <v>40835</v>
      </c>
      <c r="G82" s="41"/>
    </row>
    <row r="83" spans="1:7" x14ac:dyDescent="0.25">
      <c r="A83" s="37" t="s">
        <v>203</v>
      </c>
      <c r="B83" s="85"/>
      <c r="C83" s="85"/>
      <c r="D83" s="38" t="s">
        <v>21</v>
      </c>
      <c r="E83" s="91">
        <v>39373</v>
      </c>
      <c r="F83" s="91">
        <v>40835</v>
      </c>
      <c r="G83" s="41"/>
    </row>
    <row r="84" spans="1:7" x14ac:dyDescent="0.25">
      <c r="A84" s="40" t="s">
        <v>204</v>
      </c>
      <c r="B84" s="80">
        <v>448</v>
      </c>
      <c r="C84" s="80">
        <v>429.94</v>
      </c>
      <c r="D84" s="38" t="s">
        <v>21</v>
      </c>
      <c r="E84" s="91">
        <v>39373</v>
      </c>
      <c r="F84" s="91">
        <v>40835</v>
      </c>
      <c r="G84" s="41"/>
    </row>
    <row r="85" spans="1:7" x14ac:dyDescent="0.25">
      <c r="A85" s="40" t="s">
        <v>205</v>
      </c>
      <c r="B85" s="80">
        <v>1097</v>
      </c>
      <c r="C85" s="80">
        <v>1051.54</v>
      </c>
      <c r="D85" s="38" t="s">
        <v>21</v>
      </c>
      <c r="E85" s="91">
        <v>39373</v>
      </c>
      <c r="F85" s="91">
        <v>40835</v>
      </c>
      <c r="G85" s="41"/>
    </row>
    <row r="86" spans="1:7" x14ac:dyDescent="0.25">
      <c r="A86" s="40" t="s">
        <v>206</v>
      </c>
      <c r="B86" s="80">
        <v>54</v>
      </c>
      <c r="C86" s="80">
        <v>51.8</v>
      </c>
      <c r="D86" s="38" t="s">
        <v>21</v>
      </c>
      <c r="E86" s="91">
        <v>39373</v>
      </c>
      <c r="F86" s="91">
        <v>40835</v>
      </c>
      <c r="G86" s="41"/>
    </row>
    <row r="87" spans="1:7" x14ac:dyDescent="0.25">
      <c r="A87" s="37" t="s">
        <v>207</v>
      </c>
      <c r="B87" s="85"/>
      <c r="C87" s="85"/>
      <c r="D87" s="38" t="s">
        <v>21</v>
      </c>
      <c r="E87" s="91">
        <v>39373</v>
      </c>
      <c r="F87" s="91">
        <v>40835</v>
      </c>
      <c r="G87" s="41"/>
    </row>
    <row r="88" spans="1:7" x14ac:dyDescent="0.25">
      <c r="A88" s="40" t="s">
        <v>208</v>
      </c>
      <c r="B88" s="80">
        <v>308</v>
      </c>
      <c r="C88" s="80">
        <v>295.26</v>
      </c>
      <c r="D88" s="38" t="s">
        <v>21</v>
      </c>
      <c r="E88" s="91">
        <v>39373</v>
      </c>
      <c r="F88" s="91">
        <v>40835</v>
      </c>
      <c r="G88" s="41"/>
    </row>
    <row r="89" spans="1:7" x14ac:dyDescent="0.25">
      <c r="A89" s="40" t="s">
        <v>209</v>
      </c>
      <c r="B89" s="80">
        <v>524</v>
      </c>
      <c r="C89" s="80">
        <v>502.46</v>
      </c>
      <c r="D89" s="38" t="s">
        <v>21</v>
      </c>
      <c r="E89" s="91">
        <v>39373</v>
      </c>
      <c r="F89" s="91">
        <v>40835</v>
      </c>
      <c r="G89" s="41"/>
    </row>
    <row r="90" spans="1:7" x14ac:dyDescent="0.25">
      <c r="A90" s="37" t="s">
        <v>210</v>
      </c>
      <c r="B90" s="85"/>
      <c r="C90" s="85"/>
      <c r="D90" s="38" t="s">
        <v>21</v>
      </c>
      <c r="E90" s="91">
        <v>39373</v>
      </c>
      <c r="F90" s="91">
        <v>40835</v>
      </c>
      <c r="G90" s="41"/>
    </row>
    <row r="91" spans="1:7" x14ac:dyDescent="0.25">
      <c r="A91" s="37" t="s">
        <v>211</v>
      </c>
      <c r="B91" s="80">
        <v>54</v>
      </c>
      <c r="C91" s="80">
        <v>51.8</v>
      </c>
      <c r="D91" s="38" t="s">
        <v>21</v>
      </c>
      <c r="E91" s="91">
        <v>39373</v>
      </c>
      <c r="F91" s="91">
        <v>40835</v>
      </c>
      <c r="G91" s="41"/>
    </row>
    <row r="92" spans="1:7" x14ac:dyDescent="0.25">
      <c r="A92" s="37" t="s">
        <v>212</v>
      </c>
      <c r="B92" s="80">
        <v>27</v>
      </c>
      <c r="C92" s="80">
        <v>25.9</v>
      </c>
      <c r="D92" s="38" t="s">
        <v>21</v>
      </c>
      <c r="E92" s="91">
        <v>39373</v>
      </c>
      <c r="F92" s="91">
        <v>40835</v>
      </c>
      <c r="G92" s="41"/>
    </row>
    <row r="93" spans="1:7" x14ac:dyDescent="0.25">
      <c r="A93" s="37" t="s">
        <v>213</v>
      </c>
      <c r="B93" s="80">
        <v>16</v>
      </c>
      <c r="C93" s="80">
        <v>15.54</v>
      </c>
      <c r="D93" s="38" t="s">
        <v>21</v>
      </c>
      <c r="E93" s="91">
        <v>39373</v>
      </c>
      <c r="F93" s="91">
        <v>40835</v>
      </c>
      <c r="G93" s="41"/>
    </row>
    <row r="94" spans="1:7" x14ac:dyDescent="0.25">
      <c r="A94" s="32" t="s">
        <v>214</v>
      </c>
      <c r="B94" s="82"/>
      <c r="C94" s="83"/>
      <c r="D94" s="42"/>
      <c r="E94" s="92"/>
      <c r="F94" s="92"/>
      <c r="G94" s="43"/>
    </row>
    <row r="95" spans="1:7" x14ac:dyDescent="0.25">
      <c r="A95" s="37" t="s">
        <v>215</v>
      </c>
      <c r="B95" s="80">
        <v>16440</v>
      </c>
      <c r="C95" s="80">
        <v>15747.2</v>
      </c>
      <c r="D95" s="38" t="s">
        <v>21</v>
      </c>
      <c r="E95" s="91">
        <v>39373</v>
      </c>
      <c r="F95" s="91">
        <v>40835</v>
      </c>
      <c r="G95" s="41"/>
    </row>
    <row r="96" spans="1:7" x14ac:dyDescent="0.25">
      <c r="A96" s="40" t="s">
        <v>136</v>
      </c>
      <c r="B96" s="80">
        <v>108</v>
      </c>
      <c r="C96" s="80">
        <v>103.6</v>
      </c>
      <c r="D96" s="38" t="s">
        <v>21</v>
      </c>
      <c r="E96" s="91">
        <v>39373</v>
      </c>
      <c r="F96" s="91">
        <v>40835</v>
      </c>
      <c r="G96" s="41"/>
    </row>
    <row r="97" spans="1:7" x14ac:dyDescent="0.25">
      <c r="A97" s="40" t="s">
        <v>216</v>
      </c>
      <c r="B97" s="80">
        <v>54079</v>
      </c>
      <c r="C97" s="80">
        <v>51800</v>
      </c>
      <c r="D97" s="38" t="s">
        <v>21</v>
      </c>
      <c r="E97" s="91">
        <v>39373</v>
      </c>
      <c r="F97" s="91">
        <v>40835</v>
      </c>
      <c r="G97" s="41"/>
    </row>
    <row r="98" spans="1:7" x14ac:dyDescent="0.25">
      <c r="A98" s="37" t="s">
        <v>217</v>
      </c>
      <c r="B98" s="80">
        <v>8409</v>
      </c>
      <c r="C98" s="80">
        <v>8054.9</v>
      </c>
      <c r="D98" s="38" t="s">
        <v>21</v>
      </c>
      <c r="E98" s="91">
        <v>39373</v>
      </c>
      <c r="F98" s="91">
        <v>40835</v>
      </c>
      <c r="G98" s="41"/>
    </row>
    <row r="99" spans="1:7" x14ac:dyDescent="0.25">
      <c r="A99" s="40" t="s">
        <v>131</v>
      </c>
      <c r="B99" s="80">
        <v>108</v>
      </c>
      <c r="C99" s="80">
        <v>103.6</v>
      </c>
      <c r="D99" s="38" t="s">
        <v>21</v>
      </c>
      <c r="E99" s="91">
        <v>39373</v>
      </c>
      <c r="F99" s="91">
        <v>40835</v>
      </c>
      <c r="G99" s="41"/>
    </row>
    <row r="100" spans="1:7" x14ac:dyDescent="0.25">
      <c r="A100" s="40" t="s">
        <v>132</v>
      </c>
      <c r="B100" s="80">
        <v>27039</v>
      </c>
      <c r="C100" s="80">
        <v>25900</v>
      </c>
      <c r="D100" s="38" t="s">
        <v>21</v>
      </c>
      <c r="E100" s="91">
        <v>39373</v>
      </c>
      <c r="F100" s="91">
        <v>40835</v>
      </c>
      <c r="G100" s="41"/>
    </row>
    <row r="101" spans="1:7" x14ac:dyDescent="0.25">
      <c r="A101" s="37" t="s">
        <v>218</v>
      </c>
      <c r="B101" s="80">
        <v>8409</v>
      </c>
      <c r="C101" s="80">
        <v>8054.9</v>
      </c>
      <c r="D101" s="38" t="s">
        <v>21</v>
      </c>
      <c r="E101" s="91">
        <v>39373</v>
      </c>
      <c r="F101" s="91">
        <v>40835</v>
      </c>
      <c r="G101" s="41"/>
    </row>
    <row r="102" spans="1:7" x14ac:dyDescent="0.25">
      <c r="A102" s="37" t="s">
        <v>131</v>
      </c>
      <c r="B102" s="80">
        <v>108</v>
      </c>
      <c r="C102" s="80">
        <v>103.6</v>
      </c>
      <c r="D102" s="38" t="s">
        <v>21</v>
      </c>
      <c r="E102" s="91">
        <v>39373</v>
      </c>
      <c r="F102" s="91">
        <v>40835</v>
      </c>
      <c r="G102" s="41"/>
    </row>
    <row r="103" spans="1:7" x14ac:dyDescent="0.25">
      <c r="A103" s="37" t="s">
        <v>132</v>
      </c>
      <c r="B103" s="80">
        <v>27039</v>
      </c>
      <c r="C103" s="80">
        <v>25900</v>
      </c>
      <c r="D103" s="38" t="s">
        <v>21</v>
      </c>
      <c r="E103" s="91">
        <v>39373</v>
      </c>
      <c r="F103" s="91">
        <v>40835</v>
      </c>
      <c r="G103" s="41"/>
    </row>
    <row r="104" spans="1:7" x14ac:dyDescent="0.25">
      <c r="A104" s="37" t="s">
        <v>219</v>
      </c>
      <c r="B104" s="80">
        <v>351</v>
      </c>
      <c r="C104" s="80">
        <v>336.7</v>
      </c>
      <c r="D104" s="38" t="s">
        <v>21</v>
      </c>
      <c r="E104" s="91">
        <v>39373</v>
      </c>
      <c r="F104" s="91">
        <v>40835</v>
      </c>
      <c r="G104" s="41"/>
    </row>
    <row r="105" spans="1:7" x14ac:dyDescent="0.25">
      <c r="A105" s="37" t="s">
        <v>220</v>
      </c>
      <c r="B105" s="80">
        <v>351</v>
      </c>
      <c r="C105" s="80">
        <v>336.7</v>
      </c>
      <c r="D105" s="38" t="s">
        <v>21</v>
      </c>
      <c r="E105" s="91">
        <v>39373</v>
      </c>
      <c r="F105" s="91">
        <v>40835</v>
      </c>
      <c r="G105" s="41"/>
    </row>
    <row r="106" spans="1:7" x14ac:dyDescent="0.25">
      <c r="A106" s="37" t="s">
        <v>221</v>
      </c>
      <c r="B106" s="80">
        <v>270</v>
      </c>
      <c r="C106" s="80">
        <v>259</v>
      </c>
      <c r="D106" s="38" t="s">
        <v>21</v>
      </c>
      <c r="E106" s="91">
        <v>39373</v>
      </c>
      <c r="F106" s="91">
        <v>40835</v>
      </c>
      <c r="G106" s="41"/>
    </row>
    <row r="107" spans="1:7" x14ac:dyDescent="0.25">
      <c r="A107" s="37" t="s">
        <v>222</v>
      </c>
      <c r="B107" s="80">
        <v>540</v>
      </c>
      <c r="C107" s="80">
        <v>518</v>
      </c>
      <c r="D107" s="38" t="s">
        <v>21</v>
      </c>
      <c r="E107" s="91">
        <v>39373</v>
      </c>
      <c r="F107" s="91">
        <v>40835</v>
      </c>
      <c r="G107" s="41"/>
    </row>
    <row r="108" spans="1:7" x14ac:dyDescent="0.25">
      <c r="A108" s="32" t="s">
        <v>223</v>
      </c>
      <c r="B108" s="82"/>
      <c r="C108" s="83"/>
      <c r="D108" s="42"/>
      <c r="E108" s="92"/>
      <c r="F108" s="92"/>
      <c r="G108" s="43"/>
    </row>
    <row r="109" spans="1:7" x14ac:dyDescent="0.25">
      <c r="A109" s="37" t="s">
        <v>224</v>
      </c>
      <c r="B109" s="80">
        <v>16223</v>
      </c>
      <c r="C109" s="80">
        <v>15540</v>
      </c>
      <c r="D109" s="38" t="s">
        <v>21</v>
      </c>
      <c r="E109" s="91">
        <v>39373</v>
      </c>
      <c r="F109" s="91">
        <v>40835</v>
      </c>
      <c r="G109" s="41"/>
    </row>
    <row r="213" ht="24.75" customHeight="1" x14ac:dyDescent="0.25"/>
    <row r="232" ht="24.75" customHeight="1" x14ac:dyDescent="0.25"/>
    <row r="233" ht="24.75" customHeight="1" x14ac:dyDescent="0.25"/>
    <row r="235" ht="24.75" customHeight="1" x14ac:dyDescent="0.25"/>
    <row r="276" spans="1:7" x14ac:dyDescent="0.25">
      <c r="A276" s="2"/>
      <c r="B276" s="47"/>
      <c r="C276" s="2"/>
      <c r="D276" s="7"/>
      <c r="E276" s="8"/>
      <c r="F276" s="2"/>
      <c r="G276" s="2"/>
    </row>
    <row r="277" spans="1:7" x14ac:dyDescent="0.25">
      <c r="A277" s="2"/>
      <c r="B277" s="47"/>
      <c r="C277" s="2"/>
      <c r="D277" s="7"/>
      <c r="E277" s="8"/>
      <c r="F277" s="2"/>
      <c r="G277" s="2"/>
    </row>
    <row r="278" spans="1:7" x14ac:dyDescent="0.25">
      <c r="A278" s="2"/>
      <c r="B278" s="47"/>
      <c r="C278" s="2"/>
      <c r="D278" s="7"/>
      <c r="E278" s="8"/>
      <c r="F278" s="2"/>
      <c r="G278" s="2"/>
    </row>
    <row r="279" spans="1:7" x14ac:dyDescent="0.25">
      <c r="A279" s="2"/>
      <c r="B279" s="47"/>
      <c r="C279" s="2"/>
      <c r="D279" s="7"/>
      <c r="E279" s="8"/>
      <c r="F279" s="2"/>
      <c r="G279" s="2"/>
    </row>
    <row r="280" spans="1:7" x14ac:dyDescent="0.25">
      <c r="A280" s="2"/>
      <c r="B280" s="47"/>
      <c r="C280" s="2"/>
      <c r="D280" s="7"/>
      <c r="E280" s="8"/>
      <c r="F280" s="2"/>
      <c r="G280" s="2"/>
    </row>
    <row r="281" spans="1:7" x14ac:dyDescent="0.25">
      <c r="A281" s="2"/>
      <c r="B281" s="47"/>
      <c r="C281" s="2"/>
      <c r="D281" s="7"/>
      <c r="E281" s="8"/>
      <c r="F281" s="2"/>
      <c r="G281" s="2"/>
    </row>
    <row r="282" spans="1:7" x14ac:dyDescent="0.25">
      <c r="A282" s="2"/>
      <c r="B282" s="47"/>
      <c r="C282" s="2"/>
      <c r="D282" s="7"/>
      <c r="E282" s="8"/>
      <c r="F282" s="2"/>
      <c r="G282" s="2"/>
    </row>
    <row r="283" spans="1:7" x14ac:dyDescent="0.25">
      <c r="A283" s="2"/>
      <c r="B283" s="47"/>
      <c r="C283" s="2"/>
      <c r="D283" s="7"/>
      <c r="E283" s="8"/>
      <c r="F283" s="2"/>
      <c r="G283" s="2"/>
    </row>
    <row r="284" spans="1:7" x14ac:dyDescent="0.25">
      <c r="A284" s="2"/>
      <c r="B284" s="47"/>
      <c r="C284" s="2"/>
      <c r="D284" s="7"/>
      <c r="E284" s="8"/>
      <c r="F284" s="2"/>
      <c r="G284" s="2"/>
    </row>
    <row r="285" spans="1:7" x14ac:dyDescent="0.25">
      <c r="A285" s="2"/>
      <c r="B285" s="47"/>
      <c r="C285" s="2"/>
      <c r="D285" s="7"/>
      <c r="E285" s="8"/>
      <c r="F285" s="2"/>
      <c r="G285" s="2"/>
    </row>
    <row r="286" spans="1:7" x14ac:dyDescent="0.25">
      <c r="A286" s="2"/>
      <c r="B286" s="47"/>
      <c r="C286" s="2"/>
      <c r="D286" s="7"/>
      <c r="E286" s="8"/>
      <c r="F286" s="2"/>
      <c r="G286" s="2"/>
    </row>
    <row r="287" spans="1:7" x14ac:dyDescent="0.25">
      <c r="A287" s="2"/>
      <c r="B287" s="47"/>
      <c r="C287" s="2"/>
      <c r="D287" s="7"/>
      <c r="E287" s="8"/>
      <c r="F287" s="2"/>
      <c r="G287" s="2"/>
    </row>
    <row r="288" spans="1:7" x14ac:dyDescent="0.25">
      <c r="A288" s="2"/>
      <c r="B288" s="47"/>
      <c r="C288" s="2"/>
      <c r="D288" s="7"/>
      <c r="E288" s="8"/>
      <c r="F288" s="2"/>
      <c r="G288" s="2"/>
    </row>
    <row r="289" spans="1:7" x14ac:dyDescent="0.25">
      <c r="A289" s="2"/>
      <c r="B289" s="47"/>
      <c r="C289" s="2"/>
      <c r="D289" s="7"/>
      <c r="E289" s="8"/>
      <c r="F289" s="2"/>
      <c r="G289" s="2"/>
    </row>
    <row r="290" spans="1:7" x14ac:dyDescent="0.25">
      <c r="A290" s="2"/>
      <c r="B290" s="47"/>
      <c r="C290" s="2"/>
      <c r="D290" s="7"/>
      <c r="E290" s="8"/>
      <c r="F290" s="2"/>
      <c r="G290" s="2"/>
    </row>
    <row r="291" spans="1:7" x14ac:dyDescent="0.25">
      <c r="A291" s="2"/>
      <c r="B291" s="47"/>
      <c r="C291" s="2"/>
      <c r="D291" s="7"/>
      <c r="E291" s="8"/>
      <c r="F291" s="2"/>
      <c r="G291" s="2"/>
    </row>
    <row r="292" spans="1:7" x14ac:dyDescent="0.25">
      <c r="A292" s="2"/>
      <c r="B292" s="47"/>
      <c r="C292" s="2"/>
      <c r="D292" s="7"/>
      <c r="E292" s="8"/>
      <c r="F292" s="2"/>
      <c r="G292" s="2"/>
    </row>
    <row r="293" spans="1:7" x14ac:dyDescent="0.25">
      <c r="A293" s="2"/>
      <c r="B293" s="47"/>
      <c r="C293" s="2"/>
      <c r="D293" s="7"/>
      <c r="E293" s="8"/>
      <c r="F293" s="2"/>
      <c r="G293" s="2"/>
    </row>
    <row r="294" spans="1:7" x14ac:dyDescent="0.25">
      <c r="A294" s="2"/>
      <c r="B294" s="47"/>
      <c r="C294" s="2"/>
      <c r="D294" s="7"/>
      <c r="E294" s="8"/>
      <c r="F294" s="2"/>
      <c r="G294" s="2"/>
    </row>
    <row r="295" spans="1:7" x14ac:dyDescent="0.25">
      <c r="A295" s="2"/>
      <c r="B295" s="47"/>
      <c r="C295" s="2"/>
      <c r="D295" s="7"/>
      <c r="E295" s="8"/>
      <c r="F295" s="2"/>
      <c r="G295" s="2"/>
    </row>
    <row r="296" spans="1:7" x14ac:dyDescent="0.25">
      <c r="A296" s="2"/>
      <c r="B296" s="47"/>
      <c r="C296" s="2"/>
      <c r="D296" s="7"/>
      <c r="E296" s="8"/>
      <c r="F296" s="2"/>
      <c r="G296" s="2"/>
    </row>
    <row r="297" spans="1:7" x14ac:dyDescent="0.25">
      <c r="A297" s="2"/>
      <c r="B297" s="47"/>
      <c r="C297" s="2"/>
      <c r="D297" s="7"/>
      <c r="E297" s="8"/>
      <c r="F297" s="2"/>
      <c r="G297" s="2"/>
    </row>
    <row r="298" spans="1:7" x14ac:dyDescent="0.25">
      <c r="A298" s="2"/>
      <c r="B298" s="47"/>
      <c r="C298" s="2"/>
      <c r="D298" s="7"/>
      <c r="E298" s="8"/>
      <c r="F298" s="2"/>
      <c r="G298" s="2"/>
    </row>
    <row r="299" spans="1:7" x14ac:dyDescent="0.25">
      <c r="A299" s="2"/>
      <c r="B299" s="47"/>
      <c r="C299" s="2"/>
      <c r="D299" s="7"/>
      <c r="E299" s="8"/>
      <c r="F299" s="2"/>
      <c r="G299" s="2"/>
    </row>
    <row r="300" spans="1:7" x14ac:dyDescent="0.25">
      <c r="A300" s="2"/>
      <c r="B300" s="2"/>
      <c r="C300" s="2"/>
      <c r="D300" s="7"/>
      <c r="E300" s="8"/>
      <c r="F300" s="2"/>
      <c r="G300" s="2"/>
    </row>
    <row r="301" spans="1:7" x14ac:dyDescent="0.25">
      <c r="A301" s="2"/>
      <c r="B301" s="2"/>
      <c r="C301" s="2"/>
      <c r="D301" s="7"/>
      <c r="E301" s="8"/>
      <c r="F301" s="2"/>
      <c r="G301" s="2"/>
    </row>
    <row r="302" spans="1:7" x14ac:dyDescent="0.25">
      <c r="A302" s="2"/>
      <c r="B302" s="2"/>
      <c r="C302" s="2"/>
      <c r="D302" s="7"/>
      <c r="E302" s="8"/>
      <c r="F302" s="2"/>
      <c r="G302" s="2"/>
    </row>
    <row r="303" spans="1:7" x14ac:dyDescent="0.25">
      <c r="A303" s="2"/>
      <c r="B303" s="2"/>
      <c r="C303" s="2"/>
      <c r="D303" s="7"/>
      <c r="E303" s="8"/>
      <c r="F303" s="2"/>
      <c r="G303" s="2"/>
    </row>
    <row r="304" spans="1:7" x14ac:dyDescent="0.25">
      <c r="A304" s="2"/>
      <c r="B304" s="2"/>
      <c r="C304" s="2"/>
      <c r="D304" s="7"/>
      <c r="E304" s="8"/>
      <c r="F304" s="2"/>
      <c r="G304" s="2"/>
    </row>
    <row r="305" spans="1:7" x14ac:dyDescent="0.25">
      <c r="A305" s="2"/>
      <c r="B305" s="2"/>
      <c r="C305" s="2"/>
      <c r="D305" s="7"/>
      <c r="E305" s="8"/>
      <c r="F305" s="2"/>
      <c r="G305" s="2"/>
    </row>
    <row r="306" spans="1:7" x14ac:dyDescent="0.25">
      <c r="A306" s="2"/>
      <c r="B306" s="2"/>
      <c r="C306" s="2"/>
      <c r="D306" s="7"/>
      <c r="E306" s="8"/>
      <c r="F306" s="2"/>
      <c r="G306" s="2"/>
    </row>
    <row r="307" spans="1:7" x14ac:dyDescent="0.25">
      <c r="A307" s="2"/>
      <c r="B307" s="2"/>
      <c r="C307" s="2"/>
      <c r="D307" s="7"/>
      <c r="E307" s="8"/>
      <c r="F307" s="2"/>
      <c r="G307" s="2"/>
    </row>
    <row r="308" spans="1:7" x14ac:dyDescent="0.25">
      <c r="A308" s="2"/>
      <c r="B308" s="2"/>
      <c r="C308" s="2"/>
      <c r="D308" s="7"/>
      <c r="E308" s="8"/>
      <c r="F308" s="2"/>
      <c r="G308" s="2"/>
    </row>
    <row r="309" spans="1:7" x14ac:dyDescent="0.25">
      <c r="A309" s="2"/>
      <c r="B309" s="2"/>
      <c r="C309" s="2"/>
      <c r="D309" s="7"/>
      <c r="E309" s="8"/>
      <c r="F309" s="2"/>
      <c r="G309" s="2"/>
    </row>
    <row r="310" spans="1:7" x14ac:dyDescent="0.25">
      <c r="A310" s="2"/>
      <c r="B310" s="2"/>
      <c r="C310" s="2"/>
      <c r="D310" s="7"/>
      <c r="E310" s="8"/>
      <c r="F310" s="2"/>
      <c r="G310" s="2"/>
    </row>
    <row r="311" spans="1:7" x14ac:dyDescent="0.25">
      <c r="A311" s="2"/>
      <c r="B311" s="2"/>
      <c r="C311" s="2"/>
      <c r="D311" s="7"/>
      <c r="E311" s="8"/>
      <c r="F311" s="2"/>
      <c r="G311" s="2"/>
    </row>
    <row r="312" spans="1:7" x14ac:dyDescent="0.25">
      <c r="A312" s="2"/>
      <c r="B312" s="2"/>
      <c r="C312" s="2"/>
      <c r="D312" s="7"/>
      <c r="E312" s="8"/>
      <c r="F312" s="2"/>
      <c r="G312" s="2"/>
    </row>
    <row r="313" spans="1:7" x14ac:dyDescent="0.25">
      <c r="A313" s="2"/>
      <c r="B313" s="2"/>
      <c r="C313" s="2"/>
      <c r="D313" s="7"/>
      <c r="E313" s="8"/>
      <c r="F313" s="2"/>
      <c r="G313" s="2"/>
    </row>
    <row r="314" spans="1:7" x14ac:dyDescent="0.25">
      <c r="A314" s="2"/>
      <c r="B314" s="2"/>
      <c r="C314" s="2"/>
      <c r="D314" s="7"/>
      <c r="E314" s="8"/>
      <c r="F314" s="2"/>
      <c r="G314" s="2"/>
    </row>
    <row r="315" spans="1:7" x14ac:dyDescent="0.25">
      <c r="A315" s="2"/>
      <c r="B315" s="2"/>
      <c r="C315" s="2"/>
      <c r="D315" s="7"/>
      <c r="E315" s="8"/>
      <c r="F315" s="2"/>
      <c r="G315" s="2"/>
    </row>
    <row r="316" spans="1:7" x14ac:dyDescent="0.25">
      <c r="A316" s="2"/>
      <c r="B316" s="2"/>
      <c r="C316" s="2"/>
      <c r="D316" s="7"/>
      <c r="E316" s="8"/>
      <c r="F316" s="2"/>
      <c r="G316" s="2"/>
    </row>
    <row r="317" spans="1:7" x14ac:dyDescent="0.25">
      <c r="A317" s="2"/>
      <c r="B317" s="2"/>
      <c r="C317" s="2"/>
      <c r="D317" s="7"/>
      <c r="E317" s="8"/>
      <c r="F317" s="2"/>
      <c r="G317" s="2"/>
    </row>
    <row r="318" spans="1:7" x14ac:dyDescent="0.25">
      <c r="A318" s="2"/>
      <c r="B318" s="2"/>
      <c r="C318" s="2"/>
      <c r="D318" s="7"/>
      <c r="E318" s="8"/>
      <c r="F318" s="2"/>
      <c r="G318" s="2"/>
    </row>
    <row r="319" spans="1:7" x14ac:dyDescent="0.25">
      <c r="A319" s="2"/>
      <c r="B319" s="2"/>
      <c r="C319" s="2"/>
      <c r="D319" s="7"/>
      <c r="E319" s="8"/>
      <c r="F319" s="2"/>
      <c r="G319" s="2"/>
    </row>
    <row r="320" spans="1:7" x14ac:dyDescent="0.25">
      <c r="A320" s="2"/>
      <c r="B320" s="2"/>
      <c r="C320" s="2"/>
      <c r="D320" s="7"/>
      <c r="E320" s="8"/>
      <c r="F320" s="2"/>
      <c r="G320" s="2"/>
    </row>
    <row r="321" spans="1:7" x14ac:dyDescent="0.25">
      <c r="A321" s="2"/>
      <c r="B321" s="2"/>
      <c r="C321" s="2"/>
      <c r="D321" s="7"/>
      <c r="E321" s="8"/>
      <c r="F321" s="2"/>
      <c r="G321" s="2"/>
    </row>
    <row r="322" spans="1:7" x14ac:dyDescent="0.25">
      <c r="A322" s="2"/>
      <c r="B322" s="2"/>
      <c r="C322" s="2"/>
      <c r="D322" s="7"/>
      <c r="E322" s="8"/>
      <c r="F322" s="2"/>
      <c r="G322" s="2"/>
    </row>
    <row r="323" spans="1:7" x14ac:dyDescent="0.25">
      <c r="A323" s="2"/>
      <c r="B323" s="2"/>
      <c r="C323" s="2"/>
      <c r="D323" s="7"/>
      <c r="E323" s="8"/>
      <c r="F323" s="2"/>
      <c r="G323" s="2"/>
    </row>
    <row r="324" spans="1:7" x14ac:dyDescent="0.25">
      <c r="A324" s="2"/>
      <c r="B324" s="2"/>
      <c r="C324" s="2"/>
      <c r="D324" s="7"/>
      <c r="E324" s="8"/>
      <c r="F324" s="2"/>
      <c r="G324" s="2"/>
    </row>
    <row r="325" spans="1:7" x14ac:dyDescent="0.25">
      <c r="A325" s="2"/>
      <c r="B325" s="2"/>
      <c r="C325" s="2"/>
      <c r="D325" s="7"/>
      <c r="E325" s="8"/>
      <c r="F325" s="2"/>
      <c r="G325" s="2"/>
    </row>
    <row r="326" spans="1:7" x14ac:dyDescent="0.25">
      <c r="A326" s="2"/>
      <c r="B326" s="2"/>
      <c r="C326" s="2"/>
      <c r="D326" s="7"/>
      <c r="E326" s="8"/>
      <c r="F326" s="2"/>
      <c r="G326" s="2"/>
    </row>
    <row r="327" spans="1:7" x14ac:dyDescent="0.25">
      <c r="A327" s="2"/>
      <c r="B327" s="2"/>
      <c r="C327" s="2"/>
      <c r="D327" s="7"/>
      <c r="E327" s="8"/>
      <c r="F327" s="2"/>
      <c r="G327" s="2"/>
    </row>
    <row r="328" spans="1:7" x14ac:dyDescent="0.25">
      <c r="A328" s="2"/>
      <c r="B328" s="2"/>
      <c r="C328" s="2"/>
      <c r="D328" s="7"/>
      <c r="E328" s="8"/>
      <c r="F328" s="2"/>
      <c r="G328" s="2"/>
    </row>
    <row r="329" spans="1:7" x14ac:dyDescent="0.25">
      <c r="A329" s="2"/>
      <c r="B329" s="2"/>
      <c r="C329" s="2"/>
      <c r="D329" s="7"/>
      <c r="E329" s="8"/>
      <c r="F329" s="2"/>
      <c r="G329" s="2"/>
    </row>
    <row r="330" spans="1:7" x14ac:dyDescent="0.25">
      <c r="A330" s="2"/>
      <c r="B330" s="2"/>
      <c r="C330" s="2"/>
      <c r="D330" s="7"/>
      <c r="E330" s="8"/>
      <c r="F330" s="2"/>
      <c r="G330" s="2"/>
    </row>
    <row r="331" spans="1:7" x14ac:dyDescent="0.25">
      <c r="A331" s="2"/>
      <c r="B331" s="2"/>
      <c r="C331" s="2"/>
      <c r="D331" s="7"/>
      <c r="E331" s="8"/>
      <c r="F331" s="2"/>
      <c r="G331" s="2"/>
    </row>
    <row r="332" spans="1:7" x14ac:dyDescent="0.25">
      <c r="A332" s="2"/>
      <c r="B332" s="2"/>
      <c r="C332" s="2"/>
      <c r="D332" s="7"/>
      <c r="E332" s="8"/>
      <c r="F332" s="2"/>
      <c r="G332" s="2"/>
    </row>
    <row r="333" spans="1:7" x14ac:dyDescent="0.25">
      <c r="A333" s="2"/>
      <c r="B333" s="2"/>
      <c r="C333" s="2"/>
      <c r="D333" s="7"/>
      <c r="E333" s="8"/>
      <c r="F333" s="2"/>
      <c r="G333" s="2"/>
    </row>
    <row r="334" spans="1:7" x14ac:dyDescent="0.25">
      <c r="A334" s="2"/>
      <c r="B334" s="2"/>
      <c r="C334" s="2"/>
      <c r="D334" s="7"/>
      <c r="E334" s="8"/>
      <c r="F334" s="2"/>
      <c r="G334" s="2"/>
    </row>
    <row r="335" spans="1:7" x14ac:dyDescent="0.25">
      <c r="A335" s="2"/>
      <c r="B335" s="2"/>
      <c r="C335" s="2"/>
      <c r="D335" s="7"/>
      <c r="E335" s="8"/>
      <c r="F335" s="2"/>
      <c r="G335" s="2"/>
    </row>
    <row r="336" spans="1:7" x14ac:dyDescent="0.25">
      <c r="A336" s="2"/>
      <c r="B336" s="2"/>
      <c r="C336" s="2"/>
      <c r="D336" s="7"/>
      <c r="E336" s="8"/>
      <c r="F336" s="2"/>
      <c r="G336" s="2"/>
    </row>
    <row r="337" spans="1:7" x14ac:dyDescent="0.25">
      <c r="A337" s="2"/>
      <c r="B337" s="2"/>
      <c r="C337" s="2"/>
      <c r="D337" s="7"/>
      <c r="E337" s="8"/>
      <c r="F337" s="2"/>
      <c r="G337" s="2"/>
    </row>
    <row r="338" spans="1:7" x14ac:dyDescent="0.25">
      <c r="A338" s="2"/>
      <c r="B338" s="2"/>
      <c r="C338" s="2"/>
      <c r="D338" s="7"/>
      <c r="E338" s="8"/>
      <c r="F338" s="2"/>
      <c r="G338" s="2"/>
    </row>
    <row r="339" spans="1:7" x14ac:dyDescent="0.25">
      <c r="A339" s="2"/>
      <c r="B339" s="2"/>
      <c r="C339" s="2"/>
      <c r="D339" s="7"/>
      <c r="E339" s="8"/>
      <c r="F339" s="2"/>
      <c r="G339" s="2"/>
    </row>
    <row r="340" spans="1:7" x14ac:dyDescent="0.25">
      <c r="A340" s="2"/>
      <c r="B340" s="2"/>
      <c r="C340" s="2"/>
      <c r="D340" s="7"/>
      <c r="E340" s="8"/>
      <c r="F340" s="2"/>
      <c r="G340" s="2"/>
    </row>
    <row r="341" spans="1:7" x14ac:dyDescent="0.25">
      <c r="A341" s="2"/>
      <c r="B341" s="2"/>
      <c r="C341" s="2"/>
      <c r="D341" s="7"/>
      <c r="E341" s="8"/>
      <c r="F341" s="2"/>
      <c r="G341" s="2"/>
    </row>
    <row r="342" spans="1:7" x14ac:dyDescent="0.25">
      <c r="A342" s="2"/>
      <c r="B342" s="2"/>
      <c r="C342" s="2"/>
      <c r="D342" s="7"/>
      <c r="E342" s="8"/>
      <c r="F342" s="2"/>
      <c r="G342" s="2"/>
    </row>
    <row r="343" spans="1:7" x14ac:dyDescent="0.25">
      <c r="A343" s="2"/>
      <c r="B343" s="2"/>
      <c r="C343" s="2"/>
      <c r="D343" s="7"/>
      <c r="E343" s="8"/>
      <c r="F343" s="2"/>
      <c r="G343" s="2"/>
    </row>
    <row r="344" spans="1:7" x14ac:dyDescent="0.25">
      <c r="A344" s="2"/>
      <c r="B344" s="2"/>
      <c r="C344" s="2"/>
      <c r="D344" s="7"/>
      <c r="E344" s="8"/>
      <c r="F344" s="2"/>
      <c r="G344" s="2"/>
    </row>
    <row r="345" spans="1:7" x14ac:dyDescent="0.25">
      <c r="A345" s="2"/>
      <c r="B345" s="2"/>
      <c r="C345" s="2"/>
      <c r="D345" s="7"/>
      <c r="E345" s="8"/>
      <c r="F345" s="2"/>
      <c r="G345" s="2"/>
    </row>
    <row r="346" spans="1:7" x14ac:dyDescent="0.25">
      <c r="A346" s="2"/>
      <c r="B346" s="2"/>
      <c r="C346" s="2"/>
      <c r="D346" s="7"/>
      <c r="E346" s="8"/>
      <c r="F346" s="2"/>
      <c r="G346" s="2"/>
    </row>
    <row r="347" spans="1:7" x14ac:dyDescent="0.25">
      <c r="A347" s="2"/>
      <c r="B347" s="2"/>
      <c r="C347" s="2"/>
      <c r="D347" s="7"/>
      <c r="E347" s="8"/>
      <c r="F347" s="2"/>
      <c r="G347" s="2"/>
    </row>
    <row r="348" spans="1:7" x14ac:dyDescent="0.25">
      <c r="A348" s="2"/>
      <c r="B348" s="2"/>
      <c r="C348" s="2"/>
      <c r="D348" s="7"/>
      <c r="E348" s="8"/>
      <c r="F348" s="2"/>
      <c r="G348" s="2"/>
    </row>
    <row r="349" spans="1:7" x14ac:dyDescent="0.25">
      <c r="A349" s="2"/>
      <c r="B349" s="2"/>
      <c r="C349" s="2"/>
      <c r="D349" s="7"/>
      <c r="E349" s="8"/>
      <c r="F349" s="2"/>
      <c r="G349" s="2"/>
    </row>
    <row r="350" spans="1:7" x14ac:dyDescent="0.25">
      <c r="A350" s="2"/>
      <c r="B350" s="2"/>
      <c r="C350" s="2"/>
      <c r="D350" s="7"/>
      <c r="E350" s="8"/>
      <c r="F350" s="2"/>
      <c r="G350" s="2"/>
    </row>
    <row r="351" spans="1:7" x14ac:dyDescent="0.25">
      <c r="A351" s="2"/>
      <c r="B351" s="2"/>
      <c r="C351" s="2"/>
      <c r="D351" s="7"/>
      <c r="E351" s="8"/>
      <c r="F351" s="2"/>
      <c r="G351" s="2"/>
    </row>
    <row r="352" spans="1:7" x14ac:dyDescent="0.25">
      <c r="A352" s="2"/>
      <c r="B352" s="2"/>
      <c r="C352" s="2"/>
      <c r="D352" s="7"/>
      <c r="E352" s="8"/>
      <c r="F352" s="2"/>
      <c r="G352" s="2"/>
    </row>
    <row r="353" spans="1:7" x14ac:dyDescent="0.25">
      <c r="A353" s="2"/>
      <c r="B353" s="2"/>
      <c r="C353" s="2"/>
      <c r="D353" s="7"/>
      <c r="E353" s="8"/>
      <c r="F353" s="2"/>
      <c r="G353" s="2"/>
    </row>
    <row r="354" spans="1:7" x14ac:dyDescent="0.25">
      <c r="A354" s="2"/>
      <c r="B354" s="2"/>
      <c r="C354" s="2"/>
      <c r="D354" s="7"/>
      <c r="E354" s="8"/>
      <c r="F354" s="2"/>
      <c r="G354" s="2"/>
    </row>
    <row r="355" spans="1:7" x14ac:dyDescent="0.25">
      <c r="A355" s="2"/>
      <c r="B355" s="2"/>
      <c r="C355" s="2"/>
      <c r="D355" s="7"/>
      <c r="E355" s="8"/>
      <c r="F355" s="2"/>
      <c r="G355" s="2"/>
    </row>
    <row r="356" spans="1:7" x14ac:dyDescent="0.25">
      <c r="A356" s="2"/>
      <c r="B356" s="2"/>
      <c r="C356" s="2"/>
      <c r="D356" s="7"/>
      <c r="E356" s="8"/>
      <c r="F356" s="2"/>
      <c r="G356" s="2"/>
    </row>
    <row r="357" spans="1:7" x14ac:dyDescent="0.25">
      <c r="A357" s="2"/>
      <c r="B357" s="2"/>
      <c r="C357" s="2"/>
      <c r="D357" s="7"/>
      <c r="E357" s="8"/>
      <c r="F357" s="2"/>
      <c r="G357" s="2"/>
    </row>
    <row r="358" spans="1:7" x14ac:dyDescent="0.25">
      <c r="A358" s="2"/>
      <c r="B358" s="2"/>
      <c r="C358" s="2"/>
      <c r="D358" s="7"/>
      <c r="E358" s="8"/>
      <c r="F358" s="2"/>
      <c r="G358" s="2"/>
    </row>
    <row r="359" spans="1:7" x14ac:dyDescent="0.25">
      <c r="A359" s="2"/>
      <c r="B359" s="2"/>
      <c r="C359" s="2"/>
      <c r="D359" s="7"/>
      <c r="E359" s="8"/>
      <c r="F359" s="2"/>
      <c r="G359" s="2"/>
    </row>
    <row r="360" spans="1:7" x14ac:dyDescent="0.25">
      <c r="A360" s="2"/>
      <c r="B360" s="2"/>
      <c r="C360" s="2"/>
      <c r="D360" s="7"/>
      <c r="E360" s="8"/>
      <c r="F360" s="2"/>
      <c r="G360" s="2"/>
    </row>
    <row r="361" spans="1:7" x14ac:dyDescent="0.25">
      <c r="A361" s="2"/>
      <c r="B361" s="2"/>
      <c r="C361" s="2"/>
      <c r="D361" s="7"/>
      <c r="E361" s="8"/>
      <c r="F361" s="2"/>
      <c r="G361" s="2"/>
    </row>
    <row r="362" spans="1:7" x14ac:dyDescent="0.25">
      <c r="A362" s="2"/>
      <c r="B362" s="2"/>
      <c r="C362" s="2"/>
      <c r="D362" s="7"/>
      <c r="E362" s="8"/>
      <c r="F362" s="2"/>
      <c r="G362" s="2"/>
    </row>
    <row r="363" spans="1:7" x14ac:dyDescent="0.25">
      <c r="A363" s="2"/>
      <c r="B363" s="2"/>
      <c r="C363" s="2"/>
      <c r="D363" s="7"/>
      <c r="E363" s="8"/>
      <c r="F363" s="2"/>
      <c r="G363" s="2"/>
    </row>
    <row r="364" spans="1:7" x14ac:dyDescent="0.25">
      <c r="A364" s="2"/>
      <c r="B364" s="2"/>
      <c r="C364" s="2"/>
      <c r="D364" s="7"/>
      <c r="E364" s="8"/>
      <c r="F364" s="2"/>
      <c r="G364" s="2"/>
    </row>
    <row r="365" spans="1:7" x14ac:dyDescent="0.25">
      <c r="A365" s="2"/>
      <c r="B365" s="2"/>
      <c r="C365" s="2"/>
      <c r="D365" s="7"/>
      <c r="E365" s="8"/>
      <c r="F365" s="2"/>
      <c r="G365" s="2"/>
    </row>
    <row r="366" spans="1:7" x14ac:dyDescent="0.25">
      <c r="A366" s="2"/>
      <c r="B366" s="2"/>
      <c r="C366" s="2"/>
      <c r="D366" s="7"/>
      <c r="E366" s="8"/>
      <c r="F366" s="2"/>
      <c r="G366" s="2"/>
    </row>
    <row r="367" spans="1:7" x14ac:dyDescent="0.25">
      <c r="A367" s="2"/>
      <c r="B367" s="2"/>
      <c r="C367" s="2"/>
      <c r="D367" s="7"/>
      <c r="E367" s="8"/>
      <c r="F367" s="2"/>
      <c r="G367" s="2"/>
    </row>
    <row r="368" spans="1:7" x14ac:dyDescent="0.25">
      <c r="A368" s="2"/>
      <c r="B368" s="2"/>
      <c r="C368" s="2"/>
      <c r="D368" s="7"/>
      <c r="E368" s="8"/>
      <c r="F368" s="2"/>
      <c r="G368" s="2"/>
    </row>
    <row r="369" spans="1:7" x14ac:dyDescent="0.25">
      <c r="A369" s="2"/>
      <c r="B369" s="2"/>
      <c r="C369" s="2"/>
      <c r="D369" s="7"/>
      <c r="E369" s="8"/>
      <c r="F369" s="2"/>
      <c r="G369" s="2"/>
    </row>
    <row r="370" spans="1:7" x14ac:dyDescent="0.25">
      <c r="A370" s="2"/>
      <c r="B370" s="2"/>
      <c r="C370" s="2"/>
      <c r="D370" s="7"/>
      <c r="E370" s="8"/>
      <c r="F370" s="2"/>
      <c r="G370" s="2"/>
    </row>
    <row r="371" spans="1:7" x14ac:dyDescent="0.25">
      <c r="A371" s="2"/>
      <c r="B371" s="2"/>
      <c r="C371" s="2"/>
      <c r="D371" s="7"/>
      <c r="E371" s="8"/>
      <c r="F371" s="2"/>
      <c r="G371" s="2"/>
    </row>
    <row r="372" spans="1:7" x14ac:dyDescent="0.25">
      <c r="A372" s="2"/>
      <c r="B372" s="2"/>
      <c r="C372" s="2"/>
      <c r="D372" s="7"/>
      <c r="E372" s="8"/>
      <c r="F372" s="2"/>
      <c r="G372" s="2"/>
    </row>
    <row r="373" spans="1:7" x14ac:dyDescent="0.25">
      <c r="A373" s="2"/>
      <c r="B373" s="2"/>
      <c r="C373" s="2"/>
      <c r="D373" s="7"/>
      <c r="E373" s="8"/>
      <c r="F373" s="2"/>
      <c r="G373" s="2"/>
    </row>
    <row r="374" spans="1:7" x14ac:dyDescent="0.25">
      <c r="A374" s="2"/>
      <c r="B374" s="2"/>
      <c r="C374" s="2"/>
      <c r="D374" s="7"/>
      <c r="E374" s="8"/>
      <c r="F374" s="2"/>
      <c r="G374" s="2"/>
    </row>
    <row r="375" spans="1:7" x14ac:dyDescent="0.25">
      <c r="A375" s="2"/>
      <c r="B375" s="2"/>
      <c r="C375" s="2"/>
      <c r="D375" s="7"/>
      <c r="E375" s="8"/>
      <c r="F375" s="2"/>
      <c r="G375" s="2"/>
    </row>
    <row r="376" spans="1:7" x14ac:dyDescent="0.25">
      <c r="A376" s="2"/>
      <c r="B376" s="2"/>
      <c r="C376" s="2"/>
      <c r="D376" s="7"/>
      <c r="E376" s="8"/>
      <c r="F376" s="2"/>
      <c r="G376" s="2"/>
    </row>
    <row r="377" spans="1:7" x14ac:dyDescent="0.25">
      <c r="A377" s="2"/>
      <c r="B377" s="2"/>
      <c r="C377" s="2"/>
      <c r="D377" s="7"/>
      <c r="E377" s="8"/>
      <c r="F377" s="2"/>
      <c r="G377" s="2"/>
    </row>
    <row r="378" spans="1:7" x14ac:dyDescent="0.25">
      <c r="A378" s="2"/>
      <c r="B378" s="2"/>
      <c r="C378" s="2"/>
      <c r="D378" s="7"/>
      <c r="E378" s="8"/>
      <c r="F378" s="2"/>
      <c r="G378" s="2"/>
    </row>
    <row r="379" spans="1:7" x14ac:dyDescent="0.25">
      <c r="A379" s="2"/>
      <c r="B379" s="2"/>
      <c r="C379" s="2"/>
      <c r="D379" s="7"/>
      <c r="E379" s="8"/>
      <c r="F379" s="2"/>
      <c r="G379" s="2"/>
    </row>
    <row r="380" spans="1:7" x14ac:dyDescent="0.25">
      <c r="A380" s="2"/>
      <c r="B380" s="2"/>
      <c r="C380" s="2"/>
      <c r="D380" s="7"/>
      <c r="E380" s="8"/>
      <c r="F380" s="2"/>
      <c r="G380" s="2"/>
    </row>
    <row r="381" spans="1:7" x14ac:dyDescent="0.25">
      <c r="A381" s="2"/>
      <c r="B381" s="2"/>
      <c r="C381" s="2"/>
      <c r="D381" s="7"/>
      <c r="E381" s="8"/>
      <c r="F381" s="2"/>
      <c r="G381" s="2"/>
    </row>
    <row r="382" spans="1:7" x14ac:dyDescent="0.25">
      <c r="A382" s="2"/>
      <c r="B382" s="2"/>
      <c r="C382" s="2"/>
      <c r="D382" s="7"/>
      <c r="E382" s="8"/>
      <c r="F382" s="2"/>
      <c r="G382" s="2"/>
    </row>
    <row r="383" spans="1:7" x14ac:dyDescent="0.25">
      <c r="A383" s="2"/>
      <c r="B383" s="2"/>
      <c r="C383" s="2"/>
      <c r="D383" s="7"/>
      <c r="E383" s="8"/>
      <c r="F383" s="2"/>
      <c r="G383" s="2"/>
    </row>
    <row r="384" spans="1:7" x14ac:dyDescent="0.25">
      <c r="A384" s="2"/>
      <c r="B384" s="2"/>
      <c r="C384" s="2"/>
      <c r="D384" s="7"/>
      <c r="E384" s="8"/>
      <c r="F384" s="2"/>
      <c r="G384" s="2"/>
    </row>
    <row r="385" spans="1:7" x14ac:dyDescent="0.25">
      <c r="A385" s="2"/>
      <c r="B385" s="2"/>
      <c r="C385" s="2"/>
      <c r="D385" s="7"/>
      <c r="E385" s="8"/>
      <c r="F385" s="2"/>
      <c r="G385" s="2"/>
    </row>
    <row r="386" spans="1:7" x14ac:dyDescent="0.25">
      <c r="A386" s="2"/>
      <c r="B386" s="2"/>
      <c r="C386" s="2"/>
      <c r="D386" s="7"/>
      <c r="E386" s="8"/>
      <c r="F386" s="2"/>
      <c r="G386" s="2"/>
    </row>
    <row r="387" spans="1:7" x14ac:dyDescent="0.25">
      <c r="A387" s="2"/>
      <c r="B387" s="2"/>
      <c r="C387" s="2"/>
      <c r="D387" s="7"/>
      <c r="E387" s="8"/>
      <c r="F387" s="2"/>
      <c r="G387" s="2"/>
    </row>
    <row r="388" spans="1:7" x14ac:dyDescent="0.25">
      <c r="A388" s="2"/>
      <c r="B388" s="2"/>
      <c r="C388" s="2"/>
      <c r="D388" s="7"/>
      <c r="E388" s="8"/>
      <c r="F388" s="2"/>
      <c r="G388" s="2"/>
    </row>
    <row r="389" spans="1:7" x14ac:dyDescent="0.25">
      <c r="A389" s="2"/>
      <c r="B389" s="2"/>
      <c r="C389" s="2"/>
      <c r="D389" s="7"/>
      <c r="E389" s="8"/>
      <c r="F389" s="2"/>
      <c r="G389" s="2"/>
    </row>
    <row r="390" spans="1:7" x14ac:dyDescent="0.25">
      <c r="A390" s="2"/>
      <c r="B390" s="2"/>
      <c r="C390" s="2"/>
      <c r="D390" s="7"/>
      <c r="E390" s="8"/>
      <c r="F390" s="2"/>
      <c r="G390" s="2"/>
    </row>
    <row r="391" spans="1:7" x14ac:dyDescent="0.25">
      <c r="A391" s="2"/>
      <c r="B391" s="2"/>
      <c r="C391" s="2"/>
      <c r="D391" s="7"/>
      <c r="E391" s="8"/>
      <c r="F391" s="2"/>
      <c r="G391" s="2"/>
    </row>
    <row r="392" spans="1:7" x14ac:dyDescent="0.25">
      <c r="A392" s="2"/>
      <c r="B392" s="2"/>
      <c r="C392" s="2"/>
      <c r="D392" s="7"/>
      <c r="E392" s="8"/>
      <c r="F392" s="2"/>
      <c r="G392" s="2"/>
    </row>
    <row r="393" spans="1:7" x14ac:dyDescent="0.25">
      <c r="A393" s="2"/>
      <c r="B393" s="2"/>
      <c r="C393" s="2"/>
      <c r="D393" s="7"/>
      <c r="E393" s="8"/>
      <c r="F393" s="2"/>
      <c r="G393" s="2"/>
    </row>
    <row r="394" spans="1:7" x14ac:dyDescent="0.25">
      <c r="A394" s="2"/>
      <c r="B394" s="2"/>
      <c r="C394" s="2"/>
      <c r="D394" s="7"/>
      <c r="E394" s="8"/>
      <c r="F394" s="2"/>
      <c r="G394" s="2"/>
    </row>
    <row r="395" spans="1:7" x14ac:dyDescent="0.25">
      <c r="A395" s="2"/>
      <c r="B395" s="2"/>
      <c r="C395" s="2"/>
      <c r="D395" s="7"/>
      <c r="E395" s="8"/>
      <c r="F395" s="2"/>
      <c r="G395" s="2"/>
    </row>
    <row r="396" spans="1:7" x14ac:dyDescent="0.25">
      <c r="A396" s="2"/>
      <c r="B396" s="2"/>
      <c r="C396" s="2"/>
      <c r="D396" s="7"/>
      <c r="E396" s="8"/>
      <c r="F396" s="2"/>
      <c r="G396" s="2"/>
    </row>
    <row r="397" spans="1:7" x14ac:dyDescent="0.25">
      <c r="A397" s="2"/>
      <c r="B397" s="2"/>
      <c r="C397" s="2"/>
      <c r="D397" s="7"/>
      <c r="E397" s="8"/>
      <c r="F397" s="2"/>
      <c r="G397" s="2"/>
    </row>
    <row r="398" spans="1:7" x14ac:dyDescent="0.25">
      <c r="A398" s="2"/>
      <c r="B398" s="2"/>
      <c r="C398" s="2"/>
      <c r="D398" s="7"/>
      <c r="E398" s="8"/>
      <c r="F398" s="2"/>
      <c r="G398" s="2"/>
    </row>
    <row r="399" spans="1:7" x14ac:dyDescent="0.25">
      <c r="A399" s="2"/>
      <c r="B399" s="2"/>
      <c r="C399" s="2"/>
      <c r="D399" s="7"/>
      <c r="E399" s="8"/>
      <c r="F399" s="2"/>
      <c r="G399" s="2"/>
    </row>
    <row r="400" spans="1:7" x14ac:dyDescent="0.25">
      <c r="A400" s="2"/>
      <c r="B400" s="2"/>
      <c r="C400" s="2"/>
      <c r="D400" s="7"/>
      <c r="E400" s="8"/>
      <c r="F400" s="2"/>
      <c r="G400" s="2"/>
    </row>
    <row r="401" spans="1:7" x14ac:dyDescent="0.25">
      <c r="A401" s="2"/>
      <c r="B401" s="2"/>
      <c r="C401" s="2"/>
      <c r="D401" s="7"/>
      <c r="E401" s="8"/>
      <c r="F401" s="2"/>
      <c r="G401" s="2"/>
    </row>
    <row r="402" spans="1:7" x14ac:dyDescent="0.25">
      <c r="A402" s="2"/>
      <c r="B402" s="2"/>
      <c r="C402" s="2"/>
      <c r="D402" s="7"/>
      <c r="E402" s="8"/>
      <c r="F402" s="2"/>
      <c r="G402" s="2"/>
    </row>
    <row r="403" spans="1:7" x14ac:dyDescent="0.25">
      <c r="A403" s="2"/>
      <c r="B403" s="2"/>
      <c r="C403" s="2"/>
      <c r="D403" s="7"/>
      <c r="E403" s="8"/>
      <c r="F403" s="2"/>
      <c r="G403" s="2"/>
    </row>
    <row r="404" spans="1:7" x14ac:dyDescent="0.25">
      <c r="A404" s="2"/>
      <c r="B404" s="2"/>
      <c r="C404" s="2"/>
      <c r="D404" s="7"/>
      <c r="E404" s="8"/>
      <c r="F404" s="2"/>
      <c r="G404" s="2"/>
    </row>
    <row r="405" spans="1:7" x14ac:dyDescent="0.25">
      <c r="A405" s="2"/>
      <c r="B405" s="2"/>
      <c r="C405" s="2"/>
      <c r="D405" s="7"/>
      <c r="E405" s="8"/>
      <c r="F405" s="2"/>
      <c r="G405" s="2"/>
    </row>
    <row r="406" spans="1:7" x14ac:dyDescent="0.25">
      <c r="A406" s="2"/>
      <c r="B406" s="2"/>
      <c r="C406" s="2"/>
      <c r="D406" s="7"/>
      <c r="E406" s="8"/>
      <c r="F406" s="2"/>
      <c r="G406" s="2"/>
    </row>
    <row r="407" spans="1:7" x14ac:dyDescent="0.25">
      <c r="A407" s="2"/>
      <c r="B407" s="2"/>
      <c r="C407" s="2"/>
      <c r="D407" s="7"/>
      <c r="E407" s="8"/>
      <c r="F407" s="2"/>
      <c r="G407" s="2"/>
    </row>
    <row r="408" spans="1:7" x14ac:dyDescent="0.25">
      <c r="A408" s="2"/>
      <c r="B408" s="2"/>
      <c r="C408" s="2"/>
      <c r="D408" s="7"/>
      <c r="E408" s="8"/>
      <c r="F408" s="2"/>
      <c r="G408" s="2"/>
    </row>
    <row r="409" spans="1:7" x14ac:dyDescent="0.25">
      <c r="A409" s="2"/>
      <c r="B409" s="2"/>
      <c r="C409" s="2"/>
      <c r="D409" s="7"/>
      <c r="E409" s="8"/>
      <c r="F409" s="2"/>
      <c r="G409" s="2"/>
    </row>
    <row r="410" spans="1:7" x14ac:dyDescent="0.25">
      <c r="A410" s="2"/>
      <c r="B410" s="2"/>
      <c r="C410" s="2"/>
      <c r="D410" s="7"/>
      <c r="E410" s="8"/>
      <c r="F410" s="2"/>
      <c r="G410" s="2"/>
    </row>
    <row r="411" spans="1:7" x14ac:dyDescent="0.25">
      <c r="A411" s="2"/>
      <c r="B411" s="2"/>
      <c r="C411" s="2"/>
      <c r="D411" s="7"/>
      <c r="E411" s="8"/>
      <c r="F411" s="2"/>
      <c r="G411" s="2"/>
    </row>
    <row r="412" spans="1:7" x14ac:dyDescent="0.25">
      <c r="A412" s="2"/>
      <c r="B412" s="2"/>
      <c r="C412" s="2"/>
      <c r="D412" s="7"/>
      <c r="E412" s="8"/>
      <c r="F412" s="2"/>
      <c r="G412" s="2"/>
    </row>
    <row r="413" spans="1:7" x14ac:dyDescent="0.25">
      <c r="A413" s="2"/>
      <c r="B413" s="2"/>
      <c r="C413" s="2"/>
      <c r="D413" s="7"/>
      <c r="E413" s="8"/>
      <c r="F413" s="2"/>
      <c r="G413" s="2"/>
    </row>
    <row r="414" spans="1:7" x14ac:dyDescent="0.25">
      <c r="A414" s="2"/>
      <c r="B414" s="2"/>
      <c r="C414" s="2"/>
      <c r="D414" s="7"/>
      <c r="E414" s="8"/>
      <c r="F414" s="2"/>
      <c r="G414" s="2"/>
    </row>
    <row r="415" spans="1:7" x14ac:dyDescent="0.25">
      <c r="A415" s="2"/>
      <c r="B415" s="2"/>
      <c r="C415" s="2"/>
      <c r="D415" s="7"/>
      <c r="E415" s="8"/>
      <c r="F415" s="2"/>
      <c r="G415" s="2"/>
    </row>
    <row r="416" spans="1:7" x14ac:dyDescent="0.25">
      <c r="A416" s="2"/>
      <c r="B416" s="2"/>
      <c r="C416" s="2"/>
      <c r="D416" s="7"/>
      <c r="E416" s="8"/>
      <c r="F416" s="2"/>
      <c r="G416" s="2"/>
    </row>
    <row r="417" spans="1:7" x14ac:dyDescent="0.25">
      <c r="A417" s="2"/>
      <c r="B417" s="2"/>
      <c r="C417" s="2"/>
      <c r="D417" s="7"/>
      <c r="E417" s="8"/>
      <c r="F417" s="2"/>
      <c r="G417" s="2"/>
    </row>
    <row r="418" spans="1:7" x14ac:dyDescent="0.25">
      <c r="A418" s="2"/>
      <c r="B418" s="2"/>
      <c r="C418" s="2"/>
      <c r="D418" s="7"/>
      <c r="E418" s="8"/>
      <c r="F418" s="2"/>
      <c r="G418" s="2"/>
    </row>
    <row r="419" spans="1:7" x14ac:dyDescent="0.25">
      <c r="A419" s="2"/>
      <c r="B419" s="2"/>
      <c r="C419" s="2"/>
      <c r="D419" s="7"/>
      <c r="E419" s="8"/>
      <c r="F419" s="2"/>
      <c r="G419" s="2"/>
    </row>
    <row r="420" spans="1:7" x14ac:dyDescent="0.25">
      <c r="A420" s="2"/>
      <c r="B420" s="2"/>
      <c r="C420" s="2"/>
      <c r="D420" s="7"/>
      <c r="E420" s="8"/>
      <c r="F420" s="2"/>
      <c r="G420" s="2"/>
    </row>
    <row r="421" spans="1:7" x14ac:dyDescent="0.25">
      <c r="A421" s="2"/>
      <c r="B421" s="2"/>
      <c r="C421" s="2"/>
      <c r="D421" s="7"/>
      <c r="E421" s="8"/>
      <c r="F421" s="2"/>
      <c r="G421" s="2"/>
    </row>
    <row r="422" spans="1:7" x14ac:dyDescent="0.25">
      <c r="A422" s="2"/>
      <c r="B422" s="2"/>
      <c r="C422" s="2"/>
      <c r="D422" s="7"/>
      <c r="E422" s="8"/>
      <c r="F422" s="2"/>
      <c r="G422" s="2"/>
    </row>
    <row r="423" spans="1:7" x14ac:dyDescent="0.25">
      <c r="A423" s="2"/>
      <c r="B423" s="2"/>
      <c r="C423" s="2"/>
      <c r="D423" s="7"/>
      <c r="E423" s="8"/>
      <c r="F423" s="2"/>
      <c r="G423" s="2"/>
    </row>
    <row r="424" spans="1:7" x14ac:dyDescent="0.25">
      <c r="A424" s="2"/>
      <c r="B424" s="2"/>
      <c r="C424" s="2"/>
      <c r="D424" s="7"/>
      <c r="E424" s="8"/>
      <c r="F424" s="2"/>
      <c r="G424" s="2"/>
    </row>
    <row r="425" spans="1:7" x14ac:dyDescent="0.25">
      <c r="A425" s="2"/>
      <c r="B425" s="2"/>
      <c r="C425" s="2"/>
      <c r="D425" s="7"/>
      <c r="E425" s="8"/>
      <c r="F425" s="2"/>
      <c r="G425" s="2"/>
    </row>
    <row r="426" spans="1:7" x14ac:dyDescent="0.25">
      <c r="A426" s="2"/>
      <c r="B426" s="2"/>
      <c r="C426" s="2"/>
      <c r="D426" s="7"/>
      <c r="E426" s="8"/>
      <c r="F426" s="2"/>
      <c r="G426" s="2"/>
    </row>
    <row r="427" spans="1:7" x14ac:dyDescent="0.25">
      <c r="A427" s="2"/>
      <c r="B427" s="2"/>
      <c r="C427" s="2"/>
      <c r="D427" s="7"/>
      <c r="E427" s="8"/>
      <c r="F427" s="2"/>
      <c r="G427" s="2"/>
    </row>
    <row r="428" spans="1:7" x14ac:dyDescent="0.25">
      <c r="A428" s="2"/>
      <c r="B428" s="2"/>
      <c r="C428" s="2"/>
      <c r="D428" s="7"/>
      <c r="E428" s="8"/>
      <c r="F428" s="2"/>
      <c r="G428" s="2"/>
    </row>
    <row r="429" spans="1:7" x14ac:dyDescent="0.25">
      <c r="A429" s="2"/>
      <c r="B429" s="2"/>
      <c r="C429" s="2"/>
      <c r="D429" s="7"/>
      <c r="E429" s="8"/>
      <c r="F429" s="2"/>
      <c r="G429" s="2"/>
    </row>
    <row r="430" spans="1:7" x14ac:dyDescent="0.25">
      <c r="A430" s="2"/>
      <c r="B430" s="2"/>
      <c r="C430" s="2"/>
      <c r="D430" s="7"/>
      <c r="E430" s="8"/>
      <c r="F430" s="2"/>
      <c r="G430" s="2"/>
    </row>
    <row r="431" spans="1:7" x14ac:dyDescent="0.25">
      <c r="A431" s="2"/>
      <c r="B431" s="2"/>
      <c r="C431" s="2"/>
      <c r="D431" s="7"/>
      <c r="E431" s="8"/>
      <c r="F431" s="2"/>
      <c r="G431" s="2"/>
    </row>
    <row r="432" spans="1:7" x14ac:dyDescent="0.25">
      <c r="A432" s="2"/>
      <c r="B432" s="2"/>
      <c r="C432" s="2"/>
      <c r="D432" s="7"/>
      <c r="E432" s="8"/>
      <c r="F432" s="2"/>
      <c r="G432" s="2"/>
    </row>
    <row r="433" spans="1:7" x14ac:dyDescent="0.25">
      <c r="A433" s="2"/>
      <c r="B433" s="2"/>
      <c r="C433" s="2"/>
      <c r="D433" s="7"/>
      <c r="E433" s="8"/>
      <c r="F433" s="2"/>
      <c r="G433" s="2"/>
    </row>
    <row r="434" spans="1:7" x14ac:dyDescent="0.25">
      <c r="A434" s="2"/>
      <c r="B434" s="2"/>
      <c r="C434" s="2"/>
      <c r="D434" s="7"/>
      <c r="E434" s="8"/>
      <c r="F434" s="2"/>
      <c r="G434" s="2"/>
    </row>
    <row r="435" spans="1:7" x14ac:dyDescent="0.25">
      <c r="A435" s="2"/>
      <c r="B435" s="2"/>
      <c r="C435" s="2"/>
      <c r="D435" s="7"/>
      <c r="E435" s="8"/>
      <c r="F435" s="2"/>
      <c r="G435" s="2"/>
    </row>
    <row r="436" spans="1:7" x14ac:dyDescent="0.25">
      <c r="A436" s="2"/>
      <c r="B436" s="2"/>
      <c r="C436" s="2"/>
      <c r="D436" s="7"/>
      <c r="E436" s="8"/>
      <c r="F436" s="2"/>
      <c r="G436" s="2"/>
    </row>
    <row r="437" spans="1:7" x14ac:dyDescent="0.25">
      <c r="A437" s="2"/>
      <c r="B437" s="2"/>
      <c r="C437" s="2"/>
      <c r="D437" s="7"/>
      <c r="E437" s="8"/>
      <c r="F437" s="2"/>
      <c r="G437" s="2"/>
    </row>
    <row r="438" spans="1:7" x14ac:dyDescent="0.25">
      <c r="A438" s="2"/>
      <c r="B438" s="2"/>
      <c r="C438" s="2"/>
      <c r="D438" s="7"/>
      <c r="E438" s="8"/>
      <c r="F438" s="2"/>
      <c r="G438" s="2"/>
    </row>
    <row r="439" spans="1:7" x14ac:dyDescent="0.25">
      <c r="A439" s="2"/>
      <c r="B439" s="2"/>
      <c r="C439" s="2"/>
      <c r="D439" s="7"/>
      <c r="E439" s="8"/>
      <c r="F439" s="2"/>
      <c r="G439" s="2"/>
    </row>
    <row r="440" spans="1:7" x14ac:dyDescent="0.25">
      <c r="A440" s="2"/>
      <c r="B440" s="2"/>
      <c r="C440" s="2"/>
      <c r="D440" s="7"/>
      <c r="E440" s="8"/>
      <c r="F440" s="2"/>
      <c r="G440" s="2"/>
    </row>
    <row r="441" spans="1:7" x14ac:dyDescent="0.25">
      <c r="A441" s="2"/>
      <c r="B441" s="2"/>
      <c r="C441" s="2"/>
      <c r="D441" s="7"/>
      <c r="E441" s="8"/>
      <c r="F441" s="2"/>
      <c r="G441" s="2"/>
    </row>
    <row r="442" spans="1:7" x14ac:dyDescent="0.25">
      <c r="A442" s="2"/>
      <c r="B442" s="2"/>
      <c r="C442" s="2"/>
      <c r="D442" s="7"/>
      <c r="E442" s="8"/>
      <c r="F442" s="2"/>
      <c r="G442" s="2"/>
    </row>
    <row r="443" spans="1:7" x14ac:dyDescent="0.25">
      <c r="A443" s="2"/>
      <c r="B443" s="2"/>
      <c r="C443" s="2"/>
      <c r="D443" s="7"/>
      <c r="E443" s="8"/>
      <c r="F443" s="2"/>
      <c r="G443" s="2"/>
    </row>
    <row r="444" spans="1:7" x14ac:dyDescent="0.25">
      <c r="A444" s="2"/>
      <c r="B444" s="2"/>
      <c r="C444" s="2"/>
      <c r="D444" s="7"/>
      <c r="E444" s="8"/>
      <c r="F444" s="2"/>
      <c r="G444" s="2"/>
    </row>
    <row r="445" spans="1:7" x14ac:dyDescent="0.25">
      <c r="A445" s="2"/>
      <c r="B445" s="2"/>
      <c r="C445" s="2"/>
      <c r="D445" s="7"/>
      <c r="E445" s="8"/>
      <c r="F445" s="2"/>
      <c r="G445" s="2"/>
    </row>
    <row r="446" spans="1:7" x14ac:dyDescent="0.25">
      <c r="A446" s="2"/>
      <c r="B446" s="2"/>
      <c r="C446" s="2"/>
      <c r="D446" s="7"/>
      <c r="E446" s="8"/>
      <c r="F446" s="2"/>
      <c r="G446" s="2"/>
    </row>
    <row r="447" spans="1:7" x14ac:dyDescent="0.25">
      <c r="A447" s="2"/>
      <c r="B447" s="2"/>
      <c r="C447" s="2"/>
      <c r="D447" s="7"/>
      <c r="E447" s="8"/>
      <c r="F447" s="2"/>
      <c r="G447" s="2"/>
    </row>
    <row r="448" spans="1:7" x14ac:dyDescent="0.25">
      <c r="A448" s="2"/>
      <c r="B448" s="2"/>
      <c r="C448" s="2"/>
      <c r="D448" s="7"/>
      <c r="E448" s="8"/>
      <c r="F448" s="2"/>
      <c r="G448" s="2"/>
    </row>
    <row r="449" spans="1:7" x14ac:dyDescent="0.25">
      <c r="A449" s="2"/>
      <c r="B449" s="2"/>
      <c r="C449" s="2"/>
      <c r="D449" s="7"/>
      <c r="E449" s="8"/>
      <c r="F449" s="2"/>
      <c r="G449" s="2"/>
    </row>
    <row r="450" spans="1:7" x14ac:dyDescent="0.25">
      <c r="A450" s="2"/>
      <c r="B450" s="2"/>
      <c r="C450" s="2"/>
      <c r="D450" s="7"/>
      <c r="E450" s="8"/>
      <c r="F450" s="2"/>
      <c r="G450" s="2"/>
    </row>
    <row r="451" spans="1:7" x14ac:dyDescent="0.25">
      <c r="A451" s="2"/>
      <c r="B451" s="2"/>
      <c r="C451" s="2"/>
      <c r="D451" s="7"/>
      <c r="E451" s="8"/>
      <c r="F451" s="2"/>
      <c r="G451" s="2"/>
    </row>
    <row r="452" spans="1:7" x14ac:dyDescent="0.25">
      <c r="A452" s="2"/>
      <c r="B452" s="2"/>
      <c r="C452" s="2"/>
      <c r="D452" s="7"/>
      <c r="E452" s="8"/>
      <c r="F452" s="2"/>
      <c r="G452" s="2"/>
    </row>
    <row r="453" spans="1:7" x14ac:dyDescent="0.25">
      <c r="A453" s="2"/>
      <c r="B453" s="2"/>
      <c r="C453" s="2"/>
      <c r="D453" s="7"/>
      <c r="E453" s="8"/>
      <c r="F453" s="2"/>
      <c r="G453" s="2"/>
    </row>
    <row r="454" spans="1:7" x14ac:dyDescent="0.25">
      <c r="A454" s="2"/>
      <c r="B454" s="2"/>
      <c r="C454" s="2"/>
      <c r="D454" s="7"/>
      <c r="E454" s="8"/>
      <c r="F454" s="2"/>
      <c r="G454" s="2"/>
    </row>
    <row r="455" spans="1:7" x14ac:dyDescent="0.25">
      <c r="A455" s="2"/>
      <c r="B455" s="2"/>
      <c r="C455" s="2"/>
      <c r="D455" s="7"/>
      <c r="E455" s="8"/>
      <c r="F455" s="2"/>
      <c r="G455" s="2"/>
    </row>
    <row r="456" spans="1:7" x14ac:dyDescent="0.25">
      <c r="A456" s="2"/>
      <c r="B456" s="2"/>
      <c r="C456" s="2"/>
      <c r="D456" s="7"/>
      <c r="E456" s="8"/>
      <c r="F456" s="2"/>
      <c r="G456" s="2"/>
    </row>
    <row r="457" spans="1:7" x14ac:dyDescent="0.25">
      <c r="A457" s="2"/>
      <c r="B457" s="2"/>
      <c r="C457" s="2"/>
      <c r="D457" s="7"/>
      <c r="E457" s="8"/>
      <c r="F457" s="2"/>
      <c r="G457" s="2"/>
    </row>
    <row r="458" spans="1:7" x14ac:dyDescent="0.25">
      <c r="A458" s="2"/>
      <c r="B458" s="2"/>
      <c r="C458" s="2"/>
      <c r="D458" s="7"/>
      <c r="E458" s="8"/>
      <c r="F458" s="2"/>
      <c r="G458" s="2"/>
    </row>
    <row r="459" spans="1:7" x14ac:dyDescent="0.25">
      <c r="A459" s="2"/>
      <c r="B459" s="2"/>
      <c r="C459" s="2"/>
      <c r="D459" s="7"/>
      <c r="E459" s="8"/>
      <c r="F459" s="2"/>
      <c r="G459" s="2"/>
    </row>
    <row r="460" spans="1:7" x14ac:dyDescent="0.25">
      <c r="A460" s="2"/>
      <c r="B460" s="2"/>
      <c r="C460" s="2"/>
      <c r="D460" s="7"/>
      <c r="E460" s="8"/>
      <c r="F460" s="2"/>
      <c r="G460" s="2"/>
    </row>
    <row r="461" spans="1:7" x14ac:dyDescent="0.25">
      <c r="A461" s="2"/>
      <c r="B461" s="2"/>
      <c r="C461" s="2"/>
      <c r="D461" s="7"/>
      <c r="E461" s="8"/>
      <c r="F461" s="2"/>
      <c r="G461" s="2"/>
    </row>
    <row r="462" spans="1:7" x14ac:dyDescent="0.25">
      <c r="A462" s="2"/>
      <c r="B462" s="2"/>
      <c r="C462" s="2"/>
      <c r="D462" s="7"/>
      <c r="E462" s="8"/>
      <c r="F462" s="2"/>
      <c r="G462" s="2"/>
    </row>
    <row r="463" spans="1:7" x14ac:dyDescent="0.25">
      <c r="A463" s="2"/>
      <c r="B463" s="2"/>
      <c r="C463" s="2"/>
      <c r="D463" s="7"/>
      <c r="E463" s="8"/>
      <c r="F463" s="2"/>
      <c r="G463" s="2"/>
    </row>
    <row r="464" spans="1:7" x14ac:dyDescent="0.25">
      <c r="A464" s="2"/>
      <c r="B464" s="2"/>
      <c r="C464" s="2"/>
      <c r="D464" s="7"/>
      <c r="E464" s="8"/>
      <c r="F464" s="2"/>
      <c r="G464" s="2"/>
    </row>
    <row r="465" spans="1:7" x14ac:dyDescent="0.25">
      <c r="A465" s="2"/>
      <c r="B465" s="2"/>
      <c r="C465" s="2"/>
      <c r="D465" s="7"/>
      <c r="E465" s="8"/>
      <c r="F465" s="2"/>
      <c r="G465" s="2"/>
    </row>
    <row r="466" spans="1:7" x14ac:dyDescent="0.25">
      <c r="A466" s="2"/>
      <c r="B466" s="2"/>
      <c r="C466" s="2"/>
      <c r="D466" s="7"/>
      <c r="E466" s="8"/>
      <c r="F466" s="2"/>
      <c r="G466" s="2"/>
    </row>
    <row r="467" spans="1:7" x14ac:dyDescent="0.25">
      <c r="A467" s="2"/>
      <c r="B467" s="2"/>
      <c r="C467" s="2"/>
      <c r="D467" s="7"/>
      <c r="E467" s="8"/>
      <c r="F467" s="2"/>
      <c r="G467" s="2"/>
    </row>
    <row r="468" spans="1:7" x14ac:dyDescent="0.25">
      <c r="A468" s="2"/>
      <c r="B468" s="2"/>
      <c r="C468" s="2"/>
      <c r="D468" s="7"/>
      <c r="E468" s="8"/>
      <c r="F468" s="2"/>
      <c r="G468" s="2"/>
    </row>
    <row r="469" spans="1:7" x14ac:dyDescent="0.25">
      <c r="A469" s="2"/>
      <c r="B469" s="2"/>
      <c r="C469" s="2"/>
      <c r="D469" s="7"/>
      <c r="E469" s="8"/>
      <c r="F469" s="2"/>
      <c r="G469" s="2"/>
    </row>
    <row r="470" spans="1:7" x14ac:dyDescent="0.25">
      <c r="A470" s="2"/>
      <c r="B470" s="2"/>
      <c r="C470" s="2"/>
      <c r="D470" s="7"/>
      <c r="E470" s="8"/>
      <c r="F470" s="2"/>
      <c r="G470" s="2"/>
    </row>
    <row r="471" spans="1:7" x14ac:dyDescent="0.25">
      <c r="A471" s="2"/>
      <c r="B471" s="2"/>
      <c r="C471" s="2"/>
      <c r="D471" s="7"/>
      <c r="E471" s="8"/>
      <c r="F471" s="2"/>
      <c r="G471" s="2"/>
    </row>
    <row r="472" spans="1:7" x14ac:dyDescent="0.25">
      <c r="A472" s="2"/>
      <c r="B472" s="2"/>
      <c r="C472" s="2"/>
      <c r="D472" s="7"/>
      <c r="E472" s="8"/>
      <c r="F472" s="2"/>
      <c r="G472" s="2"/>
    </row>
    <row r="473" spans="1:7" x14ac:dyDescent="0.25">
      <c r="A473" s="2"/>
      <c r="B473" s="2"/>
      <c r="C473" s="2"/>
      <c r="D473" s="7"/>
      <c r="E473" s="8"/>
      <c r="F473" s="2"/>
      <c r="G473" s="2"/>
    </row>
    <row r="474" spans="1:7" x14ac:dyDescent="0.25">
      <c r="A474" s="2"/>
      <c r="B474" s="2"/>
      <c r="C474" s="2"/>
      <c r="D474" s="7"/>
      <c r="E474" s="8"/>
      <c r="F474" s="2"/>
      <c r="G474" s="2"/>
    </row>
    <row r="475" spans="1:7" x14ac:dyDescent="0.25">
      <c r="A475" s="2"/>
      <c r="B475" s="2"/>
      <c r="C475" s="2"/>
      <c r="D475" s="7"/>
      <c r="E475" s="8"/>
      <c r="F475" s="2"/>
      <c r="G475" s="2"/>
    </row>
    <row r="476" spans="1:7" x14ac:dyDescent="0.25">
      <c r="A476" s="2"/>
      <c r="B476" s="2"/>
      <c r="C476" s="2"/>
      <c r="D476" s="7"/>
      <c r="E476" s="8"/>
      <c r="F476" s="2"/>
      <c r="G476" s="2"/>
    </row>
    <row r="477" spans="1:7" x14ac:dyDescent="0.25">
      <c r="A477" s="2"/>
      <c r="B477" s="2"/>
      <c r="C477" s="2"/>
      <c r="D477" s="7"/>
      <c r="E477" s="8"/>
      <c r="F477" s="2"/>
      <c r="G477" s="2"/>
    </row>
    <row r="478" spans="1:7" x14ac:dyDescent="0.25">
      <c r="A478" s="2"/>
      <c r="B478" s="2"/>
      <c r="C478" s="2"/>
      <c r="D478" s="7"/>
      <c r="E478" s="8"/>
      <c r="F478" s="2"/>
      <c r="G478" s="2"/>
    </row>
    <row r="479" spans="1:7" x14ac:dyDescent="0.25">
      <c r="A479" s="2"/>
      <c r="B479" s="2"/>
      <c r="C479" s="2"/>
      <c r="D479" s="7"/>
      <c r="E479" s="8"/>
      <c r="F479" s="2"/>
      <c r="G479" s="2"/>
    </row>
    <row r="480" spans="1:7" x14ac:dyDescent="0.25">
      <c r="A480" s="2"/>
      <c r="B480" s="2"/>
      <c r="C480" s="2"/>
      <c r="D480" s="7"/>
      <c r="E480" s="8"/>
      <c r="F480" s="2"/>
      <c r="G480" s="2"/>
    </row>
    <row r="481" spans="1:7" x14ac:dyDescent="0.25">
      <c r="A481" s="2"/>
      <c r="B481" s="2"/>
      <c r="C481" s="2"/>
      <c r="D481" s="7"/>
      <c r="E481" s="8"/>
      <c r="F481" s="2"/>
      <c r="G481" s="2"/>
    </row>
    <row r="482" spans="1:7" x14ac:dyDescent="0.25">
      <c r="A482" s="2"/>
      <c r="B482" s="2"/>
      <c r="C482" s="2"/>
      <c r="D482" s="7"/>
      <c r="E482" s="8"/>
      <c r="F482" s="2"/>
      <c r="G482" s="2"/>
    </row>
    <row r="483" spans="1:7" x14ac:dyDescent="0.25">
      <c r="A483" s="2"/>
      <c r="B483" s="2"/>
      <c r="C483" s="2"/>
      <c r="D483" s="7"/>
      <c r="E483" s="8"/>
      <c r="F483" s="2"/>
      <c r="G483" s="2"/>
    </row>
    <row r="484" spans="1:7" x14ac:dyDescent="0.25">
      <c r="A484" s="2"/>
      <c r="B484" s="2"/>
      <c r="C484" s="2"/>
      <c r="D484" s="7"/>
      <c r="E484" s="8"/>
      <c r="F484" s="2"/>
      <c r="G484" s="2"/>
    </row>
    <row r="485" spans="1:7" x14ac:dyDescent="0.25">
      <c r="A485" s="2"/>
      <c r="B485" s="2"/>
      <c r="C485" s="2"/>
      <c r="D485" s="7"/>
      <c r="E485" s="8"/>
      <c r="F485" s="2"/>
      <c r="G485" s="2"/>
    </row>
    <row r="486" spans="1:7" x14ac:dyDescent="0.25">
      <c r="A486" s="2"/>
      <c r="B486" s="2"/>
      <c r="C486" s="2"/>
      <c r="D486" s="7"/>
      <c r="E486" s="8"/>
      <c r="F486" s="2"/>
      <c r="G486" s="2"/>
    </row>
    <row r="487" spans="1:7" x14ac:dyDescent="0.25">
      <c r="A487" s="2"/>
      <c r="B487" s="2"/>
      <c r="C487" s="2"/>
      <c r="D487" s="7"/>
      <c r="E487" s="8"/>
      <c r="F487" s="2"/>
      <c r="G487" s="2"/>
    </row>
    <row r="488" spans="1:7" x14ac:dyDescent="0.25">
      <c r="A488" s="2"/>
      <c r="B488" s="2"/>
      <c r="C488" s="2"/>
      <c r="D488" s="7"/>
      <c r="E488" s="8"/>
      <c r="F488" s="2"/>
      <c r="G488" s="2"/>
    </row>
    <row r="489" spans="1:7" x14ac:dyDescent="0.25">
      <c r="A489" s="2"/>
      <c r="B489" s="2"/>
      <c r="C489" s="2"/>
      <c r="D489" s="7"/>
      <c r="E489" s="8"/>
      <c r="F489" s="2"/>
      <c r="G489" s="2"/>
    </row>
    <row r="490" spans="1:7" x14ac:dyDescent="0.25">
      <c r="A490" s="2"/>
      <c r="B490" s="2"/>
      <c r="C490" s="2"/>
      <c r="D490" s="7"/>
      <c r="E490" s="8"/>
      <c r="F490" s="2"/>
      <c r="G490" s="2"/>
    </row>
    <row r="491" spans="1:7" x14ac:dyDescent="0.25">
      <c r="A491" s="2"/>
      <c r="B491" s="2"/>
      <c r="C491" s="2"/>
      <c r="D491" s="7"/>
      <c r="E491" s="8"/>
      <c r="F491" s="2"/>
      <c r="G491" s="2"/>
    </row>
    <row r="492" spans="1:7" x14ac:dyDescent="0.25">
      <c r="A492" s="2"/>
      <c r="B492" s="2"/>
      <c r="C492" s="2"/>
      <c r="D492" s="7"/>
      <c r="E492" s="8"/>
      <c r="F492" s="2"/>
      <c r="G492" s="2"/>
    </row>
    <row r="493" spans="1:7" x14ac:dyDescent="0.25">
      <c r="A493" s="2"/>
      <c r="B493" s="2"/>
      <c r="C493" s="2"/>
      <c r="D493" s="7"/>
      <c r="E493" s="8"/>
      <c r="F493" s="2"/>
      <c r="G493" s="2"/>
    </row>
    <row r="494" spans="1:7" x14ac:dyDescent="0.25">
      <c r="A494" s="2"/>
      <c r="B494" s="2"/>
      <c r="C494" s="2"/>
      <c r="D494" s="7"/>
      <c r="E494" s="8"/>
      <c r="F494" s="2"/>
      <c r="G494" s="2"/>
    </row>
    <row r="495" spans="1:7" x14ac:dyDescent="0.25">
      <c r="A495" s="2"/>
      <c r="B495" s="2"/>
      <c r="C495" s="2"/>
      <c r="D495" s="7"/>
      <c r="E495" s="8"/>
      <c r="F495" s="2"/>
      <c r="G495" s="2"/>
    </row>
    <row r="496" spans="1:7" x14ac:dyDescent="0.25">
      <c r="A496" s="2"/>
      <c r="B496" s="2"/>
      <c r="C496" s="2"/>
      <c r="D496" s="7"/>
      <c r="E496" s="8"/>
      <c r="F496" s="2"/>
      <c r="G496" s="2"/>
    </row>
    <row r="497" spans="1:7" x14ac:dyDescent="0.25">
      <c r="A497" s="2"/>
      <c r="B497" s="2"/>
      <c r="C497" s="2"/>
      <c r="D497" s="7"/>
      <c r="E497" s="8"/>
      <c r="F497" s="2"/>
      <c r="G497" s="2"/>
    </row>
    <row r="498" spans="1:7" x14ac:dyDescent="0.25">
      <c r="A498" s="2"/>
      <c r="B498" s="2"/>
      <c r="C498" s="2"/>
      <c r="D498" s="7"/>
      <c r="E498" s="8"/>
      <c r="F498" s="2"/>
      <c r="G498" s="2"/>
    </row>
    <row r="499" spans="1:7" x14ac:dyDescent="0.25">
      <c r="A499" s="2"/>
      <c r="B499" s="2"/>
      <c r="C499" s="2"/>
      <c r="D499" s="7"/>
      <c r="E499" s="8"/>
      <c r="F499" s="2"/>
      <c r="G499" s="2"/>
    </row>
    <row r="500" spans="1:7" x14ac:dyDescent="0.25">
      <c r="A500" s="2"/>
      <c r="B500" s="2"/>
      <c r="C500" s="2"/>
      <c r="D500" s="7"/>
      <c r="E500" s="8"/>
      <c r="F500" s="2"/>
      <c r="G500" s="2"/>
    </row>
    <row r="501" spans="1:7" x14ac:dyDescent="0.25">
      <c r="A501" s="2"/>
      <c r="B501" s="2"/>
      <c r="C501" s="2"/>
      <c r="D501" s="7"/>
      <c r="E501" s="8"/>
      <c r="F501" s="2"/>
      <c r="G501" s="2"/>
    </row>
    <row r="502" spans="1:7" x14ac:dyDescent="0.25">
      <c r="A502" s="2"/>
      <c r="B502" s="2"/>
      <c r="C502" s="2"/>
      <c r="D502" s="7"/>
      <c r="E502" s="8"/>
      <c r="F502" s="2"/>
      <c r="G502" s="2"/>
    </row>
    <row r="503" spans="1:7" x14ac:dyDescent="0.25">
      <c r="A503" s="2"/>
      <c r="B503" s="2"/>
      <c r="C503" s="2"/>
      <c r="D503" s="7"/>
      <c r="E503" s="8"/>
      <c r="F503" s="2"/>
      <c r="G503" s="2"/>
    </row>
    <row r="504" spans="1:7" x14ac:dyDescent="0.25">
      <c r="A504" s="2"/>
      <c r="B504" s="2"/>
      <c r="C504" s="2"/>
      <c r="D504" s="7"/>
      <c r="E504" s="8"/>
      <c r="F504" s="2"/>
      <c r="G504" s="2"/>
    </row>
    <row r="505" spans="1:7" x14ac:dyDescent="0.25">
      <c r="A505" s="2"/>
      <c r="B505" s="2"/>
      <c r="C505" s="2"/>
      <c r="D505" s="7"/>
      <c r="E505" s="8"/>
      <c r="F505" s="2"/>
      <c r="G505" s="2"/>
    </row>
    <row r="506" spans="1:7" x14ac:dyDescent="0.25">
      <c r="A506" s="2"/>
      <c r="B506" s="2"/>
      <c r="C506" s="2"/>
      <c r="D506" s="7"/>
      <c r="E506" s="8"/>
      <c r="F506" s="2"/>
      <c r="G506" s="2"/>
    </row>
    <row r="507" spans="1:7" x14ac:dyDescent="0.25">
      <c r="A507" s="2"/>
      <c r="B507" s="2"/>
      <c r="C507" s="2"/>
      <c r="D507" s="7"/>
      <c r="E507" s="8"/>
      <c r="F507" s="2"/>
      <c r="G507" s="2"/>
    </row>
    <row r="508" spans="1:7" x14ac:dyDescent="0.25">
      <c r="A508" s="2"/>
      <c r="B508" s="2"/>
      <c r="C508" s="2"/>
      <c r="D508" s="7"/>
      <c r="E508" s="8"/>
      <c r="F508" s="2"/>
      <c r="G508" s="2"/>
    </row>
    <row r="509" spans="1:7" x14ac:dyDescent="0.25">
      <c r="A509" s="2"/>
      <c r="B509" s="2"/>
      <c r="C509" s="2"/>
      <c r="D509" s="7"/>
      <c r="E509" s="8"/>
      <c r="F509" s="2"/>
      <c r="G509" s="2"/>
    </row>
    <row r="510" spans="1:7" x14ac:dyDescent="0.25">
      <c r="A510" s="2"/>
      <c r="B510" s="2"/>
      <c r="C510" s="2"/>
      <c r="D510" s="7"/>
      <c r="E510" s="8"/>
      <c r="F510" s="2"/>
      <c r="G510" s="2"/>
    </row>
    <row r="511" spans="1:7" x14ac:dyDescent="0.25">
      <c r="A511" s="2"/>
      <c r="B511" s="2"/>
      <c r="C511" s="2"/>
      <c r="D511" s="7"/>
      <c r="E511" s="8"/>
      <c r="F511" s="2"/>
      <c r="G511" s="2"/>
    </row>
    <row r="512" spans="1:7" x14ac:dyDescent="0.25">
      <c r="A512" s="2"/>
      <c r="B512" s="2"/>
      <c r="C512" s="2"/>
      <c r="D512" s="7"/>
      <c r="E512" s="8"/>
      <c r="F512" s="2"/>
      <c r="G512" s="2"/>
    </row>
    <row r="513" spans="1:7" x14ac:dyDescent="0.25">
      <c r="A513" s="2"/>
      <c r="B513" s="2"/>
      <c r="C513" s="2"/>
      <c r="D513" s="7"/>
      <c r="E513" s="8"/>
      <c r="F513" s="2"/>
      <c r="G513" s="2"/>
    </row>
    <row r="514" spans="1:7" x14ac:dyDescent="0.25">
      <c r="A514" s="2"/>
      <c r="B514" s="2"/>
      <c r="C514" s="2"/>
      <c r="D514" s="7"/>
      <c r="E514" s="8"/>
      <c r="F514" s="2"/>
      <c r="G514" s="2"/>
    </row>
    <row r="515" spans="1:7" x14ac:dyDescent="0.25">
      <c r="A515" s="2"/>
      <c r="B515" s="2"/>
      <c r="C515" s="2"/>
      <c r="D515" s="7"/>
      <c r="E515" s="8"/>
      <c r="F515" s="2"/>
      <c r="G515" s="2"/>
    </row>
    <row r="516" spans="1:7" x14ac:dyDescent="0.25">
      <c r="A516" s="2"/>
      <c r="B516" s="2"/>
      <c r="C516" s="2"/>
      <c r="D516" s="7"/>
      <c r="E516" s="8"/>
      <c r="F516" s="2"/>
      <c r="G516" s="2"/>
    </row>
    <row r="517" spans="1:7" x14ac:dyDescent="0.25">
      <c r="A517" s="2"/>
      <c r="B517" s="2"/>
      <c r="C517" s="2"/>
      <c r="D517" s="7"/>
      <c r="E517" s="8"/>
      <c r="F517" s="2"/>
      <c r="G517" s="2"/>
    </row>
    <row r="518" spans="1:7" x14ac:dyDescent="0.25">
      <c r="A518" s="2"/>
      <c r="B518" s="2"/>
      <c r="C518" s="2"/>
      <c r="D518" s="7"/>
      <c r="E518" s="8"/>
      <c r="F518" s="2"/>
      <c r="G518" s="2"/>
    </row>
    <row r="519" spans="1:7" x14ac:dyDescent="0.25">
      <c r="A519" s="2"/>
      <c r="B519" s="2"/>
      <c r="C519" s="2"/>
      <c r="D519" s="7"/>
      <c r="E519" s="8"/>
      <c r="F519" s="2"/>
      <c r="G519" s="2"/>
    </row>
    <row r="520" spans="1:7" x14ac:dyDescent="0.25">
      <c r="A520" s="2"/>
      <c r="B520" s="2"/>
      <c r="C520" s="2"/>
      <c r="D520" s="7"/>
      <c r="E520" s="8"/>
      <c r="F520" s="2"/>
      <c r="G520" s="2"/>
    </row>
    <row r="521" spans="1:7" x14ac:dyDescent="0.25">
      <c r="A521" s="2"/>
      <c r="B521" s="2"/>
      <c r="C521" s="2"/>
      <c r="D521" s="7"/>
      <c r="E521" s="8"/>
      <c r="F521" s="2"/>
      <c r="G521" s="2"/>
    </row>
    <row r="522" spans="1:7" x14ac:dyDescent="0.25">
      <c r="A522" s="2"/>
      <c r="B522" s="2"/>
      <c r="C522" s="2"/>
      <c r="D522" s="7"/>
      <c r="E522" s="8"/>
      <c r="F522" s="2"/>
      <c r="G522" s="2"/>
    </row>
    <row r="523" spans="1:7" x14ac:dyDescent="0.25">
      <c r="A523" s="2"/>
      <c r="B523" s="2"/>
      <c r="C523" s="2"/>
      <c r="D523" s="7"/>
      <c r="E523" s="8"/>
      <c r="F523" s="2"/>
      <c r="G523" s="2"/>
    </row>
    <row r="524" spans="1:7" x14ac:dyDescent="0.25">
      <c r="A524" s="2"/>
      <c r="B524" s="2"/>
      <c r="C524" s="2"/>
      <c r="D524" s="7"/>
      <c r="E524" s="8"/>
      <c r="F524" s="2"/>
      <c r="G524" s="2"/>
    </row>
    <row r="525" spans="1:7" x14ac:dyDescent="0.25">
      <c r="A525" s="2"/>
      <c r="B525" s="2"/>
      <c r="C525" s="2"/>
      <c r="D525" s="7"/>
      <c r="E525" s="8"/>
      <c r="F525" s="2"/>
      <c r="G525" s="2"/>
    </row>
    <row r="526" spans="1:7" x14ac:dyDescent="0.25">
      <c r="A526" s="2"/>
      <c r="B526" s="2"/>
      <c r="C526" s="2"/>
      <c r="D526" s="7"/>
      <c r="E526" s="8"/>
      <c r="F526" s="2"/>
      <c r="G526" s="2"/>
    </row>
    <row r="527" spans="1:7" x14ac:dyDescent="0.25">
      <c r="A527" s="2"/>
      <c r="B527" s="2"/>
      <c r="C527" s="2"/>
      <c r="D527" s="7"/>
      <c r="E527" s="8"/>
      <c r="F527" s="2"/>
      <c r="G527" s="2"/>
    </row>
    <row r="528" spans="1:7" x14ac:dyDescent="0.25">
      <c r="A528" s="2"/>
      <c r="B528" s="2"/>
      <c r="C528" s="2"/>
      <c r="D528" s="7"/>
      <c r="E528" s="8"/>
      <c r="F528" s="2"/>
      <c r="G528" s="2"/>
    </row>
    <row r="529" spans="1:7" x14ac:dyDescent="0.25">
      <c r="A529" s="2"/>
      <c r="B529" s="2"/>
      <c r="C529" s="2"/>
      <c r="D529" s="7"/>
      <c r="E529" s="8"/>
      <c r="F529" s="2"/>
      <c r="G529" s="2"/>
    </row>
    <row r="530" spans="1:7" x14ac:dyDescent="0.25">
      <c r="A530" s="2"/>
      <c r="B530" s="2"/>
      <c r="C530" s="2"/>
      <c r="D530" s="7"/>
      <c r="E530" s="8"/>
      <c r="F530" s="2"/>
      <c r="G530" s="2"/>
    </row>
    <row r="531" spans="1:7" x14ac:dyDescent="0.25">
      <c r="A531" s="2"/>
      <c r="B531" s="2"/>
      <c r="C531" s="2"/>
      <c r="D531" s="7"/>
      <c r="E531" s="8"/>
      <c r="F531" s="2"/>
      <c r="G531" s="2"/>
    </row>
    <row r="532" spans="1:7" x14ac:dyDescent="0.25">
      <c r="A532" s="2"/>
      <c r="B532" s="2"/>
      <c r="C532" s="2"/>
      <c r="D532" s="7"/>
      <c r="E532" s="8"/>
      <c r="F532" s="2"/>
      <c r="G532" s="2"/>
    </row>
    <row r="533" spans="1:7" x14ac:dyDescent="0.25">
      <c r="A533" s="2"/>
      <c r="B533" s="2"/>
      <c r="C533" s="2"/>
      <c r="D533" s="7"/>
      <c r="E533" s="8"/>
      <c r="F533" s="2"/>
      <c r="G533" s="2"/>
    </row>
    <row r="534" spans="1:7" x14ac:dyDescent="0.25">
      <c r="A534" s="2"/>
      <c r="B534" s="2"/>
      <c r="C534" s="2"/>
      <c r="D534" s="7"/>
      <c r="E534" s="8"/>
      <c r="F534" s="2"/>
      <c r="G534" s="2"/>
    </row>
    <row r="535" spans="1:7" x14ac:dyDescent="0.25">
      <c r="A535" s="2"/>
      <c r="B535" s="2"/>
      <c r="C535" s="2"/>
      <c r="D535" s="7"/>
      <c r="E535" s="8"/>
      <c r="F535" s="2"/>
      <c r="G535" s="2"/>
    </row>
    <row r="536" spans="1:7" x14ac:dyDescent="0.25">
      <c r="A536" s="2"/>
      <c r="B536" s="2"/>
      <c r="C536" s="2"/>
      <c r="D536" s="7"/>
      <c r="E536" s="8"/>
      <c r="F536" s="2"/>
      <c r="G536" s="2"/>
    </row>
    <row r="537" spans="1:7" x14ac:dyDescent="0.25">
      <c r="A537" s="2"/>
      <c r="B537" s="2"/>
      <c r="C537" s="2"/>
      <c r="D537" s="7"/>
      <c r="E537" s="8"/>
      <c r="F537" s="2"/>
      <c r="G537" s="2"/>
    </row>
    <row r="538" spans="1:7" x14ac:dyDescent="0.25">
      <c r="A538" s="2"/>
      <c r="B538" s="2"/>
      <c r="C538" s="2"/>
      <c r="D538" s="7"/>
      <c r="E538" s="8"/>
      <c r="F538" s="2"/>
      <c r="G538" s="2"/>
    </row>
    <row r="539" spans="1:7" x14ac:dyDescent="0.25">
      <c r="A539" s="2"/>
      <c r="B539" s="2"/>
      <c r="C539" s="2"/>
      <c r="D539" s="7"/>
      <c r="E539" s="8"/>
      <c r="F539" s="2"/>
      <c r="G539" s="2"/>
    </row>
    <row r="540" spans="1:7" x14ac:dyDescent="0.25">
      <c r="A540" s="2"/>
      <c r="B540" s="2"/>
      <c r="C540" s="2"/>
      <c r="D540" s="7"/>
      <c r="E540" s="8"/>
      <c r="F540" s="2"/>
      <c r="G540" s="2"/>
    </row>
    <row r="541" spans="1:7" x14ac:dyDescent="0.25">
      <c r="A541" s="2"/>
      <c r="B541" s="2"/>
      <c r="C541" s="2"/>
      <c r="D541" s="7"/>
      <c r="E541" s="8"/>
      <c r="F541" s="2"/>
      <c r="G541" s="2"/>
    </row>
    <row r="542" spans="1:7" x14ac:dyDescent="0.25">
      <c r="A542" s="2"/>
      <c r="B542" s="2"/>
      <c r="C542" s="2"/>
      <c r="D542" s="7"/>
      <c r="E542" s="8"/>
      <c r="F542" s="2"/>
      <c r="G542" s="2"/>
    </row>
    <row r="543" spans="1:7" x14ac:dyDescent="0.25">
      <c r="A543" s="2"/>
      <c r="B543" s="2"/>
      <c r="C543" s="2"/>
      <c r="D543" s="7"/>
      <c r="E543" s="8"/>
      <c r="F543" s="2"/>
      <c r="G543" s="2"/>
    </row>
    <row r="544" spans="1:7" x14ac:dyDescent="0.25">
      <c r="A544" s="2"/>
      <c r="B544" s="2"/>
      <c r="C544" s="2"/>
      <c r="D544" s="7"/>
      <c r="E544" s="8"/>
      <c r="F544" s="2"/>
      <c r="G544" s="2"/>
    </row>
    <row r="545" spans="1:7" x14ac:dyDescent="0.25">
      <c r="A545" s="2"/>
      <c r="B545" s="2"/>
      <c r="C545" s="2"/>
      <c r="D545" s="7"/>
      <c r="E545" s="8"/>
      <c r="F545" s="2"/>
      <c r="G545" s="2"/>
    </row>
    <row r="546" spans="1:7" x14ac:dyDescent="0.25">
      <c r="A546" s="2"/>
      <c r="B546" s="2"/>
      <c r="C546" s="2"/>
      <c r="D546" s="7"/>
      <c r="E546" s="8"/>
      <c r="F546" s="2"/>
      <c r="G546" s="2"/>
    </row>
    <row r="547" spans="1:7" x14ac:dyDescent="0.25">
      <c r="A547" s="2"/>
      <c r="B547" s="2"/>
      <c r="C547" s="2"/>
      <c r="D547" s="7"/>
      <c r="E547" s="8"/>
      <c r="F547" s="2"/>
      <c r="G547" s="2"/>
    </row>
    <row r="548" spans="1:7" x14ac:dyDescent="0.25">
      <c r="A548" s="2"/>
      <c r="B548" s="2"/>
      <c r="C548" s="2"/>
      <c r="D548" s="7"/>
      <c r="E548" s="8"/>
      <c r="F548" s="2"/>
      <c r="G548" s="2"/>
    </row>
    <row r="549" spans="1:7" x14ac:dyDescent="0.25">
      <c r="A549" s="2"/>
      <c r="B549" s="2"/>
      <c r="C549" s="2"/>
      <c r="D549" s="7"/>
      <c r="E549" s="8"/>
      <c r="F549" s="2"/>
      <c r="G549" s="2"/>
    </row>
    <row r="550" spans="1:7" x14ac:dyDescent="0.25">
      <c r="A550" s="2"/>
      <c r="B550" s="2"/>
      <c r="C550" s="2"/>
      <c r="D550" s="7"/>
      <c r="E550" s="8"/>
      <c r="F550" s="2"/>
      <c r="G550" s="2"/>
    </row>
    <row r="551" spans="1:7" x14ac:dyDescent="0.25">
      <c r="A551" s="2"/>
      <c r="B551" s="2"/>
      <c r="C551" s="2"/>
      <c r="D551" s="7"/>
      <c r="E551" s="8"/>
      <c r="F551" s="2"/>
      <c r="G551" s="2"/>
    </row>
    <row r="552" spans="1:7" x14ac:dyDescent="0.25">
      <c r="A552" s="2"/>
      <c r="B552" s="2"/>
      <c r="C552" s="2"/>
      <c r="D552" s="7"/>
      <c r="E552" s="8"/>
      <c r="F552" s="2"/>
      <c r="G552" s="2"/>
    </row>
    <row r="553" spans="1:7" x14ac:dyDescent="0.25">
      <c r="A553" s="2"/>
      <c r="B553" s="2"/>
      <c r="C553" s="2"/>
      <c r="D553" s="7"/>
      <c r="E553" s="8"/>
      <c r="F553" s="2"/>
      <c r="G553" s="2"/>
    </row>
    <row r="554" spans="1:7" x14ac:dyDescent="0.25">
      <c r="A554" s="2"/>
      <c r="B554" s="2"/>
      <c r="C554" s="2"/>
      <c r="D554" s="7"/>
      <c r="E554" s="8"/>
      <c r="F554" s="2"/>
      <c r="G554" s="2"/>
    </row>
    <row r="555" spans="1:7" x14ac:dyDescent="0.25">
      <c r="A555" s="2"/>
      <c r="B555" s="2"/>
      <c r="C555" s="2"/>
      <c r="D555" s="7"/>
      <c r="E555" s="8"/>
      <c r="F555" s="2"/>
      <c r="G555" s="2"/>
    </row>
    <row r="556" spans="1:7" x14ac:dyDescent="0.25">
      <c r="A556" s="2"/>
      <c r="B556" s="2"/>
      <c r="C556" s="2"/>
      <c r="D556" s="7"/>
      <c r="E556" s="8"/>
      <c r="F556" s="2"/>
      <c r="G556" s="2"/>
    </row>
    <row r="557" spans="1:7" x14ac:dyDescent="0.25">
      <c r="A557" s="2"/>
      <c r="B557" s="2"/>
      <c r="C557" s="2"/>
      <c r="D557" s="7"/>
      <c r="E557" s="8"/>
      <c r="F557" s="2"/>
      <c r="G557" s="2"/>
    </row>
    <row r="558" spans="1:7" x14ac:dyDescent="0.25">
      <c r="A558" s="2"/>
      <c r="B558" s="2"/>
      <c r="C558" s="2"/>
      <c r="D558" s="7"/>
      <c r="E558" s="8"/>
      <c r="F558" s="2"/>
      <c r="G558" s="2"/>
    </row>
    <row r="559" spans="1:7" x14ac:dyDescent="0.25">
      <c r="A559" s="2"/>
      <c r="B559" s="2"/>
      <c r="C559" s="2"/>
      <c r="D559" s="7"/>
      <c r="E559" s="8"/>
      <c r="F559" s="2"/>
      <c r="G559" s="2"/>
    </row>
    <row r="560" spans="1:7" x14ac:dyDescent="0.25">
      <c r="A560" s="2"/>
      <c r="B560" s="2"/>
      <c r="C560" s="2"/>
      <c r="D560" s="7"/>
      <c r="E560" s="8"/>
      <c r="F560" s="2"/>
      <c r="G560" s="2"/>
    </row>
    <row r="561" spans="1:7" x14ac:dyDescent="0.25">
      <c r="A561" s="2"/>
      <c r="B561" s="2"/>
      <c r="C561" s="2"/>
      <c r="D561" s="7"/>
      <c r="E561" s="8"/>
      <c r="F561" s="2"/>
      <c r="G561" s="2"/>
    </row>
    <row r="562" spans="1:7" x14ac:dyDescent="0.25">
      <c r="A562" s="2"/>
      <c r="B562" s="2"/>
      <c r="C562" s="2"/>
      <c r="D562" s="7"/>
      <c r="E562" s="8"/>
      <c r="F562" s="2"/>
      <c r="G562" s="2"/>
    </row>
    <row r="563" spans="1:7" x14ac:dyDescent="0.25">
      <c r="A563" s="2"/>
      <c r="B563" s="2"/>
      <c r="C563" s="2"/>
      <c r="D563" s="7"/>
      <c r="E563" s="8"/>
      <c r="F563" s="2"/>
      <c r="G563" s="2"/>
    </row>
    <row r="564" spans="1:7" x14ac:dyDescent="0.25">
      <c r="A564" s="2"/>
      <c r="B564" s="2"/>
      <c r="C564" s="2"/>
      <c r="D564" s="7"/>
      <c r="E564" s="8"/>
      <c r="F564" s="2"/>
      <c r="G564" s="2"/>
    </row>
    <row r="565" spans="1:7" x14ac:dyDescent="0.25">
      <c r="A565" s="2"/>
      <c r="B565" s="2"/>
      <c r="C565" s="2"/>
      <c r="D565" s="7"/>
      <c r="E565" s="8"/>
      <c r="F565" s="2"/>
      <c r="G565" s="2"/>
    </row>
    <row r="566" spans="1:7" x14ac:dyDescent="0.25">
      <c r="A566" s="2"/>
      <c r="B566" s="2"/>
      <c r="C566" s="2"/>
      <c r="D566" s="7"/>
      <c r="E566" s="8"/>
      <c r="F566" s="2"/>
      <c r="G566" s="2"/>
    </row>
    <row r="567" spans="1:7" x14ac:dyDescent="0.25">
      <c r="A567" s="2"/>
      <c r="B567" s="2"/>
      <c r="C567" s="2"/>
      <c r="D567" s="7"/>
      <c r="E567" s="8"/>
      <c r="F567" s="2"/>
      <c r="G567" s="2"/>
    </row>
    <row r="568" spans="1:7" x14ac:dyDescent="0.25">
      <c r="A568" s="2"/>
      <c r="B568" s="2"/>
      <c r="C568" s="2"/>
      <c r="D568" s="7"/>
      <c r="E568" s="8"/>
      <c r="F568" s="2"/>
      <c r="G568" s="2"/>
    </row>
    <row r="569" spans="1:7" x14ac:dyDescent="0.25">
      <c r="A569" s="2"/>
      <c r="B569" s="2"/>
      <c r="C569" s="2"/>
      <c r="D569" s="7"/>
      <c r="E569" s="8"/>
      <c r="F569" s="2"/>
      <c r="G569" s="2"/>
    </row>
    <row r="570" spans="1:7" x14ac:dyDescent="0.25">
      <c r="A570" s="2"/>
      <c r="B570" s="2"/>
      <c r="C570" s="2"/>
      <c r="D570" s="7"/>
      <c r="E570" s="8"/>
      <c r="F570" s="2"/>
      <c r="G570" s="2"/>
    </row>
    <row r="571" spans="1:7" x14ac:dyDescent="0.25">
      <c r="A571" s="2"/>
      <c r="B571" s="2"/>
      <c r="C571" s="2"/>
      <c r="D571" s="7"/>
      <c r="E571" s="8"/>
      <c r="F571" s="2"/>
      <c r="G571" s="2"/>
    </row>
    <row r="572" spans="1:7" x14ac:dyDescent="0.25">
      <c r="A572" s="2"/>
      <c r="B572" s="2"/>
      <c r="C572" s="2"/>
      <c r="D572" s="7"/>
      <c r="E572" s="8"/>
      <c r="F572" s="2"/>
      <c r="G572" s="2"/>
    </row>
    <row r="573" spans="1:7" x14ac:dyDescent="0.25">
      <c r="A573" s="2"/>
      <c r="B573" s="2"/>
      <c r="C573" s="2"/>
      <c r="D573" s="7"/>
      <c r="E573" s="8"/>
      <c r="F573" s="2"/>
      <c r="G573" s="2"/>
    </row>
    <row r="574" spans="1:7" x14ac:dyDescent="0.25">
      <c r="A574" s="2"/>
      <c r="B574" s="2"/>
      <c r="C574" s="2"/>
      <c r="D574" s="7"/>
      <c r="E574" s="8"/>
      <c r="F574" s="2"/>
      <c r="G574" s="2"/>
    </row>
    <row r="575" spans="1:7" x14ac:dyDescent="0.25">
      <c r="A575" s="2"/>
      <c r="B575" s="2"/>
      <c r="C575" s="2"/>
      <c r="D575" s="7"/>
      <c r="E575" s="8"/>
      <c r="F575" s="2"/>
      <c r="G575" s="2"/>
    </row>
    <row r="576" spans="1:7" x14ac:dyDescent="0.25">
      <c r="A576" s="2"/>
      <c r="B576" s="2"/>
      <c r="C576" s="2"/>
      <c r="D576" s="7"/>
      <c r="E576" s="8"/>
      <c r="F576" s="2"/>
      <c r="G576" s="2"/>
    </row>
    <row r="577" spans="1:7" x14ac:dyDescent="0.25">
      <c r="A577" s="2"/>
      <c r="B577" s="2"/>
      <c r="C577" s="2"/>
      <c r="D577" s="7"/>
      <c r="E577" s="8"/>
      <c r="F577" s="2"/>
      <c r="G577" s="2"/>
    </row>
    <row r="578" spans="1:7" x14ac:dyDescent="0.25">
      <c r="A578" s="2"/>
      <c r="B578" s="2"/>
      <c r="C578" s="2"/>
      <c r="D578" s="7"/>
      <c r="E578" s="8"/>
      <c r="F578" s="2"/>
      <c r="G578" s="2"/>
    </row>
    <row r="579" spans="1:7" x14ac:dyDescent="0.25">
      <c r="A579" s="2"/>
      <c r="B579" s="2"/>
      <c r="C579" s="2"/>
      <c r="D579" s="7"/>
      <c r="E579" s="8"/>
      <c r="F579" s="2"/>
      <c r="G579" s="2"/>
    </row>
    <row r="580" spans="1:7" x14ac:dyDescent="0.25">
      <c r="A580" s="2"/>
      <c r="B580" s="2"/>
      <c r="C580" s="2"/>
      <c r="D580" s="7"/>
      <c r="E580" s="8"/>
      <c r="F580" s="2"/>
      <c r="G580" s="2"/>
    </row>
    <row r="581" spans="1:7" x14ac:dyDescent="0.25">
      <c r="A581" s="2"/>
      <c r="B581" s="2"/>
      <c r="C581" s="2"/>
      <c r="D581" s="7"/>
      <c r="E581" s="8"/>
      <c r="F581" s="2"/>
      <c r="G581" s="2"/>
    </row>
    <row r="582" spans="1:7" x14ac:dyDescent="0.25">
      <c r="A582" s="2"/>
      <c r="B582" s="2"/>
      <c r="C582" s="2"/>
      <c r="D582" s="7"/>
      <c r="E582" s="8"/>
      <c r="F582" s="2"/>
      <c r="G582" s="2"/>
    </row>
    <row r="583" spans="1:7" x14ac:dyDescent="0.25">
      <c r="A583" s="2"/>
      <c r="B583" s="2"/>
      <c r="C583" s="2"/>
      <c r="D583" s="7"/>
      <c r="E583" s="8"/>
      <c r="F583" s="2"/>
      <c r="G583" s="2"/>
    </row>
    <row r="584" spans="1:7" x14ac:dyDescent="0.25">
      <c r="A584" s="2"/>
      <c r="B584" s="2"/>
      <c r="C584" s="2"/>
      <c r="D584" s="7"/>
      <c r="E584" s="8"/>
      <c r="F584" s="2"/>
      <c r="G584" s="2"/>
    </row>
    <row r="585" spans="1:7" x14ac:dyDescent="0.25">
      <c r="A585" s="2"/>
      <c r="B585" s="2"/>
      <c r="C585" s="2"/>
      <c r="D585" s="7"/>
      <c r="E585" s="8"/>
      <c r="F585" s="2"/>
      <c r="G585" s="2"/>
    </row>
    <row r="586" spans="1:7" x14ac:dyDescent="0.25">
      <c r="A586" s="2"/>
      <c r="B586" s="2"/>
      <c r="C586" s="2"/>
      <c r="D586" s="7"/>
      <c r="E586" s="8"/>
      <c r="F586" s="2"/>
      <c r="G586" s="2"/>
    </row>
    <row r="587" spans="1:7" x14ac:dyDescent="0.25">
      <c r="A587" s="2"/>
      <c r="B587" s="2"/>
      <c r="C587" s="2"/>
      <c r="D587" s="7"/>
      <c r="E587" s="8"/>
      <c r="F587" s="2"/>
      <c r="G587" s="2"/>
    </row>
    <row r="588" spans="1:7" x14ac:dyDescent="0.25">
      <c r="A588" s="2"/>
      <c r="B588" s="2"/>
      <c r="C588" s="2"/>
      <c r="D588" s="7"/>
      <c r="E588" s="8"/>
      <c r="F588" s="2"/>
      <c r="G588" s="2"/>
    </row>
    <row r="589" spans="1:7" x14ac:dyDescent="0.25">
      <c r="A589" s="2"/>
      <c r="B589" s="2"/>
      <c r="C589" s="2"/>
      <c r="D589" s="7"/>
      <c r="E589" s="8"/>
      <c r="F589" s="2"/>
      <c r="G589" s="2"/>
    </row>
    <row r="590" spans="1:7" x14ac:dyDescent="0.25">
      <c r="A590" s="2"/>
      <c r="B590" s="2"/>
      <c r="C590" s="2"/>
      <c r="D590" s="7"/>
      <c r="E590" s="8"/>
      <c r="F590" s="2"/>
      <c r="G590" s="2"/>
    </row>
    <row r="591" spans="1:7" x14ac:dyDescent="0.25">
      <c r="A591" s="2"/>
      <c r="B591" s="2"/>
      <c r="C591" s="2"/>
      <c r="D591" s="7"/>
      <c r="E591" s="8"/>
      <c r="F591" s="2"/>
      <c r="G591" s="2"/>
    </row>
    <row r="592" spans="1:7" x14ac:dyDescent="0.25">
      <c r="A592" s="2"/>
      <c r="B592" s="2"/>
      <c r="C592" s="2"/>
      <c r="D592" s="7"/>
      <c r="E592" s="8"/>
      <c r="F592" s="2"/>
      <c r="G592" s="2"/>
    </row>
    <row r="593" spans="1:7" x14ac:dyDescent="0.25">
      <c r="A593" s="2"/>
      <c r="B593" s="2"/>
      <c r="C593" s="2"/>
      <c r="D593" s="7"/>
      <c r="E593" s="8"/>
      <c r="F593" s="2"/>
      <c r="G593" s="2"/>
    </row>
    <row r="594" spans="1:7" x14ac:dyDescent="0.25">
      <c r="A594" s="2"/>
      <c r="B594" s="2"/>
      <c r="C594" s="2"/>
      <c r="D594" s="7"/>
      <c r="E594" s="8"/>
      <c r="F594" s="2"/>
      <c r="G594" s="2"/>
    </row>
    <row r="595" spans="1:7" x14ac:dyDescent="0.25">
      <c r="A595" s="2"/>
      <c r="B595" s="2"/>
      <c r="C595" s="2"/>
      <c r="D595" s="7"/>
      <c r="E595" s="8"/>
      <c r="F595" s="2"/>
      <c r="G595" s="2"/>
    </row>
    <row r="596" spans="1:7" x14ac:dyDescent="0.25">
      <c r="A596" s="2"/>
      <c r="B596" s="2"/>
      <c r="C596" s="2"/>
      <c r="D596" s="7"/>
      <c r="E596" s="8"/>
      <c r="F596" s="2"/>
      <c r="G596" s="2"/>
    </row>
    <row r="597" spans="1:7" x14ac:dyDescent="0.25">
      <c r="A597" s="2"/>
      <c r="B597" s="2"/>
      <c r="C597" s="2"/>
      <c r="D597" s="7"/>
      <c r="E597" s="8"/>
      <c r="F597" s="2"/>
      <c r="G597" s="2"/>
    </row>
    <row r="598" spans="1:7" x14ac:dyDescent="0.25">
      <c r="A598" s="2"/>
      <c r="B598" s="2"/>
      <c r="C598" s="2"/>
      <c r="D598" s="7"/>
      <c r="E598" s="8"/>
      <c r="F598" s="2"/>
      <c r="G598" s="2"/>
    </row>
    <row r="599" spans="1:7" x14ac:dyDescent="0.25">
      <c r="A599" s="2"/>
      <c r="B599" s="2"/>
      <c r="C599" s="2"/>
      <c r="D599" s="7"/>
      <c r="E599" s="8"/>
      <c r="F599" s="2"/>
      <c r="G599" s="2"/>
    </row>
    <row r="600" spans="1:7" x14ac:dyDescent="0.25">
      <c r="A600" s="2"/>
      <c r="B600" s="2"/>
      <c r="C600" s="2"/>
      <c r="D600" s="7"/>
      <c r="E600" s="8"/>
      <c r="F600" s="2"/>
      <c r="G600" s="2"/>
    </row>
    <row r="601" spans="1:7" x14ac:dyDescent="0.25">
      <c r="A601" s="2"/>
      <c r="B601" s="2"/>
      <c r="C601" s="2"/>
      <c r="D601" s="7"/>
      <c r="E601" s="8"/>
      <c r="F601" s="2"/>
      <c r="G601" s="2"/>
    </row>
    <row r="602" spans="1:7" x14ac:dyDescent="0.25">
      <c r="A602" s="2"/>
      <c r="B602" s="2"/>
      <c r="C602" s="2"/>
      <c r="D602" s="7"/>
      <c r="E602" s="8"/>
      <c r="F602" s="2"/>
      <c r="G602" s="2"/>
    </row>
    <row r="603" spans="1:7" x14ac:dyDescent="0.25">
      <c r="A603" s="2"/>
      <c r="B603" s="2"/>
      <c r="C603" s="2"/>
      <c r="D603" s="7"/>
      <c r="E603" s="8"/>
      <c r="F603" s="2"/>
      <c r="G603" s="2"/>
    </row>
    <row r="604" spans="1:7" x14ac:dyDescent="0.25">
      <c r="A604" s="2"/>
      <c r="B604" s="2"/>
      <c r="C604" s="2"/>
      <c r="D604" s="7"/>
      <c r="E604" s="8"/>
      <c r="F604" s="2"/>
      <c r="G604" s="2"/>
    </row>
    <row r="605" spans="1:7" x14ac:dyDescent="0.25">
      <c r="A605" s="2"/>
      <c r="B605" s="2"/>
      <c r="C605" s="2"/>
      <c r="D605" s="7"/>
      <c r="E605" s="8"/>
      <c r="F605" s="2"/>
      <c r="G605" s="2"/>
    </row>
    <row r="606" spans="1:7" x14ac:dyDescent="0.25">
      <c r="A606" s="2"/>
      <c r="B606" s="2"/>
      <c r="C606" s="2"/>
      <c r="D606" s="7"/>
      <c r="E606" s="8"/>
      <c r="F606" s="2"/>
      <c r="G606" s="2"/>
    </row>
    <row r="607" spans="1:7" x14ac:dyDescent="0.25">
      <c r="A607" s="2"/>
      <c r="B607" s="2"/>
      <c r="C607" s="2"/>
      <c r="D607" s="7"/>
      <c r="E607" s="8"/>
      <c r="F607" s="2"/>
      <c r="G607" s="2"/>
    </row>
    <row r="608" spans="1:7" x14ac:dyDescent="0.25">
      <c r="A608" s="2"/>
      <c r="B608" s="2"/>
      <c r="C608" s="2"/>
      <c r="D608" s="7"/>
      <c r="E608" s="8"/>
      <c r="F608" s="2"/>
      <c r="G608" s="2"/>
    </row>
    <row r="609" spans="1:7" x14ac:dyDescent="0.25">
      <c r="A609" s="2"/>
      <c r="B609" s="2"/>
      <c r="C609" s="2"/>
      <c r="D609" s="7"/>
      <c r="E609" s="8"/>
      <c r="F609" s="2"/>
      <c r="G609" s="2"/>
    </row>
    <row r="610" spans="1:7" x14ac:dyDescent="0.25">
      <c r="A610" s="2"/>
      <c r="B610" s="2"/>
      <c r="C610" s="2"/>
      <c r="D610" s="7"/>
      <c r="E610" s="8"/>
      <c r="F610" s="2"/>
      <c r="G610" s="2"/>
    </row>
    <row r="611" spans="1:7" x14ac:dyDescent="0.25">
      <c r="A611" s="2"/>
      <c r="B611" s="2"/>
      <c r="C611" s="2"/>
      <c r="D611" s="7"/>
      <c r="E611" s="8"/>
      <c r="F611" s="2"/>
      <c r="G611" s="2"/>
    </row>
    <row r="612" spans="1:7" x14ac:dyDescent="0.25">
      <c r="A612" s="2"/>
      <c r="B612" s="2"/>
      <c r="C612" s="2"/>
      <c r="D612" s="7"/>
      <c r="E612" s="8"/>
      <c r="F612" s="2"/>
      <c r="G612" s="2"/>
    </row>
    <row r="613" spans="1:7" x14ac:dyDescent="0.25">
      <c r="A613" s="2"/>
      <c r="B613" s="2"/>
      <c r="C613" s="2"/>
      <c r="D613" s="7"/>
      <c r="E613" s="8"/>
      <c r="F613" s="2"/>
      <c r="G613" s="2"/>
    </row>
    <row r="614" spans="1:7" x14ac:dyDescent="0.25">
      <c r="A614" s="2"/>
      <c r="B614" s="2"/>
      <c r="C614" s="2"/>
      <c r="D614" s="7"/>
      <c r="E614" s="8"/>
      <c r="F614" s="2"/>
      <c r="G614" s="2"/>
    </row>
    <row r="615" spans="1:7" x14ac:dyDescent="0.25">
      <c r="A615" s="2"/>
      <c r="B615" s="2"/>
      <c r="C615" s="2"/>
      <c r="D615" s="7"/>
      <c r="E615" s="8"/>
      <c r="F615" s="2"/>
      <c r="G615" s="2"/>
    </row>
    <row r="616" spans="1:7" x14ac:dyDescent="0.25">
      <c r="A616" s="2"/>
      <c r="B616" s="2"/>
      <c r="C616" s="2"/>
      <c r="D616" s="7"/>
      <c r="E616" s="8"/>
      <c r="F616" s="2"/>
      <c r="G616" s="2"/>
    </row>
    <row r="617" spans="1:7" x14ac:dyDescent="0.25">
      <c r="A617" s="2"/>
      <c r="B617" s="2"/>
      <c r="C617" s="2"/>
      <c r="D617" s="7"/>
      <c r="E617" s="8"/>
      <c r="F617" s="2"/>
      <c r="G617" s="2"/>
    </row>
    <row r="618" spans="1:7" x14ac:dyDescent="0.25">
      <c r="A618" s="2"/>
      <c r="B618" s="2"/>
      <c r="C618" s="2"/>
      <c r="D618" s="7"/>
      <c r="E618" s="8"/>
      <c r="F618" s="2"/>
      <c r="G618" s="2"/>
    </row>
    <row r="619" spans="1:7" x14ac:dyDescent="0.25">
      <c r="A619" s="2"/>
      <c r="B619" s="2"/>
      <c r="C619" s="2"/>
      <c r="D619" s="7"/>
      <c r="E619" s="8"/>
      <c r="F619" s="2"/>
      <c r="G619" s="2"/>
    </row>
    <row r="620" spans="1:7" x14ac:dyDescent="0.25">
      <c r="A620" s="2"/>
      <c r="B620" s="2"/>
      <c r="C620" s="2"/>
      <c r="D620" s="7"/>
      <c r="E620" s="8"/>
      <c r="F620" s="2"/>
      <c r="G620" s="2"/>
    </row>
    <row r="621" spans="1:7" x14ac:dyDescent="0.25">
      <c r="A621" s="2"/>
      <c r="B621" s="2"/>
      <c r="C621" s="2"/>
      <c r="D621" s="7"/>
      <c r="E621" s="8"/>
      <c r="F621" s="2"/>
      <c r="G621" s="2"/>
    </row>
    <row r="622" spans="1:7" x14ac:dyDescent="0.25">
      <c r="A622" s="2"/>
      <c r="B622" s="2"/>
      <c r="C622" s="2"/>
      <c r="D622" s="7"/>
      <c r="E622" s="8"/>
      <c r="F622" s="2"/>
      <c r="G622" s="2"/>
    </row>
    <row r="623" spans="1:7" x14ac:dyDescent="0.25">
      <c r="A623" s="2"/>
      <c r="B623" s="2"/>
      <c r="C623" s="2"/>
      <c r="D623" s="7"/>
      <c r="E623" s="8"/>
      <c r="F623" s="2"/>
      <c r="G623" s="2"/>
    </row>
    <row r="624" spans="1:7" x14ac:dyDescent="0.25">
      <c r="A624" s="2"/>
      <c r="B624" s="2"/>
      <c r="C624" s="2"/>
      <c r="D624" s="7"/>
      <c r="E624" s="8"/>
      <c r="F624" s="2"/>
      <c r="G624" s="2"/>
    </row>
    <row r="625" spans="1:7" x14ac:dyDescent="0.25">
      <c r="A625" s="2"/>
      <c r="B625" s="2"/>
      <c r="C625" s="2"/>
      <c r="D625" s="7"/>
      <c r="E625" s="8"/>
      <c r="F625" s="2"/>
      <c r="G625" s="2"/>
    </row>
    <row r="626" spans="1:7" x14ac:dyDescent="0.25">
      <c r="A626" s="2"/>
      <c r="B626" s="2"/>
      <c r="C626" s="2"/>
      <c r="D626" s="7"/>
      <c r="E626" s="8"/>
      <c r="F626" s="2"/>
      <c r="G626" s="2"/>
    </row>
    <row r="627" spans="1:7" x14ac:dyDescent="0.25">
      <c r="A627" s="2"/>
      <c r="B627" s="2"/>
      <c r="C627" s="2"/>
      <c r="D627" s="7"/>
      <c r="E627" s="8"/>
      <c r="F627" s="2"/>
      <c r="G627" s="2"/>
    </row>
    <row r="628" spans="1:7" x14ac:dyDescent="0.25">
      <c r="A628" s="2"/>
      <c r="B628" s="2"/>
      <c r="C628" s="2"/>
      <c r="D628" s="7"/>
      <c r="E628" s="8"/>
      <c r="F628" s="2"/>
      <c r="G628" s="2"/>
    </row>
    <row r="629" spans="1:7" x14ac:dyDescent="0.25">
      <c r="A629" s="2"/>
      <c r="B629" s="2"/>
      <c r="C629" s="2"/>
      <c r="D629" s="7"/>
      <c r="E629" s="8"/>
      <c r="F629" s="2"/>
      <c r="G629" s="2"/>
    </row>
    <row r="630" spans="1:7" x14ac:dyDescent="0.25">
      <c r="A630" s="2"/>
      <c r="B630" s="2"/>
      <c r="C630" s="2"/>
      <c r="D630" s="7"/>
      <c r="E630" s="8"/>
      <c r="F630" s="2"/>
      <c r="G630" s="2"/>
    </row>
    <row r="631" spans="1:7" x14ac:dyDescent="0.25">
      <c r="A631" s="2"/>
      <c r="B631" s="2"/>
      <c r="C631" s="2"/>
      <c r="D631" s="7"/>
      <c r="E631" s="8"/>
      <c r="F631" s="2"/>
      <c r="G631" s="2"/>
    </row>
    <row r="632" spans="1:7" x14ac:dyDescent="0.25">
      <c r="A632" s="2"/>
      <c r="B632" s="2"/>
      <c r="C632" s="2"/>
      <c r="D632" s="7"/>
      <c r="E632" s="8"/>
      <c r="F632" s="2"/>
      <c r="G632" s="2"/>
    </row>
    <row r="633" spans="1:7" x14ac:dyDescent="0.25">
      <c r="A633" s="2"/>
      <c r="B633" s="2"/>
      <c r="C633" s="2"/>
      <c r="D633" s="7"/>
      <c r="E633" s="8"/>
      <c r="F633" s="2"/>
      <c r="G633" s="2"/>
    </row>
    <row r="634" spans="1:7" x14ac:dyDescent="0.25">
      <c r="A634" s="2"/>
      <c r="B634" s="2"/>
      <c r="C634" s="2"/>
      <c r="D634" s="7"/>
      <c r="E634" s="8"/>
      <c r="F634" s="2"/>
      <c r="G634" s="2"/>
    </row>
    <row r="635" spans="1:7" x14ac:dyDescent="0.25">
      <c r="A635" s="2"/>
      <c r="B635" s="2"/>
      <c r="C635" s="2"/>
      <c r="D635" s="7"/>
      <c r="E635" s="8"/>
      <c r="F635" s="2"/>
      <c r="G635" s="2"/>
    </row>
    <row r="636" spans="1:7" x14ac:dyDescent="0.25">
      <c r="A636" s="2"/>
      <c r="B636" s="2"/>
      <c r="C636" s="2"/>
      <c r="D636" s="7"/>
      <c r="E636" s="8"/>
      <c r="F636" s="2"/>
      <c r="G636" s="2"/>
    </row>
    <row r="637" spans="1:7" x14ac:dyDescent="0.25">
      <c r="A637" s="2"/>
      <c r="B637" s="2"/>
      <c r="C637" s="2"/>
      <c r="D637" s="7"/>
      <c r="E637" s="8"/>
      <c r="F637" s="2"/>
      <c r="G637" s="2"/>
    </row>
    <row r="638" spans="1:7" x14ac:dyDescent="0.25">
      <c r="A638" s="2"/>
      <c r="B638" s="2"/>
      <c r="C638" s="2"/>
      <c r="D638" s="7"/>
      <c r="E638" s="8"/>
      <c r="F638" s="2"/>
      <c r="G638" s="2"/>
    </row>
    <row r="639" spans="1:7" x14ac:dyDescent="0.25">
      <c r="A639" s="2"/>
      <c r="B639" s="2"/>
      <c r="C639" s="2"/>
      <c r="D639" s="7"/>
      <c r="E639" s="8"/>
      <c r="F639" s="2"/>
      <c r="G639" s="2"/>
    </row>
    <row r="640" spans="1:7" x14ac:dyDescent="0.25">
      <c r="A640" s="2"/>
      <c r="B640" s="2"/>
      <c r="C640" s="2"/>
      <c r="D640" s="7"/>
      <c r="E640" s="8"/>
      <c r="F640" s="2"/>
      <c r="G640" s="2"/>
    </row>
    <row r="641" spans="1:7" x14ac:dyDescent="0.25">
      <c r="A641" s="2"/>
      <c r="B641" s="2"/>
      <c r="C641" s="2"/>
      <c r="D641" s="7"/>
      <c r="E641" s="8"/>
      <c r="F641" s="2"/>
      <c r="G641" s="2"/>
    </row>
    <row r="642" spans="1:7" x14ac:dyDescent="0.25">
      <c r="A642" s="2"/>
      <c r="B642" s="2"/>
      <c r="C642" s="2"/>
      <c r="D642" s="7"/>
      <c r="E642" s="8"/>
      <c r="F642" s="2"/>
      <c r="G642" s="2"/>
    </row>
    <row r="643" spans="1:7" x14ac:dyDescent="0.25">
      <c r="A643" s="2"/>
      <c r="B643" s="2"/>
      <c r="C643" s="2"/>
      <c r="D643" s="7"/>
      <c r="E643" s="8"/>
      <c r="F643" s="2"/>
      <c r="G643" s="2"/>
    </row>
    <row r="644" spans="1:7" x14ac:dyDescent="0.25">
      <c r="A644" s="2"/>
      <c r="B644" s="2"/>
      <c r="C644" s="2"/>
      <c r="D644" s="7"/>
      <c r="E644" s="8"/>
      <c r="F644" s="2"/>
      <c r="G644" s="2"/>
    </row>
    <row r="645" spans="1:7" x14ac:dyDescent="0.25">
      <c r="A645" s="2"/>
      <c r="B645" s="2"/>
      <c r="C645" s="2"/>
      <c r="D645" s="7"/>
      <c r="E645" s="8"/>
      <c r="F645" s="2"/>
      <c r="G645" s="2"/>
    </row>
    <row r="646" spans="1:7" x14ac:dyDescent="0.25">
      <c r="A646" s="2"/>
      <c r="B646" s="2"/>
      <c r="C646" s="2"/>
      <c r="D646" s="7"/>
      <c r="E646" s="8"/>
      <c r="F646" s="2"/>
      <c r="G646" s="2"/>
    </row>
    <row r="647" spans="1:7" x14ac:dyDescent="0.25">
      <c r="A647" s="2"/>
      <c r="B647" s="2"/>
      <c r="C647" s="2"/>
      <c r="D647" s="7"/>
      <c r="E647" s="8"/>
      <c r="F647" s="2"/>
      <c r="G647" s="2"/>
    </row>
    <row r="648" spans="1:7" x14ac:dyDescent="0.25">
      <c r="A648" s="2"/>
      <c r="B648" s="2"/>
      <c r="C648" s="2"/>
      <c r="D648" s="7"/>
      <c r="E648" s="8"/>
      <c r="F648" s="2"/>
      <c r="G648" s="2"/>
    </row>
    <row r="649" spans="1:7" x14ac:dyDescent="0.25">
      <c r="A649" s="2"/>
      <c r="B649" s="2"/>
      <c r="C649" s="2"/>
      <c r="D649" s="7"/>
      <c r="E649" s="8"/>
      <c r="F649" s="2"/>
      <c r="G649" s="2"/>
    </row>
    <row r="650" spans="1:7" x14ac:dyDescent="0.25">
      <c r="A650" s="2"/>
      <c r="B650" s="2"/>
      <c r="C650" s="2"/>
      <c r="D650" s="7"/>
      <c r="E650" s="8"/>
      <c r="F650" s="2"/>
      <c r="G650" s="2"/>
    </row>
    <row r="651" spans="1:7" x14ac:dyDescent="0.25">
      <c r="A651" s="2"/>
      <c r="B651" s="2"/>
      <c r="C651" s="2"/>
      <c r="D651" s="7"/>
      <c r="E651" s="8"/>
      <c r="F651" s="2"/>
      <c r="G651" s="2"/>
    </row>
    <row r="652" spans="1:7" x14ac:dyDescent="0.25">
      <c r="A652" s="2"/>
      <c r="B652" s="2"/>
      <c r="C652" s="2"/>
      <c r="D652" s="7"/>
      <c r="E652" s="8"/>
      <c r="F652" s="2"/>
      <c r="G652" s="2"/>
    </row>
    <row r="653" spans="1:7" x14ac:dyDescent="0.25">
      <c r="A653" s="2"/>
      <c r="B653" s="2"/>
      <c r="C653" s="2"/>
      <c r="D653" s="7"/>
      <c r="E653" s="8"/>
      <c r="F653" s="2"/>
      <c r="G653" s="2"/>
    </row>
    <row r="654" spans="1:7" x14ac:dyDescent="0.25">
      <c r="A654" s="2"/>
      <c r="B654" s="2"/>
      <c r="C654" s="2"/>
      <c r="D654" s="7"/>
      <c r="E654" s="8"/>
      <c r="F654" s="2"/>
      <c r="G654" s="2"/>
    </row>
    <row r="655" spans="1:7" x14ac:dyDescent="0.25">
      <c r="A655" s="2"/>
      <c r="B655" s="2"/>
      <c r="C655" s="2"/>
      <c r="D655" s="2"/>
      <c r="E655" s="8"/>
      <c r="F655" s="2"/>
      <c r="G655" s="2"/>
    </row>
    <row r="656" spans="1:7" x14ac:dyDescent="0.25">
      <c r="A656" s="2"/>
      <c r="B656" s="2"/>
      <c r="C656" s="2"/>
      <c r="D656" s="2"/>
      <c r="E656" s="8"/>
      <c r="F656" s="2"/>
      <c r="G656" s="2"/>
    </row>
    <row r="657" spans="1:7" x14ac:dyDescent="0.25">
      <c r="A657" s="2"/>
      <c r="B657" s="2"/>
      <c r="C657" s="2"/>
      <c r="D657" s="2"/>
      <c r="E657" s="8"/>
      <c r="F657" s="2"/>
      <c r="G657" s="2"/>
    </row>
    <row r="658" spans="1:7" x14ac:dyDescent="0.25">
      <c r="A658" s="2"/>
      <c r="B658" s="2"/>
      <c r="C658" s="2"/>
      <c r="D658" s="2"/>
      <c r="E658" s="8"/>
      <c r="F658" s="2"/>
      <c r="G658" s="2"/>
    </row>
    <row r="659" spans="1:7" x14ac:dyDescent="0.25">
      <c r="A659" s="2"/>
      <c r="B659" s="2"/>
      <c r="C659" s="2"/>
      <c r="D659" s="2"/>
      <c r="E659" s="8"/>
      <c r="F659" s="2"/>
      <c r="G659" s="2"/>
    </row>
    <row r="660" spans="1:7" x14ac:dyDescent="0.25">
      <c r="A660" s="2"/>
      <c r="B660" s="2"/>
      <c r="C660" s="2"/>
      <c r="D660" s="2"/>
      <c r="E660" s="8"/>
      <c r="F660" s="2"/>
      <c r="G660" s="2"/>
    </row>
    <row r="661" spans="1:7" x14ac:dyDescent="0.25">
      <c r="A661" s="2"/>
      <c r="B661" s="2"/>
      <c r="C661" s="2"/>
      <c r="D661" s="2"/>
      <c r="E661" s="8"/>
      <c r="F661" s="2"/>
      <c r="G661" s="2"/>
    </row>
    <row r="662" spans="1:7" x14ac:dyDescent="0.25">
      <c r="A662" s="2"/>
      <c r="B662" s="2"/>
      <c r="C662" s="2"/>
      <c r="D662" s="2"/>
      <c r="E662" s="8"/>
      <c r="F662" s="2"/>
      <c r="G662" s="2"/>
    </row>
    <row r="663" spans="1:7" x14ac:dyDescent="0.25">
      <c r="A663" s="2"/>
      <c r="B663" s="2"/>
      <c r="C663" s="2"/>
      <c r="D663" s="2"/>
      <c r="E663" s="8"/>
      <c r="F663" s="2"/>
      <c r="G663" s="2"/>
    </row>
    <row r="664" spans="1:7" x14ac:dyDescent="0.25">
      <c r="A664" s="2"/>
      <c r="B664" s="2"/>
      <c r="C664" s="2"/>
      <c r="D664" s="2"/>
      <c r="E664" s="8"/>
      <c r="F664" s="2"/>
      <c r="G664" s="2"/>
    </row>
    <row r="665" spans="1:7" x14ac:dyDescent="0.25">
      <c r="A665" s="2"/>
      <c r="B665" s="2"/>
      <c r="C665" s="2"/>
      <c r="D665" s="2"/>
      <c r="E665" s="8"/>
      <c r="F665" s="2"/>
      <c r="G665" s="2"/>
    </row>
    <row r="666" spans="1:7" x14ac:dyDescent="0.25">
      <c r="A666" s="2"/>
      <c r="B666" s="2"/>
      <c r="C666" s="2"/>
      <c r="D666" s="2"/>
      <c r="E666" s="8"/>
      <c r="F666" s="2"/>
      <c r="G666" s="2"/>
    </row>
    <row r="667" spans="1:7" x14ac:dyDescent="0.25">
      <c r="A667" s="2"/>
      <c r="B667" s="2"/>
      <c r="C667" s="2"/>
      <c r="D667" s="2"/>
      <c r="E667" s="8"/>
      <c r="F667" s="2"/>
      <c r="G667" s="2"/>
    </row>
    <row r="668" spans="1:7" x14ac:dyDescent="0.25">
      <c r="A668" s="2"/>
      <c r="B668" s="2"/>
      <c r="C668" s="2"/>
      <c r="D668" s="2"/>
      <c r="E668" s="8"/>
      <c r="F668" s="2"/>
      <c r="G668" s="2"/>
    </row>
    <row r="669" spans="1:7" x14ac:dyDescent="0.25">
      <c r="A669" s="2"/>
      <c r="B669" s="2"/>
      <c r="C669" s="2"/>
      <c r="D669" s="2"/>
      <c r="E669" s="8"/>
      <c r="F669" s="2"/>
      <c r="G669" s="2"/>
    </row>
    <row r="670" spans="1:7" x14ac:dyDescent="0.25">
      <c r="A670" s="2"/>
      <c r="B670" s="2"/>
      <c r="C670" s="2"/>
      <c r="D670" s="2"/>
      <c r="E670" s="8"/>
      <c r="F670" s="2"/>
      <c r="G670" s="2"/>
    </row>
    <row r="671" spans="1:7" x14ac:dyDescent="0.25">
      <c r="A671" s="2"/>
      <c r="B671" s="2"/>
      <c r="C671" s="2"/>
      <c r="D671" s="2"/>
      <c r="E671" s="8"/>
      <c r="F671" s="2"/>
      <c r="G671" s="2"/>
    </row>
    <row r="672" spans="1:7" x14ac:dyDescent="0.25">
      <c r="A672" s="2"/>
      <c r="B672" s="2"/>
      <c r="C672" s="2"/>
      <c r="D672" s="2"/>
      <c r="E672" s="8"/>
      <c r="F672" s="2"/>
      <c r="G672" s="2"/>
    </row>
    <row r="673" spans="1:7" x14ac:dyDescent="0.25">
      <c r="A673" s="2"/>
      <c r="B673" s="2"/>
      <c r="C673" s="2"/>
      <c r="D673" s="2"/>
      <c r="E673" s="8"/>
      <c r="F673" s="2"/>
      <c r="G673" s="2"/>
    </row>
    <row r="674" spans="1:7" x14ac:dyDescent="0.25">
      <c r="A674" s="2"/>
      <c r="B674" s="2"/>
      <c r="C674" s="2"/>
      <c r="D674" s="2"/>
      <c r="E674" s="8"/>
      <c r="F674" s="2"/>
      <c r="G674" s="2"/>
    </row>
    <row r="675" spans="1:7" x14ac:dyDescent="0.25">
      <c r="A675" s="2"/>
      <c r="B675" s="2"/>
      <c r="C675" s="2"/>
      <c r="D675" s="2"/>
      <c r="E675" s="8"/>
      <c r="F675" s="2"/>
      <c r="G675" s="2"/>
    </row>
    <row r="676" spans="1:7" x14ac:dyDescent="0.25">
      <c r="A676" s="2"/>
      <c r="B676" s="2"/>
      <c r="C676" s="2"/>
      <c r="D676" s="2"/>
      <c r="E676" s="8"/>
      <c r="F676" s="2"/>
      <c r="G676" s="2"/>
    </row>
    <row r="677" spans="1:7" x14ac:dyDescent="0.25">
      <c r="A677" s="2"/>
      <c r="B677" s="2"/>
      <c r="C677" s="2"/>
      <c r="D677" s="2"/>
      <c r="E677" s="8"/>
      <c r="F677" s="2"/>
      <c r="G677" s="2"/>
    </row>
    <row r="678" spans="1:7" x14ac:dyDescent="0.25">
      <c r="A678" s="2"/>
      <c r="B678" s="2"/>
      <c r="C678" s="2"/>
      <c r="D678" s="2"/>
      <c r="E678" s="8"/>
      <c r="F678" s="2"/>
      <c r="G678" s="2"/>
    </row>
    <row r="679" spans="1:7" x14ac:dyDescent="0.25">
      <c r="A679" s="2"/>
      <c r="B679" s="2"/>
      <c r="C679" s="2"/>
      <c r="D679" s="2"/>
      <c r="E679" s="8"/>
      <c r="F679" s="2"/>
      <c r="G679" s="2"/>
    </row>
    <row r="680" spans="1:7" x14ac:dyDescent="0.25">
      <c r="A680" s="2"/>
      <c r="B680" s="2"/>
      <c r="C680" s="2"/>
      <c r="D680" s="2"/>
      <c r="E680" s="8"/>
      <c r="F680" s="2"/>
      <c r="G680" s="2"/>
    </row>
    <row r="681" spans="1:7" x14ac:dyDescent="0.25">
      <c r="A681" s="2"/>
      <c r="B681" s="2"/>
      <c r="C681" s="2"/>
      <c r="D681" s="2"/>
      <c r="E681" s="8"/>
      <c r="F681" s="2"/>
      <c r="G681" s="2"/>
    </row>
    <row r="682" spans="1:7" x14ac:dyDescent="0.25">
      <c r="A682" s="2"/>
      <c r="B682" s="2"/>
      <c r="C682" s="2"/>
      <c r="D682" s="2"/>
      <c r="E682" s="8"/>
      <c r="F682" s="2"/>
      <c r="G682" s="2"/>
    </row>
    <row r="683" spans="1:7" x14ac:dyDescent="0.25">
      <c r="A683" s="2"/>
      <c r="B683" s="2"/>
      <c r="C683" s="2"/>
      <c r="D683" s="2"/>
      <c r="E683" s="8"/>
      <c r="F683" s="2"/>
      <c r="G683" s="2"/>
    </row>
    <row r="684" spans="1:7" x14ac:dyDescent="0.25">
      <c r="A684" s="2"/>
      <c r="B684" s="2"/>
      <c r="C684" s="2"/>
      <c r="D684" s="2"/>
      <c r="E684" s="8"/>
      <c r="F684" s="2"/>
      <c r="G684" s="2"/>
    </row>
    <row r="685" spans="1:7" x14ac:dyDescent="0.25">
      <c r="A685" s="2"/>
      <c r="B685" s="2"/>
      <c r="C685" s="2"/>
      <c r="D685" s="2"/>
      <c r="E685" s="8"/>
      <c r="F685" s="2"/>
      <c r="G685" s="2"/>
    </row>
    <row r="686" spans="1:7" x14ac:dyDescent="0.25">
      <c r="A686" s="2"/>
      <c r="B686" s="2"/>
      <c r="C686" s="2"/>
      <c r="D686" s="2"/>
      <c r="E686" s="8"/>
      <c r="F686" s="2"/>
      <c r="G686" s="2"/>
    </row>
    <row r="687" spans="1:7" x14ac:dyDescent="0.25">
      <c r="A687" s="2"/>
      <c r="B687" s="2"/>
      <c r="C687" s="2"/>
      <c r="D687" s="2"/>
      <c r="E687" s="8"/>
      <c r="F687" s="2"/>
      <c r="G687" s="2"/>
    </row>
    <row r="688" spans="1:7" x14ac:dyDescent="0.25">
      <c r="A688" s="2"/>
      <c r="B688" s="2"/>
      <c r="C688" s="2"/>
      <c r="D688" s="2"/>
      <c r="E688" s="8"/>
      <c r="F688" s="2"/>
      <c r="G688" s="2"/>
    </row>
    <row r="689" spans="1:7" x14ac:dyDescent="0.25">
      <c r="A689" s="2"/>
      <c r="B689" s="2"/>
      <c r="C689" s="2"/>
      <c r="D689" s="2"/>
      <c r="E689" s="8"/>
      <c r="F689" s="2"/>
      <c r="G689" s="2"/>
    </row>
    <row r="690" spans="1:7" x14ac:dyDescent="0.25">
      <c r="A690" s="2"/>
      <c r="B690" s="2"/>
      <c r="C690" s="2"/>
      <c r="D690" s="2"/>
      <c r="E690" s="8"/>
      <c r="F690" s="2"/>
      <c r="G690" s="2"/>
    </row>
    <row r="691" spans="1:7" x14ac:dyDescent="0.25">
      <c r="A691" s="2"/>
      <c r="B691" s="2"/>
      <c r="C691" s="2"/>
      <c r="D691" s="2"/>
      <c r="E691" s="8"/>
      <c r="F691" s="2"/>
      <c r="G691" s="2"/>
    </row>
    <row r="692" spans="1:7" x14ac:dyDescent="0.25">
      <c r="A692" s="2"/>
      <c r="B692" s="2"/>
      <c r="C692" s="2"/>
      <c r="D692" s="2"/>
      <c r="E692" s="8"/>
      <c r="F692" s="2"/>
      <c r="G692" s="2"/>
    </row>
    <row r="693" spans="1:7" x14ac:dyDescent="0.25">
      <c r="A693" s="2"/>
      <c r="B693" s="2"/>
      <c r="C693" s="2"/>
      <c r="D693" s="2"/>
      <c r="E693" s="8"/>
      <c r="F693" s="2"/>
      <c r="G693" s="2"/>
    </row>
    <row r="694" spans="1:7" x14ac:dyDescent="0.25">
      <c r="A694" s="2"/>
      <c r="B694" s="2"/>
      <c r="C694" s="2"/>
      <c r="D694" s="2"/>
      <c r="E694" s="8"/>
      <c r="F694" s="2"/>
      <c r="G694" s="2"/>
    </row>
    <row r="695" spans="1:7" x14ac:dyDescent="0.25">
      <c r="A695" s="2"/>
      <c r="B695" s="2"/>
      <c r="C695" s="2"/>
      <c r="D695" s="2"/>
      <c r="E695" s="8"/>
      <c r="F695" s="2"/>
      <c r="G695" s="2"/>
    </row>
    <row r="696" spans="1:7" x14ac:dyDescent="0.25">
      <c r="A696" s="2"/>
      <c r="B696" s="2"/>
      <c r="C696" s="2"/>
      <c r="D696" s="2"/>
      <c r="E696" s="8"/>
      <c r="F696" s="2"/>
      <c r="G696" s="2"/>
    </row>
    <row r="697" spans="1:7" x14ac:dyDescent="0.25">
      <c r="A697" s="2"/>
      <c r="B697" s="2"/>
      <c r="C697" s="2"/>
      <c r="D697" s="2"/>
      <c r="E697" s="8"/>
      <c r="F697" s="2"/>
      <c r="G697" s="2"/>
    </row>
    <row r="698" spans="1:7" x14ac:dyDescent="0.25">
      <c r="A698" s="2"/>
      <c r="B698" s="2"/>
      <c r="C698" s="2"/>
      <c r="D698" s="2"/>
      <c r="E698" s="8"/>
      <c r="F698" s="2"/>
      <c r="G698" s="2"/>
    </row>
    <row r="699" spans="1:7" x14ac:dyDescent="0.25">
      <c r="A699" s="2"/>
      <c r="B699" s="2"/>
      <c r="C699" s="2"/>
      <c r="D699" s="2"/>
      <c r="E699" s="8"/>
      <c r="F699" s="2"/>
      <c r="G699" s="2"/>
    </row>
    <row r="700" spans="1:7" x14ac:dyDescent="0.25">
      <c r="A700" s="2"/>
      <c r="B700" s="2"/>
      <c r="C700" s="2"/>
      <c r="D700" s="2"/>
      <c r="E700" s="8"/>
      <c r="F700" s="2"/>
      <c r="G700" s="2"/>
    </row>
    <row r="701" spans="1:7" x14ac:dyDescent="0.25">
      <c r="A701" s="2"/>
      <c r="B701" s="2"/>
      <c r="C701" s="2"/>
      <c r="D701" s="2"/>
      <c r="E701" s="8"/>
      <c r="F701" s="2"/>
      <c r="G701" s="2"/>
    </row>
    <row r="702" spans="1:7" x14ac:dyDescent="0.25">
      <c r="A702" s="2"/>
      <c r="B702" s="2"/>
      <c r="C702" s="2"/>
      <c r="D702" s="2"/>
      <c r="E702" s="8"/>
      <c r="F702" s="2"/>
      <c r="G702" s="2"/>
    </row>
    <row r="703" spans="1:7" x14ac:dyDescent="0.25">
      <c r="A703" s="2"/>
      <c r="B703" s="2"/>
      <c r="C703" s="2"/>
      <c r="D703" s="2"/>
      <c r="E703" s="8"/>
      <c r="F703" s="2"/>
      <c r="G703" s="2"/>
    </row>
    <row r="704" spans="1:7" x14ac:dyDescent="0.25">
      <c r="A704" s="2"/>
      <c r="B704" s="2"/>
      <c r="C704" s="2"/>
      <c r="D704" s="2"/>
      <c r="E704" s="8"/>
      <c r="F704" s="2"/>
      <c r="G704" s="2"/>
    </row>
    <row r="705" spans="1:7" x14ac:dyDescent="0.25">
      <c r="A705" s="2"/>
      <c r="B705" s="2"/>
      <c r="C705" s="2"/>
      <c r="D705" s="2"/>
      <c r="E705" s="8"/>
      <c r="F705" s="2"/>
      <c r="G705" s="2"/>
    </row>
    <row r="706" spans="1:7" x14ac:dyDescent="0.25">
      <c r="A706" s="2"/>
      <c r="B706" s="2"/>
      <c r="C706" s="2"/>
      <c r="D706" s="2"/>
      <c r="E706" s="8"/>
      <c r="F706" s="2"/>
      <c r="G706" s="2"/>
    </row>
    <row r="707" spans="1:7" x14ac:dyDescent="0.25">
      <c r="A707" s="2"/>
      <c r="B707" s="2"/>
      <c r="C707" s="2"/>
      <c r="D707" s="2"/>
      <c r="E707" s="8"/>
      <c r="F707" s="2"/>
      <c r="G707" s="2"/>
    </row>
    <row r="708" spans="1:7" x14ac:dyDescent="0.25">
      <c r="A708" s="2"/>
      <c r="B708" s="2"/>
      <c r="C708" s="2"/>
      <c r="D708" s="2"/>
      <c r="E708" s="8"/>
      <c r="F708" s="2"/>
      <c r="G708" s="2"/>
    </row>
    <row r="709" spans="1:7" x14ac:dyDescent="0.25">
      <c r="A709" s="2"/>
      <c r="B709" s="2"/>
      <c r="C709" s="2"/>
      <c r="D709" s="2"/>
      <c r="E709" s="8"/>
      <c r="F709" s="2"/>
      <c r="G709" s="2"/>
    </row>
    <row r="710" spans="1:7" x14ac:dyDescent="0.25">
      <c r="A710" s="2"/>
      <c r="B710" s="2"/>
      <c r="C710" s="2"/>
      <c r="D710" s="2"/>
      <c r="E710" s="8"/>
      <c r="F710" s="2"/>
      <c r="G710" s="2"/>
    </row>
    <row r="711" spans="1:7" x14ac:dyDescent="0.25">
      <c r="A711" s="2"/>
      <c r="B711" s="2"/>
      <c r="C711" s="2"/>
      <c r="D711" s="2"/>
      <c r="E711" s="8"/>
      <c r="F711" s="2"/>
      <c r="G711" s="2"/>
    </row>
    <row r="712" spans="1:7" x14ac:dyDescent="0.25">
      <c r="A712" s="2"/>
      <c r="B712" s="2"/>
      <c r="C712" s="2"/>
      <c r="D712" s="2"/>
      <c r="E712" s="8"/>
      <c r="F712" s="2"/>
      <c r="G712" s="2"/>
    </row>
    <row r="713" spans="1:7" x14ac:dyDescent="0.25">
      <c r="A713" s="2"/>
      <c r="B713" s="2"/>
      <c r="C713" s="2"/>
      <c r="D713" s="2"/>
      <c r="E713" s="8"/>
      <c r="F713" s="2"/>
      <c r="G713" s="2"/>
    </row>
    <row r="714" spans="1:7" x14ac:dyDescent="0.25">
      <c r="A714" s="2"/>
      <c r="B714" s="2"/>
      <c r="C714" s="2"/>
      <c r="D714" s="2"/>
      <c r="E714" s="8"/>
      <c r="F714" s="2"/>
      <c r="G714" s="2"/>
    </row>
    <row r="715" spans="1:7" x14ac:dyDescent="0.25">
      <c r="A715" s="2"/>
      <c r="B715" s="2"/>
      <c r="C715" s="2"/>
      <c r="D715" s="2"/>
      <c r="E715" s="8"/>
      <c r="F715" s="2"/>
      <c r="G715" s="2"/>
    </row>
    <row r="716" spans="1:7" x14ac:dyDescent="0.25">
      <c r="A716" s="2"/>
      <c r="B716" s="2"/>
      <c r="C716" s="2"/>
      <c r="D716" s="2"/>
      <c r="E716" s="8"/>
      <c r="F716" s="2"/>
      <c r="G716" s="2"/>
    </row>
    <row r="717" spans="1:7" x14ac:dyDescent="0.25">
      <c r="A717" s="2"/>
      <c r="B717" s="2"/>
      <c r="C717" s="2"/>
      <c r="D717" s="2"/>
      <c r="E717" s="8"/>
      <c r="F717" s="2"/>
      <c r="G717" s="2"/>
    </row>
    <row r="718" spans="1:7" x14ac:dyDescent="0.25">
      <c r="A718" s="2"/>
      <c r="B718" s="2"/>
      <c r="C718" s="2"/>
      <c r="D718" s="2"/>
      <c r="E718" s="8"/>
      <c r="F718" s="2"/>
      <c r="G718" s="2"/>
    </row>
    <row r="719" spans="1:7" x14ac:dyDescent="0.25">
      <c r="A719" s="2"/>
      <c r="B719" s="2"/>
      <c r="C719" s="2"/>
      <c r="D719" s="2"/>
      <c r="E719" s="8"/>
      <c r="F719" s="2"/>
      <c r="G719" s="2"/>
    </row>
    <row r="720" spans="1:7" x14ac:dyDescent="0.25">
      <c r="A720" s="2"/>
      <c r="B720" s="2"/>
      <c r="C720" s="2"/>
      <c r="D720" s="2"/>
      <c r="E720" s="8"/>
      <c r="F720" s="2"/>
      <c r="G720" s="2"/>
    </row>
    <row r="721" spans="1:7" x14ac:dyDescent="0.25">
      <c r="A721" s="2"/>
      <c r="B721" s="2"/>
      <c r="C721" s="2"/>
      <c r="D721" s="2"/>
      <c r="E721" s="8"/>
      <c r="F721" s="2"/>
      <c r="G721" s="2"/>
    </row>
    <row r="722" spans="1:7" x14ac:dyDescent="0.25">
      <c r="A722" s="2"/>
      <c r="B722" s="2"/>
      <c r="C722" s="2"/>
      <c r="D722" s="2"/>
      <c r="E722" s="8"/>
      <c r="F722" s="2"/>
      <c r="G722" s="2"/>
    </row>
    <row r="723" spans="1:7" x14ac:dyDescent="0.25">
      <c r="A723" s="2"/>
      <c r="B723" s="2"/>
      <c r="C723" s="2"/>
      <c r="D723" s="2"/>
      <c r="E723" s="8"/>
      <c r="F723" s="2"/>
      <c r="G723" s="2"/>
    </row>
    <row r="724" spans="1:7" x14ac:dyDescent="0.25">
      <c r="A724" s="2"/>
      <c r="B724" s="2"/>
      <c r="C724" s="2"/>
      <c r="D724" s="2"/>
      <c r="E724" s="8"/>
      <c r="F724" s="2"/>
      <c r="G724" s="2"/>
    </row>
    <row r="725" spans="1:7" x14ac:dyDescent="0.25">
      <c r="A725" s="2"/>
      <c r="B725" s="2"/>
      <c r="C725" s="2"/>
      <c r="D725" s="2"/>
      <c r="E725" s="8"/>
      <c r="F725" s="2"/>
      <c r="G725" s="2"/>
    </row>
    <row r="726" spans="1:7" x14ac:dyDescent="0.25">
      <c r="A726" s="2"/>
      <c r="B726" s="2"/>
      <c r="C726" s="2"/>
      <c r="D726" s="2"/>
      <c r="E726" s="8"/>
      <c r="F726" s="2"/>
      <c r="G726" s="2"/>
    </row>
    <row r="727" spans="1:7" x14ac:dyDescent="0.25">
      <c r="A727" s="2"/>
      <c r="B727" s="2"/>
      <c r="C727" s="2"/>
      <c r="D727" s="2"/>
      <c r="E727" s="8"/>
      <c r="F727" s="2"/>
      <c r="G727" s="2"/>
    </row>
    <row r="728" spans="1:7" x14ac:dyDescent="0.25">
      <c r="A728" s="2"/>
      <c r="B728" s="2"/>
      <c r="C728" s="2"/>
      <c r="D728" s="2"/>
      <c r="E728" s="8"/>
      <c r="F728" s="2"/>
      <c r="G728" s="2"/>
    </row>
    <row r="729" spans="1:7" x14ac:dyDescent="0.25">
      <c r="A729" s="2"/>
      <c r="B729" s="2"/>
      <c r="C729" s="2"/>
      <c r="D729" s="2"/>
      <c r="E729" s="8"/>
      <c r="F729" s="2"/>
      <c r="G729" s="2"/>
    </row>
    <row r="730" spans="1:7" x14ac:dyDescent="0.25">
      <c r="A730" s="2"/>
      <c r="B730" s="2"/>
      <c r="C730" s="2"/>
      <c r="D730" s="2"/>
      <c r="E730" s="8"/>
      <c r="F730" s="2"/>
      <c r="G730" s="2"/>
    </row>
    <row r="731" spans="1:7" x14ac:dyDescent="0.25">
      <c r="A731" s="2"/>
      <c r="B731" s="2"/>
      <c r="C731" s="2"/>
      <c r="D731" s="2"/>
      <c r="E731" s="8"/>
      <c r="F731" s="2"/>
      <c r="G731" s="2"/>
    </row>
    <row r="732" spans="1:7" x14ac:dyDescent="0.25">
      <c r="A732" s="2"/>
      <c r="B732" s="2"/>
      <c r="C732" s="2"/>
      <c r="D732" s="2"/>
      <c r="E732" s="8"/>
      <c r="F732" s="2"/>
      <c r="G732" s="2"/>
    </row>
    <row r="733" spans="1:7" x14ac:dyDescent="0.25">
      <c r="A733" s="2"/>
      <c r="B733" s="2"/>
      <c r="C733" s="2"/>
      <c r="D733" s="2"/>
      <c r="E733" s="8"/>
      <c r="F733" s="2"/>
      <c r="G733" s="2"/>
    </row>
    <row r="734" spans="1:7" x14ac:dyDescent="0.25">
      <c r="A734" s="2"/>
      <c r="B734" s="2"/>
      <c r="C734" s="2"/>
      <c r="D734" s="2"/>
      <c r="E734" s="8"/>
      <c r="F734" s="2"/>
      <c r="G734" s="2"/>
    </row>
    <row r="735" spans="1:7" x14ac:dyDescent="0.25">
      <c r="A735" s="2"/>
      <c r="B735" s="2"/>
      <c r="C735" s="2"/>
      <c r="D735" s="2"/>
      <c r="E735" s="8"/>
      <c r="F735" s="2"/>
      <c r="G735" s="2"/>
    </row>
    <row r="736" spans="1:7" x14ac:dyDescent="0.25">
      <c r="A736" s="2"/>
      <c r="B736" s="2"/>
      <c r="C736" s="2"/>
      <c r="D736" s="2"/>
      <c r="E736" s="8"/>
      <c r="F736" s="2"/>
      <c r="G736" s="2"/>
    </row>
    <row r="737" spans="1:7" x14ac:dyDescent="0.25">
      <c r="A737" s="2"/>
      <c r="B737" s="2"/>
      <c r="C737" s="2"/>
      <c r="D737" s="2"/>
      <c r="E737" s="8"/>
      <c r="F737" s="2"/>
      <c r="G737" s="2"/>
    </row>
    <row r="738" spans="1:7" x14ac:dyDescent="0.25">
      <c r="A738" s="2"/>
      <c r="B738" s="2"/>
      <c r="C738" s="2"/>
      <c r="D738" s="2"/>
      <c r="E738" s="8"/>
      <c r="F738" s="2"/>
      <c r="G738" s="2"/>
    </row>
    <row r="739" spans="1:7" x14ac:dyDescent="0.25">
      <c r="A739" s="2"/>
      <c r="B739" s="2"/>
      <c r="C739" s="2"/>
      <c r="D739" s="2"/>
      <c r="E739" s="8"/>
      <c r="F739" s="2"/>
      <c r="G739" s="2"/>
    </row>
    <row r="740" spans="1:7" x14ac:dyDescent="0.25">
      <c r="A740" s="2"/>
      <c r="B740" s="2"/>
      <c r="C740" s="2"/>
      <c r="D740" s="2"/>
      <c r="E740" s="8"/>
      <c r="F740" s="2"/>
      <c r="G740" s="2"/>
    </row>
    <row r="741" spans="1:7" x14ac:dyDescent="0.25">
      <c r="A741" s="2"/>
      <c r="B741" s="2"/>
      <c r="C741" s="2"/>
      <c r="D741" s="2"/>
      <c r="E741" s="2"/>
      <c r="F741" s="2"/>
      <c r="G741" s="2"/>
    </row>
    <row r="742" spans="1:7" x14ac:dyDescent="0.25">
      <c r="A742" s="2"/>
      <c r="B742" s="2"/>
      <c r="C742" s="2"/>
      <c r="D742" s="2"/>
      <c r="E742" s="2"/>
      <c r="F742" s="2"/>
      <c r="G742" s="2"/>
    </row>
    <row r="743" spans="1:7" x14ac:dyDescent="0.25">
      <c r="A743" s="2"/>
      <c r="B743" s="2"/>
      <c r="C743" s="2"/>
      <c r="D743" s="2"/>
      <c r="E743" s="2"/>
      <c r="F743" s="2"/>
      <c r="G743" s="2"/>
    </row>
    <row r="744" spans="1:7" x14ac:dyDescent="0.25">
      <c r="A744" s="2"/>
      <c r="B744" s="2"/>
      <c r="C744" s="2"/>
      <c r="D744" s="2"/>
      <c r="E744" s="2"/>
      <c r="F744" s="2"/>
      <c r="G744" s="2"/>
    </row>
    <row r="745" spans="1:7" x14ac:dyDescent="0.25">
      <c r="A745" s="2"/>
      <c r="B745" s="2"/>
      <c r="C745" s="2"/>
      <c r="D745" s="2"/>
      <c r="E745" s="2"/>
      <c r="F745" s="2"/>
      <c r="G745" s="2"/>
    </row>
    <row r="746" spans="1:7" x14ac:dyDescent="0.25">
      <c r="A746" s="2"/>
      <c r="B746" s="2"/>
      <c r="C746" s="2"/>
      <c r="D746" s="2"/>
      <c r="E746" s="2"/>
      <c r="F746" s="2"/>
      <c r="G746" s="2"/>
    </row>
    <row r="747" spans="1:7" x14ac:dyDescent="0.25">
      <c r="A747" s="2"/>
      <c r="B747" s="2"/>
      <c r="C747" s="2"/>
      <c r="D747" s="2"/>
      <c r="E747" s="2"/>
      <c r="F747" s="2"/>
      <c r="G747" s="2"/>
    </row>
    <row r="748" spans="1:7" x14ac:dyDescent="0.25">
      <c r="A748" s="2"/>
      <c r="B748" s="2"/>
      <c r="C748" s="2"/>
      <c r="D748" s="2"/>
      <c r="E748" s="2"/>
      <c r="F748" s="2"/>
      <c r="G748" s="2"/>
    </row>
    <row r="749" spans="1:7" x14ac:dyDescent="0.25">
      <c r="A749" s="2"/>
      <c r="B749" s="2"/>
      <c r="C749" s="2"/>
      <c r="D749" s="2"/>
      <c r="E749" s="2"/>
      <c r="F749" s="2"/>
      <c r="G749" s="2"/>
    </row>
    <row r="750" spans="1:7" x14ac:dyDescent="0.25">
      <c r="A750" s="2"/>
      <c r="B750" s="2"/>
      <c r="C750" s="2"/>
      <c r="D750" s="2"/>
      <c r="E750" s="2"/>
      <c r="F750" s="2"/>
      <c r="G750" s="2"/>
    </row>
    <row r="751" spans="1:7" x14ac:dyDescent="0.25">
      <c r="A751" s="2"/>
      <c r="B751" s="2"/>
      <c r="C751" s="2"/>
      <c r="D751" s="2"/>
      <c r="E751" s="2"/>
      <c r="F751" s="2"/>
      <c r="G751" s="2"/>
    </row>
    <row r="752" spans="1:7" x14ac:dyDescent="0.25">
      <c r="A752" s="2"/>
      <c r="B752" s="2"/>
      <c r="C752" s="2"/>
      <c r="D752" s="2"/>
      <c r="E752" s="2"/>
      <c r="F752" s="2"/>
      <c r="G752" s="2"/>
    </row>
    <row r="753" spans="1:7" x14ac:dyDescent="0.25">
      <c r="A753" s="2"/>
      <c r="B753" s="2"/>
      <c r="C753" s="2"/>
      <c r="D753" s="2"/>
      <c r="E753" s="2"/>
      <c r="F753" s="2"/>
      <c r="G753" s="2"/>
    </row>
    <row r="754" spans="1:7" x14ac:dyDescent="0.25">
      <c r="A754" s="2"/>
      <c r="B754" s="2"/>
      <c r="C754" s="2"/>
      <c r="D754" s="2"/>
      <c r="E754" s="2"/>
      <c r="F754" s="2"/>
      <c r="G754" s="2"/>
    </row>
    <row r="755" spans="1:7" x14ac:dyDescent="0.25">
      <c r="A755" s="2"/>
      <c r="B755" s="2"/>
      <c r="C755" s="2"/>
      <c r="D755" s="2"/>
      <c r="E755" s="2"/>
      <c r="F755" s="2"/>
      <c r="G755" s="2"/>
    </row>
    <row r="756" spans="1:7" x14ac:dyDescent="0.25">
      <c r="A756" s="2"/>
      <c r="B756" s="2"/>
      <c r="C756" s="2"/>
      <c r="D756" s="2"/>
      <c r="E756" s="2"/>
      <c r="F756" s="2"/>
      <c r="G756" s="2"/>
    </row>
    <row r="757" spans="1:7" x14ac:dyDescent="0.25">
      <c r="A757" s="2"/>
      <c r="B757" s="2"/>
      <c r="C757" s="2"/>
      <c r="D757" s="2"/>
      <c r="E757" s="2"/>
      <c r="F757" s="2"/>
      <c r="G757" s="2"/>
    </row>
    <row r="758" spans="1:7" x14ac:dyDescent="0.25">
      <c r="A758" s="2"/>
      <c r="B758" s="2"/>
      <c r="C758" s="2"/>
      <c r="D758" s="2"/>
      <c r="E758" s="2"/>
      <c r="F758" s="2"/>
      <c r="G758" s="2"/>
    </row>
    <row r="759" spans="1:7" x14ac:dyDescent="0.25">
      <c r="A759" s="2"/>
      <c r="B759" s="2"/>
      <c r="C759" s="2"/>
      <c r="D759" s="2"/>
      <c r="E759" s="2"/>
      <c r="F759" s="2"/>
      <c r="G759" s="2"/>
    </row>
    <row r="760" spans="1:7" x14ac:dyDescent="0.25">
      <c r="A760" s="2"/>
      <c r="B760" s="2"/>
      <c r="C760" s="2"/>
      <c r="D760" s="2"/>
      <c r="E760" s="2"/>
      <c r="F760" s="2"/>
      <c r="G760" s="2"/>
    </row>
    <row r="761" spans="1:7" x14ac:dyDescent="0.25">
      <c r="A761" s="2"/>
      <c r="B761" s="2"/>
      <c r="C761" s="2"/>
      <c r="D761" s="2"/>
      <c r="E761" s="2"/>
      <c r="F761" s="2"/>
      <c r="G761" s="2"/>
    </row>
    <row r="762" spans="1:7" x14ac:dyDescent="0.25">
      <c r="A762" s="2"/>
      <c r="B762" s="2"/>
      <c r="C762" s="2"/>
      <c r="D762" s="2"/>
      <c r="E762" s="2"/>
      <c r="F762" s="2"/>
      <c r="G762" s="2"/>
    </row>
    <row r="763" spans="1:7" x14ac:dyDescent="0.25">
      <c r="A763" s="2"/>
      <c r="B763" s="2"/>
      <c r="C763" s="2"/>
      <c r="D763" s="2"/>
      <c r="E763" s="2"/>
      <c r="F763" s="2"/>
      <c r="G763" s="2"/>
    </row>
    <row r="764" spans="1:7" x14ac:dyDescent="0.25">
      <c r="A764" s="2"/>
      <c r="B764" s="2"/>
      <c r="C764" s="2"/>
      <c r="D764" s="2"/>
      <c r="E764" s="2"/>
      <c r="F764" s="2"/>
      <c r="G764" s="2"/>
    </row>
    <row r="765" spans="1:7" x14ac:dyDescent="0.25">
      <c r="A765" s="2"/>
      <c r="B765" s="2"/>
      <c r="C765" s="2"/>
      <c r="D765" s="2"/>
      <c r="E765" s="2"/>
      <c r="F765" s="2"/>
      <c r="G765" s="2"/>
    </row>
    <row r="766" spans="1:7" x14ac:dyDescent="0.25">
      <c r="A766" s="2"/>
      <c r="B766" s="2"/>
      <c r="C766" s="2"/>
      <c r="D766" s="2"/>
      <c r="E766" s="2"/>
      <c r="F766" s="2"/>
      <c r="G766" s="2"/>
    </row>
    <row r="767" spans="1:7" x14ac:dyDescent="0.25">
      <c r="A767" s="2"/>
      <c r="B767" s="2"/>
      <c r="C767" s="2"/>
      <c r="D767" s="2"/>
      <c r="E767" s="2"/>
      <c r="F767" s="2"/>
      <c r="G767" s="2"/>
    </row>
    <row r="768" spans="1:7" x14ac:dyDescent="0.25">
      <c r="A768" s="2"/>
      <c r="B768" s="2"/>
      <c r="C768" s="2"/>
      <c r="D768" s="2"/>
      <c r="E768" s="2"/>
      <c r="F768" s="2"/>
      <c r="G768" s="2"/>
    </row>
    <row r="769" spans="1:7" x14ac:dyDescent="0.25">
      <c r="A769" s="2"/>
      <c r="B769" s="2"/>
      <c r="C769" s="2"/>
      <c r="D769" s="2"/>
      <c r="E769" s="2"/>
      <c r="F769" s="2"/>
      <c r="G769" s="2"/>
    </row>
    <row r="770" spans="1:7" x14ac:dyDescent="0.25">
      <c r="A770" s="2"/>
      <c r="B770" s="2"/>
      <c r="C770" s="2"/>
      <c r="D770" s="2"/>
      <c r="E770" s="2"/>
      <c r="F770" s="2"/>
      <c r="G770" s="2"/>
    </row>
    <row r="771" spans="1:7" x14ac:dyDescent="0.25">
      <c r="A771" s="2"/>
      <c r="B771" s="2"/>
      <c r="C771" s="2"/>
      <c r="D771" s="2"/>
      <c r="E771" s="2"/>
      <c r="F771" s="2"/>
      <c r="G771" s="2"/>
    </row>
    <row r="772" spans="1:7" x14ac:dyDescent="0.25">
      <c r="A772" s="2"/>
      <c r="B772" s="2"/>
      <c r="C772" s="2"/>
      <c r="D772" s="2"/>
      <c r="E772" s="2"/>
      <c r="F772" s="2"/>
      <c r="G772" s="2"/>
    </row>
    <row r="773" spans="1:7" x14ac:dyDescent="0.25">
      <c r="A773" s="2"/>
      <c r="B773" s="2"/>
      <c r="C773" s="2"/>
      <c r="D773" s="2"/>
      <c r="E773" s="2"/>
      <c r="F773" s="2"/>
      <c r="G773" s="2"/>
    </row>
    <row r="774" spans="1:7" x14ac:dyDescent="0.25">
      <c r="A774" s="2"/>
      <c r="B774" s="2"/>
      <c r="C774" s="2"/>
      <c r="D774" s="2"/>
      <c r="E774" s="2"/>
      <c r="F774" s="2"/>
      <c r="G774" s="2"/>
    </row>
    <row r="775" spans="1:7" x14ac:dyDescent="0.25">
      <c r="A775" s="2"/>
      <c r="B775" s="2"/>
      <c r="C775" s="2"/>
      <c r="D775" s="2"/>
      <c r="E775" s="2"/>
      <c r="F775" s="2"/>
      <c r="G775" s="2"/>
    </row>
    <row r="776" spans="1:7" x14ac:dyDescent="0.25">
      <c r="A776" s="2"/>
      <c r="B776" s="2"/>
      <c r="C776" s="2"/>
      <c r="D776" s="2"/>
      <c r="E776" s="2"/>
      <c r="F776" s="2"/>
      <c r="G776" s="2"/>
    </row>
    <row r="777" spans="1:7" x14ac:dyDescent="0.25">
      <c r="A777" s="2"/>
      <c r="B777" s="2"/>
      <c r="C777" s="2"/>
      <c r="D777" s="2"/>
      <c r="E777" s="2"/>
      <c r="F777" s="2"/>
      <c r="G777" s="2"/>
    </row>
    <row r="778" spans="1:7" x14ac:dyDescent="0.25">
      <c r="A778" s="2"/>
      <c r="B778" s="2"/>
      <c r="C778" s="2"/>
      <c r="D778" s="2"/>
      <c r="E778" s="2"/>
      <c r="F778" s="2"/>
      <c r="G778" s="2"/>
    </row>
    <row r="779" spans="1:7" x14ac:dyDescent="0.25">
      <c r="A779" s="2"/>
      <c r="B779" s="2"/>
      <c r="C779" s="2"/>
      <c r="D779" s="2"/>
      <c r="E779" s="2"/>
      <c r="F779" s="2"/>
      <c r="G779" s="2"/>
    </row>
    <row r="780" spans="1:7" x14ac:dyDescent="0.25">
      <c r="A780" s="2"/>
      <c r="B780" s="2"/>
      <c r="C780" s="2"/>
      <c r="D780" s="2"/>
      <c r="E780" s="2"/>
      <c r="F780" s="2"/>
      <c r="G780" s="2"/>
    </row>
    <row r="781" spans="1:7" x14ac:dyDescent="0.25">
      <c r="A781" s="2"/>
      <c r="B781" s="2"/>
      <c r="C781" s="2"/>
      <c r="D781" s="2"/>
      <c r="E781" s="2"/>
      <c r="F781" s="2"/>
      <c r="G781" s="2"/>
    </row>
    <row r="782" spans="1:7" x14ac:dyDescent="0.25">
      <c r="A782" s="2"/>
      <c r="B782" s="2"/>
      <c r="C782" s="2"/>
      <c r="D782" s="2"/>
      <c r="E782" s="2"/>
      <c r="F782" s="2"/>
      <c r="G782" s="2"/>
    </row>
    <row r="783" spans="1:7" x14ac:dyDescent="0.25">
      <c r="A783" s="2"/>
      <c r="B783" s="2"/>
      <c r="C783" s="2"/>
      <c r="D783" s="2"/>
      <c r="E783" s="2"/>
      <c r="F783" s="2"/>
      <c r="G783" s="2"/>
    </row>
    <row r="784" spans="1:7" x14ac:dyDescent="0.25">
      <c r="A784" s="2"/>
      <c r="B784" s="2"/>
      <c r="C784" s="2"/>
      <c r="D784" s="2"/>
      <c r="E784" s="2"/>
      <c r="F784" s="2"/>
      <c r="G784" s="2"/>
    </row>
    <row r="785" spans="1:7" x14ac:dyDescent="0.25">
      <c r="A785" s="2"/>
      <c r="B785" s="2"/>
      <c r="C785" s="2"/>
      <c r="D785" s="2"/>
      <c r="E785" s="2"/>
      <c r="F785" s="2"/>
      <c r="G785" s="2"/>
    </row>
    <row r="786" spans="1:7" x14ac:dyDescent="0.25">
      <c r="A786" s="2"/>
      <c r="B786" s="2"/>
      <c r="C786" s="2"/>
      <c r="D786" s="2"/>
      <c r="E786" s="2"/>
      <c r="F786" s="2"/>
      <c r="G786" s="2"/>
    </row>
    <row r="787" spans="1:7" x14ac:dyDescent="0.25">
      <c r="A787" s="2"/>
      <c r="B787" s="2"/>
      <c r="C787" s="2"/>
      <c r="D787" s="2"/>
      <c r="E787" s="2"/>
      <c r="F787" s="2"/>
      <c r="G787" s="2"/>
    </row>
    <row r="788" spans="1:7" x14ac:dyDescent="0.25">
      <c r="A788" s="2"/>
      <c r="B788" s="2"/>
      <c r="C788" s="2"/>
      <c r="D788" s="2"/>
      <c r="E788" s="2"/>
      <c r="F788" s="2"/>
      <c r="G788" s="2"/>
    </row>
    <row r="789" spans="1:7" x14ac:dyDescent="0.25">
      <c r="A789" s="2"/>
      <c r="B789" s="2"/>
      <c r="C789" s="2"/>
      <c r="D789" s="2"/>
      <c r="E789" s="2"/>
      <c r="F789" s="2"/>
      <c r="G789" s="2"/>
    </row>
    <row r="790" spans="1:7" x14ac:dyDescent="0.25">
      <c r="A790" s="2"/>
      <c r="B790" s="2"/>
      <c r="C790" s="2"/>
      <c r="D790" s="2"/>
      <c r="E790" s="2"/>
      <c r="F790" s="2"/>
      <c r="G790" s="2"/>
    </row>
    <row r="791" spans="1:7" x14ac:dyDescent="0.25">
      <c r="A791" s="2"/>
      <c r="B791" s="2"/>
      <c r="C791" s="2"/>
      <c r="D791" s="2"/>
      <c r="E791" s="2"/>
      <c r="F791" s="2"/>
      <c r="G791" s="2"/>
    </row>
    <row r="792" spans="1:7" x14ac:dyDescent="0.25">
      <c r="A792" s="2"/>
      <c r="B792" s="2"/>
      <c r="C792" s="2"/>
      <c r="D792" s="2"/>
      <c r="E792" s="2"/>
      <c r="F792" s="2"/>
      <c r="G792" s="2"/>
    </row>
    <row r="793" spans="1:7" x14ac:dyDescent="0.25">
      <c r="A793" s="2"/>
      <c r="B793" s="2"/>
      <c r="C793" s="2"/>
      <c r="D793" s="2"/>
      <c r="E793" s="2"/>
      <c r="F793" s="2"/>
      <c r="G793" s="2"/>
    </row>
    <row r="794" spans="1:7" x14ac:dyDescent="0.25">
      <c r="A794" s="2"/>
      <c r="B794" s="2"/>
      <c r="C794" s="2"/>
      <c r="D794" s="2"/>
      <c r="E794" s="2"/>
      <c r="F794" s="2"/>
      <c r="G794" s="2"/>
    </row>
    <row r="795" spans="1:7" x14ac:dyDescent="0.25">
      <c r="A795" s="2"/>
      <c r="B795" s="2"/>
      <c r="C795" s="2"/>
      <c r="D795" s="2"/>
      <c r="E795" s="2"/>
      <c r="F795" s="2"/>
      <c r="G795" s="2"/>
    </row>
    <row r="796" spans="1:7" x14ac:dyDescent="0.25">
      <c r="A796" s="2"/>
      <c r="B796" s="2"/>
      <c r="C796" s="2"/>
      <c r="D796" s="2"/>
      <c r="E796" s="2"/>
      <c r="F796" s="2"/>
      <c r="G796" s="2"/>
    </row>
    <row r="797" spans="1:7" x14ac:dyDescent="0.25">
      <c r="A797" s="2"/>
      <c r="B797" s="2"/>
      <c r="C797" s="2"/>
      <c r="D797" s="2"/>
      <c r="E797" s="2"/>
      <c r="F797" s="2"/>
      <c r="G797" s="2"/>
    </row>
    <row r="798" spans="1:7" x14ac:dyDescent="0.25">
      <c r="A798" s="2"/>
      <c r="B798" s="2"/>
      <c r="C798" s="2"/>
      <c r="D798" s="2"/>
      <c r="E798" s="2"/>
      <c r="F798" s="2"/>
      <c r="G798" s="2"/>
    </row>
    <row r="799" spans="1:7" x14ac:dyDescent="0.25">
      <c r="A799" s="2"/>
      <c r="B799" s="2"/>
      <c r="C799" s="2"/>
      <c r="D799" s="2"/>
      <c r="E799" s="2"/>
      <c r="F799" s="2"/>
      <c r="G799" s="2"/>
    </row>
    <row r="800" spans="1:7" x14ac:dyDescent="0.25">
      <c r="A800" s="2"/>
      <c r="B800" s="2"/>
      <c r="C800" s="2"/>
      <c r="D800" s="2"/>
      <c r="E800" s="2"/>
      <c r="F800" s="2"/>
      <c r="G800" s="2"/>
    </row>
    <row r="801" spans="1:7" x14ac:dyDescent="0.25">
      <c r="A801" s="2"/>
      <c r="B801" s="2"/>
      <c r="C801" s="2"/>
      <c r="D801" s="2"/>
      <c r="E801" s="2"/>
      <c r="F801" s="2"/>
      <c r="G801" s="2"/>
    </row>
    <row r="802" spans="1:7" x14ac:dyDescent="0.25">
      <c r="A802" s="2"/>
      <c r="B802" s="2"/>
      <c r="C802" s="2"/>
      <c r="D802" s="2"/>
      <c r="E802" s="2"/>
      <c r="F802" s="2"/>
      <c r="G802" s="2"/>
    </row>
    <row r="803" spans="1:7" x14ac:dyDescent="0.25">
      <c r="A803" s="2"/>
      <c r="B803" s="2"/>
      <c r="C803" s="2"/>
      <c r="D803" s="2"/>
      <c r="E803" s="2"/>
      <c r="F803" s="2"/>
      <c r="G803" s="2"/>
    </row>
    <row r="804" spans="1:7" x14ac:dyDescent="0.25">
      <c r="A804" s="2"/>
      <c r="B804" s="2"/>
      <c r="C804" s="2"/>
      <c r="D804" s="2"/>
      <c r="E804" s="2"/>
      <c r="F804" s="2"/>
      <c r="G804" s="2"/>
    </row>
    <row r="805" spans="1:7" x14ac:dyDescent="0.25">
      <c r="A805" s="2"/>
      <c r="B805" s="2"/>
      <c r="C805" s="2"/>
      <c r="D805" s="2"/>
      <c r="E805" s="2"/>
      <c r="F805" s="2"/>
      <c r="G805" s="2"/>
    </row>
    <row r="806" spans="1:7" x14ac:dyDescent="0.25">
      <c r="A806" s="2"/>
      <c r="B806" s="2"/>
      <c r="C806" s="2"/>
      <c r="D806" s="2"/>
      <c r="E806" s="2"/>
      <c r="F806" s="2"/>
      <c r="G806" s="2"/>
    </row>
    <row r="807" spans="1:7" x14ac:dyDescent="0.25">
      <c r="A807" s="2"/>
      <c r="B807" s="2"/>
      <c r="C807" s="2"/>
      <c r="D807" s="2"/>
      <c r="E807" s="2"/>
      <c r="F807" s="2"/>
      <c r="G807" s="2"/>
    </row>
    <row r="808" spans="1:7" x14ac:dyDescent="0.25">
      <c r="A808" s="2"/>
      <c r="B808" s="2"/>
      <c r="C808" s="2"/>
      <c r="D808" s="2"/>
      <c r="E808" s="2"/>
      <c r="F808" s="2"/>
      <c r="G808" s="2"/>
    </row>
    <row r="809" spans="1:7" x14ac:dyDescent="0.25">
      <c r="A809" s="2"/>
      <c r="B809" s="2"/>
      <c r="C809" s="2"/>
      <c r="D809" s="2"/>
      <c r="E809" s="2"/>
      <c r="F809" s="2"/>
      <c r="G809" s="2"/>
    </row>
    <row r="810" spans="1:7" x14ac:dyDescent="0.25">
      <c r="A810" s="2"/>
      <c r="B810" s="2"/>
      <c r="C810" s="2"/>
      <c r="D810" s="2"/>
      <c r="E810" s="2"/>
      <c r="F810" s="2"/>
      <c r="G810" s="2"/>
    </row>
    <row r="811" spans="1:7" x14ac:dyDescent="0.25">
      <c r="A811" s="2"/>
      <c r="B811" s="2"/>
      <c r="C811" s="2"/>
      <c r="D811" s="2"/>
      <c r="E811" s="2"/>
      <c r="F811" s="2"/>
      <c r="G811" s="2"/>
    </row>
    <row r="812" spans="1:7" x14ac:dyDescent="0.25">
      <c r="A812" s="2"/>
      <c r="B812" s="2"/>
      <c r="C812" s="2"/>
      <c r="D812" s="2"/>
      <c r="E812" s="2"/>
      <c r="F812" s="2"/>
      <c r="G812" s="2"/>
    </row>
    <row r="813" spans="1:7" x14ac:dyDescent="0.25">
      <c r="A813" s="2"/>
      <c r="B813" s="2"/>
      <c r="C813" s="2"/>
      <c r="D813" s="2"/>
      <c r="E813" s="2"/>
      <c r="F813" s="2"/>
      <c r="G813" s="2"/>
    </row>
    <row r="814" spans="1:7" x14ac:dyDescent="0.25">
      <c r="A814" s="2"/>
      <c r="B814" s="2"/>
      <c r="C814" s="2"/>
      <c r="D814" s="2"/>
      <c r="E814" s="2"/>
      <c r="F814" s="2"/>
      <c r="G814" s="2"/>
    </row>
    <row r="815" spans="1:7" x14ac:dyDescent="0.25">
      <c r="A815" s="2"/>
      <c r="B815" s="2"/>
      <c r="C815" s="2"/>
      <c r="D815" s="2"/>
      <c r="E815" s="2"/>
      <c r="F815" s="2"/>
      <c r="G815" s="2"/>
    </row>
    <row r="816" spans="1:7" x14ac:dyDescent="0.25">
      <c r="A816" s="2"/>
      <c r="B816" s="2"/>
      <c r="C816" s="2"/>
      <c r="D816" s="2"/>
      <c r="E816" s="2"/>
      <c r="F816" s="2"/>
      <c r="G816" s="2"/>
    </row>
    <row r="817" spans="1:7" x14ac:dyDescent="0.25">
      <c r="A817" s="2"/>
      <c r="B817" s="2"/>
      <c r="C817" s="2"/>
      <c r="D817" s="2"/>
      <c r="E817" s="2"/>
      <c r="F817" s="2"/>
      <c r="G817" s="2"/>
    </row>
    <row r="818" spans="1:7" x14ac:dyDescent="0.25">
      <c r="A818" s="2"/>
      <c r="B818" s="2"/>
      <c r="C818" s="2"/>
      <c r="D818" s="2"/>
      <c r="E818" s="2"/>
      <c r="F818" s="2"/>
      <c r="G818" s="2"/>
    </row>
    <row r="819" spans="1:7" x14ac:dyDescent="0.25">
      <c r="A819" s="2"/>
      <c r="B819" s="2"/>
      <c r="C819" s="2"/>
      <c r="D819" s="2"/>
      <c r="E819" s="2"/>
      <c r="F819" s="2"/>
      <c r="G819" s="2"/>
    </row>
    <row r="820" spans="1:7" x14ac:dyDescent="0.25">
      <c r="A820" s="2"/>
      <c r="B820" s="2"/>
      <c r="C820" s="2"/>
      <c r="D820" s="2"/>
      <c r="E820" s="2"/>
      <c r="F820" s="2"/>
      <c r="G820" s="2"/>
    </row>
    <row r="821" spans="1:7" x14ac:dyDescent="0.25">
      <c r="A821" s="2"/>
      <c r="B821" s="2"/>
      <c r="C821" s="2"/>
      <c r="D821" s="2"/>
      <c r="E821" s="2"/>
      <c r="F821" s="2"/>
      <c r="G821" s="2"/>
    </row>
    <row r="822" spans="1:7" x14ac:dyDescent="0.25">
      <c r="A822" s="2"/>
      <c r="B822" s="2"/>
      <c r="C822" s="2"/>
      <c r="D822" s="2"/>
      <c r="E822" s="2"/>
      <c r="F822" s="2"/>
      <c r="G822" s="2"/>
    </row>
    <row r="823" spans="1:7" x14ac:dyDescent="0.25">
      <c r="A823" s="2"/>
      <c r="B823" s="2"/>
      <c r="C823" s="2"/>
      <c r="D823" s="2"/>
      <c r="E823" s="2"/>
      <c r="F823" s="2"/>
      <c r="G823" s="2"/>
    </row>
    <row r="824" spans="1:7" x14ac:dyDescent="0.25">
      <c r="A824" s="2"/>
      <c r="B824" s="2"/>
      <c r="C824" s="2"/>
      <c r="D824" s="2"/>
      <c r="E824" s="2"/>
      <c r="F824" s="2"/>
      <c r="G824" s="2"/>
    </row>
    <row r="825" spans="1:7" x14ac:dyDescent="0.25">
      <c r="A825" s="2"/>
      <c r="B825" s="2"/>
      <c r="C825" s="2"/>
      <c r="D825" s="2"/>
      <c r="E825" s="2"/>
      <c r="F825" s="2"/>
      <c r="G825" s="2"/>
    </row>
    <row r="826" spans="1:7" x14ac:dyDescent="0.25">
      <c r="A826" s="2"/>
      <c r="B826" s="2"/>
      <c r="C826" s="2"/>
      <c r="D826" s="2"/>
      <c r="E826" s="2"/>
      <c r="F826" s="2"/>
      <c r="G826" s="2"/>
    </row>
    <row r="827" spans="1:7" x14ac:dyDescent="0.25">
      <c r="A827" s="2"/>
      <c r="B827" s="2"/>
      <c r="C827" s="2"/>
      <c r="D827" s="2"/>
      <c r="E827" s="2"/>
      <c r="F827" s="2"/>
      <c r="G827" s="2"/>
    </row>
    <row r="828" spans="1:7" x14ac:dyDescent="0.25">
      <c r="A828" s="2"/>
      <c r="B828" s="2"/>
      <c r="C828" s="2"/>
      <c r="D828" s="2"/>
      <c r="E828" s="2"/>
      <c r="F828" s="2"/>
      <c r="G828" s="2"/>
    </row>
    <row r="829" spans="1:7" x14ac:dyDescent="0.25">
      <c r="A829" s="2"/>
      <c r="B829" s="2"/>
      <c r="C829" s="2"/>
      <c r="D829" s="2"/>
      <c r="E829" s="2"/>
      <c r="F829" s="2"/>
      <c r="G829" s="2"/>
    </row>
    <row r="830" spans="1:7" x14ac:dyDescent="0.25">
      <c r="A830" s="2"/>
      <c r="B830" s="2"/>
      <c r="C830" s="2"/>
      <c r="D830" s="2"/>
      <c r="E830" s="2"/>
      <c r="F830" s="2"/>
      <c r="G830" s="2"/>
    </row>
    <row r="831" spans="1:7" x14ac:dyDescent="0.25">
      <c r="A831" s="2"/>
      <c r="B831" s="2"/>
      <c r="C831" s="2"/>
      <c r="D831" s="2"/>
      <c r="E831" s="2"/>
      <c r="F831" s="2"/>
      <c r="G831" s="2"/>
    </row>
    <row r="832" spans="1:7" x14ac:dyDescent="0.25">
      <c r="A832" s="2"/>
      <c r="B832" s="2"/>
      <c r="C832" s="2"/>
      <c r="D832" s="2"/>
      <c r="E832" s="2"/>
      <c r="F832" s="2"/>
      <c r="G832" s="2"/>
    </row>
    <row r="833" spans="1:7" x14ac:dyDescent="0.25">
      <c r="A833" s="2"/>
      <c r="B833" s="2"/>
      <c r="C833" s="2"/>
      <c r="D833" s="2"/>
      <c r="E833" s="2"/>
      <c r="F833" s="2"/>
      <c r="G833" s="2"/>
    </row>
    <row r="834" spans="1:7" x14ac:dyDescent="0.25">
      <c r="A834" s="2"/>
      <c r="B834" s="2"/>
      <c r="C834" s="2"/>
      <c r="D834" s="2"/>
      <c r="E834" s="2"/>
      <c r="F834" s="2"/>
      <c r="G834" s="2"/>
    </row>
    <row r="835" spans="1:7" x14ac:dyDescent="0.25">
      <c r="A835" s="2"/>
      <c r="B835" s="2"/>
      <c r="C835" s="2"/>
      <c r="D835" s="2"/>
      <c r="E835" s="2"/>
      <c r="F835" s="2"/>
      <c r="G835" s="2"/>
    </row>
    <row r="836" spans="1:7" x14ac:dyDescent="0.25">
      <c r="A836" s="2"/>
      <c r="B836" s="2"/>
      <c r="C836" s="2"/>
      <c r="D836" s="2"/>
      <c r="E836" s="2"/>
      <c r="F836" s="2"/>
      <c r="G836" s="2"/>
    </row>
    <row r="837" spans="1:7" x14ac:dyDescent="0.25">
      <c r="A837" s="2"/>
      <c r="B837" s="2"/>
      <c r="C837" s="2"/>
      <c r="D837" s="2"/>
      <c r="E837" s="2"/>
      <c r="F837" s="2"/>
      <c r="G837" s="2"/>
    </row>
    <row r="838" spans="1:7" x14ac:dyDescent="0.25">
      <c r="A838" s="2"/>
      <c r="B838" s="2"/>
      <c r="C838" s="2"/>
      <c r="D838" s="2"/>
      <c r="E838" s="2"/>
      <c r="F838" s="2"/>
      <c r="G838" s="2"/>
    </row>
    <row r="839" spans="1:7" x14ac:dyDescent="0.25">
      <c r="A839" s="2"/>
      <c r="B839" s="2"/>
      <c r="C839" s="2"/>
      <c r="D839" s="2"/>
      <c r="E839" s="2"/>
      <c r="F839" s="2"/>
      <c r="G839" s="2"/>
    </row>
    <row r="840" spans="1:7" x14ac:dyDescent="0.25">
      <c r="A840" s="2"/>
      <c r="B840" s="2"/>
      <c r="C840" s="2"/>
      <c r="D840" s="2"/>
      <c r="E840" s="2"/>
      <c r="F840" s="2"/>
      <c r="G840" s="2"/>
    </row>
    <row r="841" spans="1:7" x14ac:dyDescent="0.25">
      <c r="A841" s="2"/>
      <c r="B841" s="2"/>
      <c r="C841" s="2"/>
      <c r="D841" s="2"/>
      <c r="E841" s="2"/>
      <c r="F841" s="2"/>
      <c r="G841" s="2"/>
    </row>
    <row r="842" spans="1:7" x14ac:dyDescent="0.25">
      <c r="A842" s="2"/>
      <c r="B842" s="2"/>
      <c r="C842" s="2"/>
      <c r="D842" s="2"/>
      <c r="E842" s="2"/>
      <c r="F842" s="2"/>
      <c r="G842" s="2"/>
    </row>
    <row r="843" spans="1:7" x14ac:dyDescent="0.25">
      <c r="A843" s="2"/>
      <c r="B843" s="2"/>
      <c r="C843" s="2"/>
      <c r="D843" s="2"/>
      <c r="E843" s="2"/>
      <c r="F843" s="2"/>
      <c r="G843" s="2"/>
    </row>
    <row r="844" spans="1:7" x14ac:dyDescent="0.25">
      <c r="A844" s="2"/>
      <c r="B844" s="2"/>
      <c r="C844" s="2"/>
      <c r="D844" s="2"/>
      <c r="E844" s="2"/>
      <c r="F844" s="2"/>
      <c r="G844" s="2"/>
    </row>
    <row r="845" spans="1:7" x14ac:dyDescent="0.25">
      <c r="A845" s="2"/>
      <c r="B845" s="2"/>
      <c r="C845" s="2"/>
      <c r="D845" s="2"/>
      <c r="E845" s="2"/>
      <c r="F845" s="2"/>
      <c r="G845" s="2"/>
    </row>
    <row r="846" spans="1:7" x14ac:dyDescent="0.25">
      <c r="A846" s="2"/>
      <c r="B846" s="2"/>
      <c r="C846" s="2"/>
      <c r="D846" s="2"/>
      <c r="E846" s="2"/>
      <c r="F846" s="2"/>
      <c r="G846" s="2"/>
    </row>
    <row r="847" spans="1:7" x14ac:dyDescent="0.25">
      <c r="A847" s="2"/>
      <c r="B847" s="2"/>
      <c r="C847" s="2"/>
      <c r="D847" s="2"/>
      <c r="E847" s="2"/>
      <c r="F847" s="2"/>
      <c r="G847" s="2"/>
    </row>
    <row r="848" spans="1:7" x14ac:dyDescent="0.25">
      <c r="A848" s="2"/>
      <c r="B848" s="2"/>
      <c r="C848" s="2"/>
      <c r="D848" s="2"/>
      <c r="E848" s="2"/>
      <c r="F848" s="2"/>
      <c r="G848" s="2"/>
    </row>
    <row r="849" spans="1:7" x14ac:dyDescent="0.25">
      <c r="A849" s="2"/>
      <c r="B849" s="2"/>
      <c r="C849" s="2"/>
      <c r="D849" s="2"/>
      <c r="E849" s="2"/>
      <c r="F849" s="2"/>
      <c r="G849" s="2"/>
    </row>
    <row r="850" spans="1:7" x14ac:dyDescent="0.25">
      <c r="A850" s="2"/>
      <c r="B850" s="2"/>
      <c r="C850" s="2"/>
      <c r="D850" s="2"/>
      <c r="E850" s="2"/>
      <c r="F850" s="2"/>
      <c r="G850" s="2"/>
    </row>
    <row r="851" spans="1:7" x14ac:dyDescent="0.25">
      <c r="A851" s="2"/>
      <c r="B851" s="2"/>
      <c r="C851" s="2"/>
      <c r="D851" s="2"/>
      <c r="E851" s="2"/>
      <c r="F851" s="2"/>
      <c r="G851" s="2"/>
    </row>
    <row r="852" spans="1:7" x14ac:dyDescent="0.25">
      <c r="A852" s="2"/>
      <c r="B852" s="2"/>
      <c r="C852" s="2"/>
      <c r="D852" s="2"/>
      <c r="E852" s="2"/>
      <c r="F852" s="2"/>
      <c r="G852" s="2"/>
    </row>
    <row r="853" spans="1:7" x14ac:dyDescent="0.25">
      <c r="A853" s="2"/>
      <c r="B853" s="2"/>
      <c r="C853" s="2"/>
      <c r="D853" s="2"/>
      <c r="E853" s="2"/>
      <c r="F853" s="2"/>
      <c r="G853" s="2"/>
    </row>
    <row r="854" spans="1:7" x14ac:dyDescent="0.25">
      <c r="A854" s="2"/>
      <c r="B854" s="2"/>
      <c r="C854" s="2"/>
      <c r="D854" s="2"/>
      <c r="E854" s="2"/>
      <c r="F854" s="2"/>
      <c r="G854" s="2"/>
    </row>
    <row r="855" spans="1:7" x14ac:dyDescent="0.25">
      <c r="A855" s="2"/>
      <c r="B855" s="2"/>
      <c r="C855" s="2"/>
      <c r="D855" s="2"/>
      <c r="E855" s="2"/>
      <c r="F855" s="2"/>
      <c r="G855" s="2"/>
    </row>
    <row r="856" spans="1:7" x14ac:dyDescent="0.25">
      <c r="A856" s="2"/>
      <c r="B856" s="2"/>
      <c r="C856" s="2"/>
      <c r="D856" s="2"/>
      <c r="E856" s="2"/>
      <c r="F856" s="2"/>
      <c r="G856" s="2"/>
    </row>
    <row r="857" spans="1:7" x14ac:dyDescent="0.25">
      <c r="A857" s="2"/>
      <c r="B857" s="2"/>
      <c r="C857" s="2"/>
      <c r="D857" s="2"/>
      <c r="E857" s="2"/>
      <c r="F857" s="2"/>
      <c r="G857" s="2"/>
    </row>
    <row r="858" spans="1:7" x14ac:dyDescent="0.25">
      <c r="A858" s="2"/>
      <c r="B858" s="2"/>
      <c r="C858" s="2"/>
      <c r="D858" s="2"/>
      <c r="E858" s="2"/>
      <c r="F858" s="2"/>
      <c r="G858" s="2"/>
    </row>
    <row r="859" spans="1:7" x14ac:dyDescent="0.25">
      <c r="A859" s="2"/>
      <c r="B859" s="2"/>
      <c r="C859" s="2"/>
      <c r="D859" s="2"/>
      <c r="E859" s="2"/>
      <c r="F859" s="2"/>
      <c r="G859" s="2"/>
    </row>
    <row r="860" spans="1:7" x14ac:dyDescent="0.25">
      <c r="A860" s="2"/>
      <c r="B860" s="2"/>
      <c r="C860" s="2"/>
      <c r="D860" s="2"/>
      <c r="E860" s="2"/>
      <c r="F860" s="2"/>
      <c r="G860" s="2"/>
    </row>
    <row r="861" spans="1:7" x14ac:dyDescent="0.25">
      <c r="A861" s="2"/>
      <c r="B861" s="2"/>
      <c r="C861" s="2"/>
      <c r="D861" s="2"/>
      <c r="E861" s="2"/>
      <c r="F861" s="2"/>
      <c r="G861" s="2"/>
    </row>
    <row r="862" spans="1:7" x14ac:dyDescent="0.25">
      <c r="A862" s="2"/>
      <c r="B862" s="2"/>
      <c r="C862" s="2"/>
      <c r="D862" s="2"/>
      <c r="E862" s="2"/>
      <c r="F862" s="2"/>
      <c r="G862" s="2"/>
    </row>
    <row r="863" spans="1:7" x14ac:dyDescent="0.25">
      <c r="A863" s="2"/>
      <c r="B863" s="2"/>
      <c r="C863" s="2"/>
      <c r="D863" s="2"/>
      <c r="E863" s="2"/>
      <c r="F863" s="2"/>
      <c r="G863" s="2"/>
    </row>
    <row r="864" spans="1:7" x14ac:dyDescent="0.25">
      <c r="A864" s="2"/>
      <c r="B864" s="2"/>
      <c r="C864" s="2"/>
      <c r="D864" s="2"/>
      <c r="E864" s="2"/>
      <c r="F864" s="2"/>
      <c r="G864" s="2"/>
    </row>
    <row r="865" spans="1:7" x14ac:dyDescent="0.25">
      <c r="A865" s="2"/>
      <c r="B865" s="2"/>
      <c r="C865" s="2"/>
      <c r="D865" s="2"/>
      <c r="E865" s="2"/>
      <c r="F865" s="2"/>
      <c r="G865" s="2"/>
    </row>
    <row r="866" spans="1:7" x14ac:dyDescent="0.25">
      <c r="A866" s="2"/>
      <c r="B866" s="2"/>
      <c r="C866" s="2"/>
      <c r="D866" s="2"/>
      <c r="E866" s="2"/>
      <c r="F866" s="2"/>
      <c r="G866" s="2"/>
    </row>
    <row r="867" spans="1:7" x14ac:dyDescent="0.25">
      <c r="A867" s="2"/>
      <c r="B867" s="2"/>
      <c r="C867" s="2"/>
      <c r="D867" s="2"/>
      <c r="E867" s="2"/>
      <c r="F867" s="2"/>
      <c r="G867" s="2"/>
    </row>
    <row r="868" spans="1:7" x14ac:dyDescent="0.25">
      <c r="A868" s="2"/>
      <c r="B868" s="2"/>
      <c r="C868" s="2"/>
      <c r="D868" s="2"/>
      <c r="E868" s="2"/>
      <c r="F868" s="2"/>
      <c r="G868" s="2"/>
    </row>
    <row r="869" spans="1:7" x14ac:dyDescent="0.25">
      <c r="A869" s="2"/>
      <c r="B869" s="2"/>
      <c r="C869" s="2"/>
      <c r="D869" s="2"/>
      <c r="E869" s="2"/>
      <c r="F869" s="2"/>
      <c r="G869" s="2"/>
    </row>
    <row r="870" spans="1:7" x14ac:dyDescent="0.25">
      <c r="A870" s="2"/>
      <c r="B870" s="2"/>
      <c r="C870" s="2"/>
      <c r="D870" s="2"/>
      <c r="E870" s="2"/>
      <c r="F870" s="2"/>
      <c r="G870" s="2"/>
    </row>
    <row r="871" spans="1:7" x14ac:dyDescent="0.25">
      <c r="A871" s="2"/>
      <c r="B871" s="2"/>
      <c r="C871" s="2"/>
      <c r="D871" s="2"/>
      <c r="E871" s="2"/>
      <c r="F871" s="2"/>
      <c r="G871" s="2"/>
    </row>
    <row r="872" spans="1:7" x14ac:dyDescent="0.25">
      <c r="A872" s="2"/>
      <c r="B872" s="2"/>
      <c r="C872" s="2"/>
      <c r="D872" s="2"/>
      <c r="E872" s="2"/>
      <c r="F872" s="2"/>
      <c r="G872" s="2"/>
    </row>
    <row r="873" spans="1:7" x14ac:dyDescent="0.25">
      <c r="A873" s="2"/>
      <c r="B873" s="2"/>
      <c r="C873" s="2"/>
      <c r="D873" s="2"/>
      <c r="E873" s="2"/>
      <c r="F873" s="2"/>
      <c r="G873" s="2"/>
    </row>
    <row r="874" spans="1:7" x14ac:dyDescent="0.25">
      <c r="A874" s="2"/>
      <c r="B874" s="2"/>
      <c r="C874" s="2"/>
      <c r="D874" s="2"/>
      <c r="E874" s="2"/>
      <c r="F874" s="2"/>
      <c r="G874" s="2"/>
    </row>
    <row r="875" spans="1:7" x14ac:dyDescent="0.25">
      <c r="A875" s="2"/>
      <c r="B875" s="2"/>
      <c r="C875" s="2"/>
      <c r="D875" s="2"/>
      <c r="E875" s="2"/>
      <c r="F875" s="2"/>
      <c r="G875" s="2"/>
    </row>
    <row r="876" spans="1:7" x14ac:dyDescent="0.25">
      <c r="A876" s="2"/>
      <c r="B876" s="2"/>
      <c r="C876" s="2"/>
      <c r="D876" s="2"/>
      <c r="E876" s="2"/>
      <c r="F876" s="2"/>
      <c r="G876" s="2"/>
    </row>
    <row r="877" spans="1:7" x14ac:dyDescent="0.25">
      <c r="A877" s="2"/>
      <c r="B877" s="2"/>
      <c r="C877" s="2"/>
      <c r="D877" s="2"/>
      <c r="E877" s="2"/>
      <c r="F877" s="2"/>
      <c r="G877" s="2"/>
    </row>
    <row r="878" spans="1:7" x14ac:dyDescent="0.25">
      <c r="A878" s="2"/>
      <c r="B878" s="2"/>
      <c r="C878" s="2"/>
      <c r="D878" s="2"/>
      <c r="E878" s="2"/>
      <c r="F878" s="2"/>
      <c r="G878" s="2"/>
    </row>
    <row r="879" spans="1:7" x14ac:dyDescent="0.25">
      <c r="A879" s="2"/>
      <c r="B879" s="2"/>
      <c r="C879" s="2"/>
      <c r="D879" s="2"/>
      <c r="E879" s="2"/>
      <c r="F879" s="2"/>
      <c r="G879" s="2"/>
    </row>
    <row r="880" spans="1:7" x14ac:dyDescent="0.25">
      <c r="A880" s="2"/>
      <c r="B880" s="2"/>
      <c r="C880" s="2"/>
      <c r="D880" s="2"/>
      <c r="E880" s="2"/>
      <c r="F880" s="2"/>
      <c r="G880" s="2"/>
    </row>
    <row r="881" spans="1:7" x14ac:dyDescent="0.25">
      <c r="A881" s="2"/>
      <c r="B881" s="2"/>
      <c r="C881" s="2"/>
      <c r="D881" s="2"/>
      <c r="E881" s="2"/>
      <c r="F881" s="2"/>
      <c r="G881" s="2"/>
    </row>
    <row r="882" spans="1:7" x14ac:dyDescent="0.25">
      <c r="A882" s="2"/>
      <c r="B882" s="2"/>
      <c r="C882" s="2"/>
      <c r="D882" s="2"/>
      <c r="E882" s="2"/>
      <c r="F882" s="2"/>
      <c r="G882" s="2"/>
    </row>
    <row r="883" spans="1:7" x14ac:dyDescent="0.25">
      <c r="A883" s="2"/>
      <c r="B883" s="2"/>
      <c r="C883" s="2"/>
      <c r="D883" s="2"/>
      <c r="E883" s="2"/>
      <c r="F883" s="2"/>
      <c r="G883" s="2"/>
    </row>
    <row r="884" spans="1:7" x14ac:dyDescent="0.25">
      <c r="A884" s="2"/>
      <c r="B884" s="2"/>
      <c r="C884" s="2"/>
      <c r="D884" s="2"/>
      <c r="E884" s="2"/>
      <c r="F884" s="2"/>
      <c r="G884" s="2"/>
    </row>
    <row r="885" spans="1:7" x14ac:dyDescent="0.25">
      <c r="A885" s="2"/>
      <c r="B885" s="2"/>
      <c r="C885" s="2"/>
      <c r="D885" s="2"/>
      <c r="E885" s="2"/>
      <c r="F885" s="2"/>
      <c r="G885" s="2"/>
    </row>
    <row r="886" spans="1:7" x14ac:dyDescent="0.25">
      <c r="A886" s="2"/>
      <c r="B886" s="2"/>
      <c r="C886" s="2"/>
      <c r="D886" s="2"/>
      <c r="E886" s="2"/>
      <c r="F886" s="2"/>
      <c r="G886" s="2"/>
    </row>
    <row r="887" spans="1:7" x14ac:dyDescent="0.25">
      <c r="A887" s="2"/>
      <c r="B887" s="2"/>
      <c r="C887" s="2"/>
      <c r="D887" s="2"/>
      <c r="E887" s="2"/>
      <c r="F887" s="2"/>
      <c r="G887" s="2"/>
    </row>
    <row r="888" spans="1:7" x14ac:dyDescent="0.25">
      <c r="A888" s="2"/>
      <c r="B888" s="2"/>
      <c r="C888" s="2"/>
      <c r="D888" s="2"/>
      <c r="E888" s="2"/>
      <c r="F888" s="2"/>
      <c r="G888" s="2"/>
    </row>
    <row r="889" spans="1:7" x14ac:dyDescent="0.25">
      <c r="A889" s="2"/>
      <c r="B889" s="2"/>
      <c r="C889" s="2"/>
      <c r="D889" s="2"/>
      <c r="E889" s="2"/>
      <c r="F889" s="2"/>
      <c r="G889" s="2"/>
    </row>
    <row r="890" spans="1:7" x14ac:dyDescent="0.25">
      <c r="A890" s="2"/>
      <c r="B890" s="2"/>
      <c r="C890" s="2"/>
      <c r="D890" s="2"/>
      <c r="E890" s="2"/>
      <c r="F890" s="2"/>
      <c r="G890" s="2"/>
    </row>
    <row r="891" spans="1:7" x14ac:dyDescent="0.25">
      <c r="A891" s="2"/>
      <c r="B891" s="2"/>
      <c r="C891" s="2"/>
      <c r="D891" s="2"/>
      <c r="E891" s="2"/>
      <c r="F891" s="2"/>
      <c r="G891" s="2"/>
    </row>
    <row r="892" spans="1:7" x14ac:dyDescent="0.25">
      <c r="A892" s="2"/>
      <c r="B892" s="2"/>
      <c r="C892" s="2"/>
      <c r="D892" s="2"/>
      <c r="E892" s="2"/>
      <c r="F892" s="2"/>
      <c r="G892" s="2"/>
    </row>
    <row r="893" spans="1:7" x14ac:dyDescent="0.25">
      <c r="A893" s="2"/>
      <c r="B893" s="2"/>
      <c r="C893" s="2"/>
      <c r="D893" s="2"/>
      <c r="E893" s="2"/>
      <c r="F893" s="2"/>
      <c r="G893" s="2"/>
    </row>
    <row r="894" spans="1:7" x14ac:dyDescent="0.25">
      <c r="A894" s="2"/>
      <c r="B894" s="2"/>
      <c r="C894" s="2"/>
      <c r="D894" s="2"/>
      <c r="E894" s="2"/>
      <c r="F894" s="2"/>
      <c r="G894" s="2"/>
    </row>
    <row r="895" spans="1:7" x14ac:dyDescent="0.25">
      <c r="A895" s="2"/>
      <c r="B895" s="2"/>
      <c r="C895" s="2"/>
      <c r="D895" s="2"/>
      <c r="E895" s="2"/>
      <c r="F895" s="2"/>
      <c r="G895" s="2"/>
    </row>
    <row r="896" spans="1:7" x14ac:dyDescent="0.25">
      <c r="A896" s="2"/>
      <c r="B896" s="2"/>
      <c r="C896" s="2"/>
      <c r="D896" s="2"/>
      <c r="E896" s="2"/>
      <c r="F896" s="2"/>
      <c r="G896" s="2"/>
    </row>
    <row r="897" spans="1:7" x14ac:dyDescent="0.25">
      <c r="A897" s="2"/>
      <c r="B897" s="2"/>
      <c r="C897" s="2"/>
      <c r="D897" s="2"/>
      <c r="E897" s="2"/>
      <c r="F897" s="2"/>
      <c r="G897" s="2"/>
    </row>
    <row r="898" spans="1:7" x14ac:dyDescent="0.25">
      <c r="A898" s="2"/>
      <c r="B898" s="2"/>
      <c r="C898" s="2"/>
      <c r="D898" s="2"/>
      <c r="E898" s="2"/>
      <c r="F898" s="2"/>
      <c r="G898" s="2"/>
    </row>
    <row r="899" spans="1:7" x14ac:dyDescent="0.25">
      <c r="A899" s="2"/>
      <c r="B899" s="2"/>
      <c r="C899" s="2"/>
      <c r="D899" s="2"/>
      <c r="E899" s="2"/>
      <c r="F899" s="2"/>
      <c r="G899" s="2"/>
    </row>
    <row r="900" spans="1:7" x14ac:dyDescent="0.25">
      <c r="A900" s="2"/>
      <c r="B900" s="2"/>
      <c r="C900" s="2"/>
      <c r="D900" s="2"/>
      <c r="E900" s="2"/>
      <c r="F900" s="2"/>
      <c r="G900" s="2"/>
    </row>
    <row r="901" spans="1:7" x14ac:dyDescent="0.25">
      <c r="A901" s="2"/>
      <c r="B901" s="2"/>
      <c r="C901" s="2"/>
      <c r="D901" s="2"/>
      <c r="E901" s="2"/>
      <c r="F901" s="2"/>
      <c r="G901" s="2"/>
    </row>
    <row r="902" spans="1:7" x14ac:dyDescent="0.25">
      <c r="A902" s="2"/>
      <c r="B902" s="2"/>
      <c r="C902" s="2"/>
      <c r="D902" s="2"/>
      <c r="E902" s="2"/>
      <c r="F902" s="2"/>
      <c r="G902" s="2"/>
    </row>
    <row r="903" spans="1:7" x14ac:dyDescent="0.25">
      <c r="A903" s="2"/>
      <c r="B903" s="2"/>
      <c r="C903" s="2"/>
      <c r="D903" s="2"/>
      <c r="E903" s="2"/>
      <c r="F903" s="2"/>
      <c r="G903" s="2"/>
    </row>
    <row r="904" spans="1:7" x14ac:dyDescent="0.25">
      <c r="A904" s="2"/>
      <c r="B904" s="2"/>
      <c r="C904" s="2"/>
      <c r="D904" s="2"/>
      <c r="E904" s="2"/>
      <c r="F904" s="2"/>
      <c r="G904" s="2"/>
    </row>
    <row r="905" spans="1:7" x14ac:dyDescent="0.25">
      <c r="A905" s="2"/>
      <c r="B905" s="2"/>
      <c r="C905" s="2"/>
      <c r="D905" s="2"/>
      <c r="E905" s="2"/>
      <c r="F905" s="2"/>
      <c r="G905" s="2"/>
    </row>
    <row r="906" spans="1:7" x14ac:dyDescent="0.25">
      <c r="A906" s="2"/>
      <c r="B906" s="2"/>
      <c r="C906" s="2"/>
      <c r="D906" s="2"/>
      <c r="E906" s="2"/>
      <c r="F906" s="2"/>
      <c r="G906" s="2"/>
    </row>
    <row r="907" spans="1:7" x14ac:dyDescent="0.25">
      <c r="A907" s="2"/>
      <c r="B907" s="2"/>
      <c r="C907" s="2"/>
      <c r="D907" s="2"/>
      <c r="E907" s="2"/>
      <c r="F907" s="2"/>
      <c r="G907" s="2"/>
    </row>
    <row r="908" spans="1:7" x14ac:dyDescent="0.25">
      <c r="A908" s="2"/>
      <c r="B908" s="2"/>
      <c r="C908" s="2"/>
      <c r="D908" s="2"/>
      <c r="E908" s="2"/>
      <c r="F908" s="2"/>
      <c r="G908" s="2"/>
    </row>
    <row r="909" spans="1:7" x14ac:dyDescent="0.25">
      <c r="A909" s="2"/>
      <c r="B909" s="2"/>
      <c r="C909" s="2"/>
      <c r="D909" s="2"/>
      <c r="E909" s="2"/>
      <c r="F909" s="2"/>
      <c r="G909" s="2"/>
    </row>
    <row r="910" spans="1:7" x14ac:dyDescent="0.25">
      <c r="A910" s="2"/>
      <c r="B910" s="2"/>
      <c r="C910" s="2"/>
      <c r="D910" s="2"/>
      <c r="E910" s="2"/>
      <c r="F910" s="2"/>
      <c r="G910" s="2"/>
    </row>
    <row r="911" spans="1:7" x14ac:dyDescent="0.25">
      <c r="A911" s="2"/>
      <c r="B911" s="2"/>
      <c r="C911" s="2"/>
      <c r="D911" s="2"/>
      <c r="E911" s="2"/>
      <c r="F911" s="2"/>
      <c r="G911" s="2"/>
    </row>
    <row r="912" spans="1:7" x14ac:dyDescent="0.25">
      <c r="A912" s="2"/>
      <c r="B912" s="2"/>
      <c r="C912" s="2"/>
      <c r="D912" s="2"/>
      <c r="E912" s="2"/>
      <c r="F912" s="2"/>
      <c r="G912" s="2"/>
    </row>
    <row r="913" spans="1:7" x14ac:dyDescent="0.25">
      <c r="A913" s="2"/>
      <c r="B913" s="2"/>
      <c r="C913" s="2"/>
      <c r="D913" s="2"/>
      <c r="E913" s="2"/>
      <c r="F913" s="2"/>
      <c r="G913" s="2"/>
    </row>
    <row r="914" spans="1:7" x14ac:dyDescent="0.25">
      <c r="A914" s="2"/>
      <c r="B914" s="2"/>
      <c r="C914" s="2"/>
      <c r="D914" s="2"/>
      <c r="E914" s="2"/>
      <c r="F914" s="2"/>
      <c r="G914" s="2"/>
    </row>
    <row r="915" spans="1:7" x14ac:dyDescent="0.25">
      <c r="A915" s="2"/>
      <c r="B915" s="2"/>
      <c r="C915" s="2"/>
      <c r="D915" s="2"/>
      <c r="E915" s="2"/>
      <c r="F915" s="2"/>
      <c r="G915" s="2"/>
    </row>
    <row r="916" spans="1:7" x14ac:dyDescent="0.25">
      <c r="A916" s="2"/>
      <c r="B916" s="2"/>
      <c r="C916" s="2"/>
      <c r="D916" s="2"/>
      <c r="E916" s="2"/>
      <c r="F916" s="2"/>
      <c r="G916" s="2"/>
    </row>
    <row r="917" spans="1:7" x14ac:dyDescent="0.25">
      <c r="A917" s="2"/>
      <c r="B917" s="2"/>
      <c r="C917" s="2"/>
      <c r="D917" s="2"/>
      <c r="E917" s="2"/>
      <c r="F917" s="2"/>
      <c r="G917" s="2"/>
    </row>
    <row r="918" spans="1:7" x14ac:dyDescent="0.25">
      <c r="A918" s="2"/>
      <c r="B918" s="2"/>
      <c r="C918" s="2"/>
      <c r="D918" s="2"/>
      <c r="E918" s="2"/>
      <c r="F918" s="2"/>
      <c r="G918" s="2"/>
    </row>
    <row r="919" spans="1:7" x14ac:dyDescent="0.25">
      <c r="A919" s="2"/>
      <c r="B919" s="2"/>
      <c r="C919" s="2"/>
      <c r="D919" s="2"/>
      <c r="E919" s="2"/>
      <c r="F919" s="2"/>
      <c r="G919" s="2"/>
    </row>
    <row r="920" spans="1:7" x14ac:dyDescent="0.25">
      <c r="A920" s="2"/>
      <c r="B920" s="2"/>
      <c r="C920" s="2"/>
      <c r="D920" s="2"/>
      <c r="E920" s="2"/>
      <c r="F920" s="2"/>
      <c r="G920" s="2"/>
    </row>
    <row r="921" spans="1:7" x14ac:dyDescent="0.25">
      <c r="A921" s="2"/>
      <c r="B921" s="2"/>
      <c r="C921" s="2"/>
      <c r="D921" s="2"/>
      <c r="E921" s="2"/>
      <c r="F921" s="2"/>
      <c r="G921" s="2"/>
    </row>
    <row r="922" spans="1:7" x14ac:dyDescent="0.25">
      <c r="A922" s="2"/>
      <c r="B922" s="2"/>
      <c r="C922" s="2"/>
      <c r="D922" s="2"/>
      <c r="E922" s="2"/>
      <c r="F922" s="2"/>
      <c r="G922" s="2"/>
    </row>
    <row r="923" spans="1:7" x14ac:dyDescent="0.25">
      <c r="A923" s="2"/>
      <c r="B923" s="2"/>
      <c r="C923" s="2"/>
      <c r="D923" s="2"/>
      <c r="E923" s="2"/>
      <c r="F923" s="2"/>
      <c r="G923" s="2"/>
    </row>
    <row r="924" spans="1:7" x14ac:dyDescent="0.25">
      <c r="A924" s="2"/>
      <c r="B924" s="2"/>
      <c r="C924" s="2"/>
      <c r="D924" s="2"/>
      <c r="E924" s="2"/>
      <c r="F924" s="2"/>
      <c r="G924" s="2"/>
    </row>
    <row r="925" spans="1:7" x14ac:dyDescent="0.25">
      <c r="A925" s="2"/>
      <c r="B925" s="2"/>
      <c r="C925" s="2"/>
      <c r="D925" s="2"/>
      <c r="E925" s="2"/>
      <c r="F925" s="2"/>
      <c r="G925" s="2"/>
    </row>
    <row r="926" spans="1:7" x14ac:dyDescent="0.25">
      <c r="A926" s="2"/>
      <c r="B926" s="2"/>
      <c r="C926" s="2"/>
      <c r="D926" s="2"/>
      <c r="E926" s="2"/>
      <c r="F926" s="2"/>
      <c r="G926" s="2"/>
    </row>
    <row r="927" spans="1:7" x14ac:dyDescent="0.25">
      <c r="A927" s="2"/>
      <c r="B927" s="2"/>
      <c r="C927" s="2"/>
      <c r="D927" s="2"/>
      <c r="E927" s="2"/>
      <c r="F927" s="2"/>
      <c r="G927" s="2"/>
    </row>
    <row r="928" spans="1:7" x14ac:dyDescent="0.25">
      <c r="A928" s="2"/>
      <c r="B928" s="2"/>
      <c r="C928" s="2"/>
      <c r="D928" s="2"/>
      <c r="E928" s="2"/>
      <c r="F928" s="2"/>
      <c r="G928" s="2"/>
    </row>
    <row r="929" spans="1:7" x14ac:dyDescent="0.25">
      <c r="A929" s="2"/>
      <c r="B929" s="2"/>
      <c r="C929" s="2"/>
      <c r="D929" s="2"/>
      <c r="E929" s="2"/>
      <c r="F929" s="2"/>
      <c r="G929" s="2"/>
    </row>
    <row r="930" spans="1:7" x14ac:dyDescent="0.25">
      <c r="A930" s="2"/>
      <c r="B930" s="2"/>
      <c r="C930" s="2"/>
      <c r="D930" s="2"/>
      <c r="E930" s="2"/>
      <c r="F930" s="2"/>
      <c r="G930" s="2"/>
    </row>
    <row r="931" spans="1:7" x14ac:dyDescent="0.25">
      <c r="A931" s="2"/>
      <c r="B931" s="2"/>
      <c r="C931" s="2"/>
      <c r="D931" s="2"/>
      <c r="E931" s="2"/>
      <c r="F931" s="2"/>
      <c r="G931" s="2"/>
    </row>
    <row r="932" spans="1:7" x14ac:dyDescent="0.25">
      <c r="A932" s="2"/>
      <c r="B932" s="2"/>
      <c r="C932" s="2"/>
      <c r="D932" s="2"/>
      <c r="E932" s="2"/>
      <c r="F932" s="2"/>
      <c r="G932" s="2"/>
    </row>
    <row r="933" spans="1:7" x14ac:dyDescent="0.25">
      <c r="A933" s="2"/>
      <c r="B933" s="2"/>
      <c r="C933" s="2"/>
      <c r="D933" s="2"/>
      <c r="E933" s="2"/>
      <c r="F933" s="2"/>
      <c r="G933" s="2"/>
    </row>
    <row r="934" spans="1:7" x14ac:dyDescent="0.25">
      <c r="A934" s="2"/>
      <c r="B934" s="2"/>
      <c r="C934" s="2"/>
      <c r="D934" s="2"/>
      <c r="E934" s="2"/>
      <c r="F934" s="2"/>
      <c r="G934" s="2"/>
    </row>
    <row r="935" spans="1:7" x14ac:dyDescent="0.25">
      <c r="A935" s="2"/>
      <c r="B935" s="2"/>
      <c r="C935" s="2"/>
      <c r="D935" s="2"/>
      <c r="E935" s="2"/>
      <c r="F935" s="2"/>
      <c r="G935" s="2"/>
    </row>
    <row r="936" spans="1:7" x14ac:dyDescent="0.25">
      <c r="A936" s="2"/>
      <c r="B936" s="2"/>
      <c r="C936" s="2"/>
      <c r="D936" s="2"/>
      <c r="E936" s="2"/>
      <c r="F936" s="2"/>
      <c r="G936" s="2"/>
    </row>
    <row r="937" spans="1:7" x14ac:dyDescent="0.25">
      <c r="A937" s="2"/>
      <c r="B937" s="2"/>
      <c r="C937" s="2"/>
      <c r="D937" s="2"/>
      <c r="E937" s="2"/>
      <c r="F937" s="2"/>
      <c r="G937" s="2"/>
    </row>
    <row r="938" spans="1:7" x14ac:dyDescent="0.25">
      <c r="A938" s="2"/>
      <c r="B938" s="2"/>
      <c r="C938" s="2"/>
      <c r="D938" s="2"/>
      <c r="E938" s="2"/>
      <c r="F938" s="2"/>
      <c r="G938" s="2"/>
    </row>
    <row r="939" spans="1:7" x14ac:dyDescent="0.25">
      <c r="A939" s="2"/>
      <c r="B939" s="2"/>
      <c r="C939" s="2"/>
      <c r="D939" s="2"/>
      <c r="E939" s="2"/>
      <c r="F939" s="2"/>
      <c r="G939" s="2"/>
    </row>
    <row r="940" spans="1:7" x14ac:dyDescent="0.25">
      <c r="A940" s="2"/>
      <c r="B940" s="2"/>
      <c r="C940" s="2"/>
      <c r="D940" s="2"/>
      <c r="E940" s="2"/>
      <c r="F940" s="2"/>
      <c r="G940" s="2"/>
    </row>
    <row r="941" spans="1:7" x14ac:dyDescent="0.25">
      <c r="A941" s="2"/>
      <c r="B941" s="2"/>
      <c r="C941" s="2"/>
      <c r="D941" s="2"/>
      <c r="E941" s="2"/>
      <c r="F941" s="2"/>
      <c r="G941" s="2"/>
    </row>
    <row r="942" spans="1:7" x14ac:dyDescent="0.25">
      <c r="A942" s="2"/>
      <c r="B942" s="2"/>
      <c r="C942" s="2"/>
      <c r="D942" s="2"/>
      <c r="E942" s="2"/>
      <c r="F942" s="2"/>
      <c r="G942" s="2"/>
    </row>
    <row r="943" spans="1:7" x14ac:dyDescent="0.25">
      <c r="A943" s="2"/>
      <c r="B943" s="2"/>
      <c r="C943" s="2"/>
      <c r="D943" s="2"/>
      <c r="E943" s="2"/>
      <c r="F943" s="2"/>
      <c r="G943" s="2"/>
    </row>
    <row r="944" spans="1:7" x14ac:dyDescent="0.25">
      <c r="A944" s="2"/>
      <c r="B944" s="2"/>
      <c r="C944" s="2"/>
      <c r="D944" s="2"/>
      <c r="E944" s="2"/>
      <c r="F944" s="2"/>
      <c r="G944" s="2"/>
    </row>
    <row r="945" spans="1:7" x14ac:dyDescent="0.25">
      <c r="A945" s="2"/>
      <c r="B945" s="2"/>
      <c r="C945" s="2"/>
      <c r="D945" s="2"/>
      <c r="E945" s="2"/>
      <c r="F945" s="2"/>
      <c r="G945" s="2"/>
    </row>
    <row r="946" spans="1:7" x14ac:dyDescent="0.25">
      <c r="A946" s="2"/>
      <c r="B946" s="2"/>
      <c r="C946" s="2"/>
      <c r="D946" s="2"/>
      <c r="E946" s="2"/>
      <c r="F946" s="2"/>
      <c r="G946" s="2"/>
    </row>
    <row r="947" spans="1:7" x14ac:dyDescent="0.25">
      <c r="A947" s="2"/>
      <c r="B947" s="2"/>
      <c r="C947" s="2"/>
      <c r="D947" s="2"/>
      <c r="E947" s="2"/>
      <c r="F947" s="2"/>
      <c r="G947" s="2"/>
    </row>
    <row r="948" spans="1:7" x14ac:dyDescent="0.25">
      <c r="A948" s="2"/>
      <c r="B948" s="2"/>
      <c r="C948" s="2"/>
      <c r="D948" s="2"/>
      <c r="E948" s="2"/>
      <c r="F948" s="2"/>
      <c r="G948" s="2"/>
    </row>
    <row r="949" spans="1:7" x14ac:dyDescent="0.25">
      <c r="A949" s="2"/>
      <c r="B949" s="2"/>
      <c r="C949" s="2"/>
      <c r="D949" s="2"/>
      <c r="E949" s="2"/>
      <c r="F949" s="2"/>
      <c r="G949" s="2"/>
    </row>
    <row r="950" spans="1:7" x14ac:dyDescent="0.25">
      <c r="A950" s="2"/>
      <c r="B950" s="2"/>
      <c r="C950" s="2"/>
      <c r="D950" s="2"/>
      <c r="E950" s="2"/>
      <c r="F950" s="2"/>
      <c r="G950" s="2"/>
    </row>
    <row r="951" spans="1:7" x14ac:dyDescent="0.25">
      <c r="A951" s="2"/>
      <c r="B951" s="2"/>
      <c r="C951" s="2"/>
      <c r="D951" s="2"/>
      <c r="E951" s="2"/>
      <c r="F951" s="2"/>
      <c r="G951" s="2"/>
    </row>
    <row r="952" spans="1:7" x14ac:dyDescent="0.25">
      <c r="A952" s="2"/>
      <c r="B952" s="2"/>
      <c r="C952" s="2"/>
      <c r="D952" s="2"/>
      <c r="E952" s="2"/>
      <c r="F952" s="2"/>
      <c r="G952" s="2"/>
    </row>
    <row r="953" spans="1:7" x14ac:dyDescent="0.25">
      <c r="A953" s="2"/>
      <c r="B953" s="2"/>
      <c r="C953" s="2"/>
      <c r="D953" s="2"/>
      <c r="E953" s="2"/>
      <c r="F953" s="2"/>
      <c r="G953" s="2"/>
    </row>
    <row r="954" spans="1:7" x14ac:dyDescent="0.25">
      <c r="A954" s="2"/>
      <c r="B954" s="2"/>
      <c r="C954" s="2"/>
      <c r="D954" s="2"/>
      <c r="E954" s="2"/>
      <c r="F954" s="2"/>
      <c r="G954" s="2"/>
    </row>
    <row r="955" spans="1:7" x14ac:dyDescent="0.25">
      <c r="A955" s="2"/>
      <c r="B955" s="2"/>
      <c r="C955" s="2"/>
      <c r="D955" s="2"/>
      <c r="E955" s="2"/>
      <c r="F955" s="2"/>
      <c r="G955" s="2"/>
    </row>
    <row r="956" spans="1:7" x14ac:dyDescent="0.25">
      <c r="A956" s="2"/>
      <c r="B956" s="2"/>
      <c r="C956" s="2"/>
      <c r="D956" s="2"/>
      <c r="E956" s="2"/>
      <c r="F956" s="2"/>
      <c r="G956" s="2"/>
    </row>
    <row r="957" spans="1:7" x14ac:dyDescent="0.25">
      <c r="A957" s="2"/>
      <c r="B957" s="2"/>
      <c r="C957" s="2"/>
      <c r="D957" s="2"/>
      <c r="E957" s="2"/>
      <c r="F957" s="2"/>
      <c r="G957" s="2"/>
    </row>
    <row r="958" spans="1:7" x14ac:dyDescent="0.25">
      <c r="A958" s="2"/>
      <c r="B958" s="2"/>
      <c r="C958" s="2"/>
      <c r="D958" s="2"/>
      <c r="E958" s="2"/>
      <c r="F958" s="2"/>
      <c r="G958" s="2"/>
    </row>
    <row r="959" spans="1:7" x14ac:dyDescent="0.25">
      <c r="A959" s="2"/>
      <c r="B959" s="2"/>
      <c r="C959" s="2"/>
      <c r="D959" s="2"/>
      <c r="E959" s="2"/>
      <c r="F959" s="2"/>
      <c r="G959" s="2"/>
    </row>
    <row r="960" spans="1:7" x14ac:dyDescent="0.25">
      <c r="A960" s="2"/>
      <c r="B960" s="2"/>
      <c r="C960" s="2"/>
      <c r="D960" s="2"/>
      <c r="E960" s="2"/>
      <c r="F960" s="2"/>
      <c r="G960" s="2"/>
    </row>
    <row r="961" spans="1:7" x14ac:dyDescent="0.25">
      <c r="A961" s="2"/>
      <c r="B961" s="2"/>
      <c r="C961" s="2"/>
      <c r="D961" s="2"/>
      <c r="E961" s="2"/>
      <c r="F961" s="2"/>
      <c r="G961" s="2"/>
    </row>
    <row r="962" spans="1:7" x14ac:dyDescent="0.25">
      <c r="A962" s="2"/>
      <c r="B962" s="2"/>
      <c r="C962" s="2"/>
      <c r="D962" s="2"/>
      <c r="E962" s="2"/>
      <c r="F962" s="2"/>
      <c r="G962" s="2"/>
    </row>
    <row r="963" spans="1:7" x14ac:dyDescent="0.25">
      <c r="A963" s="2"/>
      <c r="B963" s="2"/>
      <c r="C963" s="2"/>
      <c r="D963" s="2"/>
      <c r="E963" s="2"/>
      <c r="F963" s="2"/>
      <c r="G963" s="2"/>
    </row>
    <row r="964" spans="1:7" x14ac:dyDescent="0.25">
      <c r="A964" s="2"/>
      <c r="B964" s="2"/>
      <c r="C964" s="2"/>
      <c r="D964" s="2"/>
      <c r="E964" s="2"/>
      <c r="F964" s="2"/>
      <c r="G964" s="2"/>
    </row>
    <row r="965" spans="1:7" x14ac:dyDescent="0.25">
      <c r="A965" s="2"/>
      <c r="B965" s="2"/>
      <c r="C965" s="2"/>
      <c r="D965" s="2"/>
      <c r="E965" s="2"/>
      <c r="F965" s="2"/>
      <c r="G965" s="2"/>
    </row>
    <row r="966" spans="1:7" x14ac:dyDescent="0.25">
      <c r="A966" s="2"/>
      <c r="B966" s="2"/>
      <c r="C966" s="2"/>
      <c r="D966" s="2"/>
      <c r="E966" s="2"/>
      <c r="F966" s="2"/>
      <c r="G966" s="2"/>
    </row>
    <row r="967" spans="1:7" x14ac:dyDescent="0.25">
      <c r="A967" s="2"/>
      <c r="B967" s="2"/>
      <c r="C967" s="2"/>
      <c r="D967" s="2"/>
      <c r="E967" s="2"/>
      <c r="F967" s="2"/>
      <c r="G967" s="2"/>
    </row>
    <row r="968" spans="1:7" x14ac:dyDescent="0.25">
      <c r="A968" s="2"/>
      <c r="B968" s="2"/>
      <c r="C968" s="2"/>
      <c r="D968" s="2"/>
      <c r="E968" s="2"/>
      <c r="F968" s="2"/>
      <c r="G968" s="2"/>
    </row>
    <row r="969" spans="1:7" x14ac:dyDescent="0.25">
      <c r="A969" s="2"/>
      <c r="B969" s="2"/>
      <c r="C969" s="2"/>
      <c r="D969" s="2"/>
      <c r="E969" s="2"/>
      <c r="F969" s="2"/>
      <c r="G969" s="2"/>
    </row>
    <row r="970" spans="1:7" x14ac:dyDescent="0.25">
      <c r="A970" s="2"/>
      <c r="B970" s="2"/>
      <c r="C970" s="2"/>
      <c r="D970" s="2"/>
      <c r="E970" s="2"/>
      <c r="F970" s="2"/>
      <c r="G970" s="2"/>
    </row>
    <row r="971" spans="1:7" x14ac:dyDescent="0.25">
      <c r="A971" s="2"/>
      <c r="B971" s="2"/>
      <c r="C971" s="2"/>
      <c r="D971" s="2"/>
      <c r="E971" s="2"/>
      <c r="F971" s="2"/>
      <c r="G971" s="2"/>
    </row>
    <row r="972" spans="1:7" x14ac:dyDescent="0.25">
      <c r="A972" s="2"/>
      <c r="B972" s="2"/>
      <c r="C972" s="2"/>
      <c r="D972" s="2"/>
      <c r="E972" s="2"/>
      <c r="F972" s="2"/>
      <c r="G972" s="2"/>
    </row>
    <row r="973" spans="1:7" x14ac:dyDescent="0.25">
      <c r="A973" s="2"/>
      <c r="B973" s="2"/>
      <c r="C973" s="2"/>
      <c r="D973" s="2"/>
      <c r="E973" s="2"/>
      <c r="F973" s="2"/>
      <c r="G973" s="2"/>
    </row>
    <row r="974" spans="1:7" x14ac:dyDescent="0.25">
      <c r="A974" s="2"/>
      <c r="B974" s="2"/>
      <c r="C974" s="2"/>
      <c r="D974" s="2"/>
      <c r="E974" s="2"/>
      <c r="F974" s="2"/>
      <c r="G974" s="2"/>
    </row>
    <row r="975" spans="1:7" x14ac:dyDescent="0.25">
      <c r="A975" s="2"/>
      <c r="B975" s="2"/>
      <c r="C975" s="2"/>
      <c r="D975" s="2"/>
      <c r="E975" s="2"/>
      <c r="F975" s="2"/>
      <c r="G975" s="2"/>
    </row>
    <row r="976" spans="1:7" x14ac:dyDescent="0.25">
      <c r="A976" s="2"/>
      <c r="B976" s="2"/>
      <c r="C976" s="2"/>
      <c r="D976" s="2"/>
      <c r="E976" s="2"/>
      <c r="F976" s="2"/>
      <c r="G976" s="2"/>
    </row>
    <row r="977" spans="1:7" x14ac:dyDescent="0.25">
      <c r="A977" s="2"/>
      <c r="B977" s="2"/>
      <c r="C977" s="2"/>
      <c r="D977" s="2"/>
      <c r="E977" s="2"/>
      <c r="F977" s="2"/>
      <c r="G977" s="2"/>
    </row>
    <row r="978" spans="1:7" x14ac:dyDescent="0.25">
      <c r="A978" s="2"/>
      <c r="B978" s="2"/>
      <c r="C978" s="2"/>
      <c r="D978" s="2"/>
      <c r="E978" s="2"/>
      <c r="F978" s="2"/>
      <c r="G978" s="2"/>
    </row>
    <row r="979" spans="1:7" x14ac:dyDescent="0.25">
      <c r="A979" s="2"/>
      <c r="B979" s="2"/>
      <c r="C979" s="2"/>
      <c r="D979" s="2"/>
      <c r="E979" s="2"/>
      <c r="F979" s="2"/>
      <c r="G979" s="2"/>
    </row>
    <row r="980" spans="1:7" x14ac:dyDescent="0.25">
      <c r="A980" s="2"/>
      <c r="B980" s="2"/>
      <c r="C980" s="2"/>
      <c r="D980" s="2"/>
      <c r="E980" s="2"/>
      <c r="F980" s="2"/>
      <c r="G980" s="2"/>
    </row>
    <row r="981" spans="1:7" x14ac:dyDescent="0.25">
      <c r="A981" s="2"/>
      <c r="B981" s="2"/>
      <c r="C981" s="2"/>
      <c r="D981" s="2"/>
      <c r="E981" s="2"/>
      <c r="F981" s="2"/>
      <c r="G981" s="2"/>
    </row>
    <row r="982" spans="1:7" x14ac:dyDescent="0.25">
      <c r="A982" s="2"/>
      <c r="B982" s="2"/>
      <c r="C982" s="2"/>
      <c r="D982" s="2"/>
      <c r="E982" s="2"/>
      <c r="F982" s="2"/>
      <c r="G982" s="2"/>
    </row>
    <row r="983" spans="1:7" x14ac:dyDescent="0.25">
      <c r="A983" s="2"/>
      <c r="B983" s="2"/>
      <c r="C983" s="2"/>
      <c r="D983" s="2"/>
      <c r="E983" s="2"/>
      <c r="F983" s="2"/>
      <c r="G983" s="2"/>
    </row>
    <row r="984" spans="1:7" x14ac:dyDescent="0.25">
      <c r="A984" s="2"/>
      <c r="B984" s="2"/>
      <c r="C984" s="2"/>
      <c r="D984" s="2"/>
      <c r="E984" s="2"/>
      <c r="F984" s="2"/>
      <c r="G984" s="2"/>
    </row>
    <row r="985" spans="1:7" x14ac:dyDescent="0.25">
      <c r="A985" s="2"/>
      <c r="B985" s="2"/>
      <c r="C985" s="2"/>
      <c r="D985" s="2"/>
      <c r="E985" s="2"/>
      <c r="F985" s="2"/>
      <c r="G985" s="2"/>
    </row>
    <row r="986" spans="1:7" x14ac:dyDescent="0.25">
      <c r="A986" s="2"/>
      <c r="B986" s="2"/>
      <c r="C986" s="2"/>
      <c r="D986" s="2"/>
      <c r="E986" s="2"/>
      <c r="F986" s="2"/>
      <c r="G986" s="2"/>
    </row>
    <row r="987" spans="1:7" x14ac:dyDescent="0.25">
      <c r="A987" s="2"/>
      <c r="B987" s="2"/>
      <c r="C987" s="2"/>
      <c r="D987" s="2"/>
      <c r="E987" s="2"/>
      <c r="F987" s="2"/>
      <c r="G987" s="2"/>
    </row>
    <row r="988" spans="1:7" x14ac:dyDescent="0.25">
      <c r="A988" s="2"/>
      <c r="B988" s="2"/>
      <c r="C988" s="2"/>
      <c r="D988" s="2"/>
      <c r="E988" s="2"/>
      <c r="F988" s="2"/>
      <c r="G988" s="2"/>
    </row>
    <row r="989" spans="1:7" x14ac:dyDescent="0.25">
      <c r="A989" s="2"/>
      <c r="B989" s="2"/>
      <c r="C989" s="2"/>
      <c r="D989" s="2"/>
      <c r="E989" s="2"/>
      <c r="F989" s="2"/>
      <c r="G989" s="2"/>
    </row>
    <row r="990" spans="1:7" x14ac:dyDescent="0.25">
      <c r="A990" s="2"/>
      <c r="B990" s="2"/>
      <c r="C990" s="2"/>
      <c r="D990" s="2"/>
      <c r="E990" s="2"/>
      <c r="F990" s="2"/>
      <c r="G990" s="2"/>
    </row>
    <row r="991" spans="1:7" x14ac:dyDescent="0.25">
      <c r="A991" s="2"/>
      <c r="B991" s="2"/>
      <c r="C991" s="2"/>
      <c r="D991" s="2"/>
      <c r="E991" s="2"/>
      <c r="F991" s="2"/>
      <c r="G991" s="2"/>
    </row>
    <row r="992" spans="1:7" x14ac:dyDescent="0.25">
      <c r="A992" s="2"/>
      <c r="B992" s="2"/>
      <c r="C992" s="2"/>
      <c r="D992" s="2"/>
      <c r="E992" s="2"/>
      <c r="F992" s="2"/>
      <c r="G992" s="2"/>
    </row>
    <row r="993" spans="1:7" x14ac:dyDescent="0.25">
      <c r="A993" s="2"/>
      <c r="B993" s="2"/>
      <c r="C993" s="2"/>
      <c r="D993" s="2"/>
      <c r="E993" s="2"/>
      <c r="F993" s="2"/>
      <c r="G993" s="2"/>
    </row>
    <row r="994" spans="1:7" x14ac:dyDescent="0.25">
      <c r="A994" s="2"/>
      <c r="B994" s="2"/>
      <c r="C994" s="2"/>
      <c r="D994" s="2"/>
      <c r="E994" s="2"/>
      <c r="F994" s="2"/>
      <c r="G994" s="2"/>
    </row>
    <row r="995" spans="1:7" x14ac:dyDescent="0.25">
      <c r="A995" s="2"/>
      <c r="B995" s="2"/>
      <c r="C995" s="2"/>
      <c r="D995" s="2"/>
      <c r="E995" s="2"/>
      <c r="F995" s="2"/>
      <c r="G995" s="2"/>
    </row>
    <row r="996" spans="1:7" x14ac:dyDescent="0.25">
      <c r="A996" s="2"/>
      <c r="B996" s="2"/>
      <c r="C996" s="2"/>
      <c r="D996" s="2"/>
      <c r="E996" s="2"/>
      <c r="F996" s="2"/>
      <c r="G996" s="2"/>
    </row>
    <row r="997" spans="1:7" x14ac:dyDescent="0.25">
      <c r="A997" s="2"/>
      <c r="B997" s="2"/>
      <c r="C997" s="2"/>
      <c r="D997" s="2"/>
      <c r="E997" s="2"/>
      <c r="F997" s="2"/>
      <c r="G997" s="2"/>
    </row>
    <row r="998" spans="1:7" x14ac:dyDescent="0.25">
      <c r="A998" s="2"/>
      <c r="B998" s="2"/>
      <c r="C998" s="2"/>
      <c r="D998" s="2"/>
      <c r="E998" s="2"/>
      <c r="F998" s="2"/>
      <c r="G998" s="2"/>
    </row>
    <row r="999" spans="1:7" x14ac:dyDescent="0.25">
      <c r="A999" s="2"/>
      <c r="B999" s="2"/>
      <c r="C999" s="2"/>
      <c r="D999" s="2"/>
      <c r="E999" s="2"/>
      <c r="F999" s="2"/>
      <c r="G999" s="2"/>
    </row>
    <row r="1000" spans="1:7" x14ac:dyDescent="0.25">
      <c r="A1000" s="2"/>
      <c r="B1000" s="2"/>
      <c r="C1000" s="2"/>
      <c r="D1000" s="2"/>
      <c r="E1000" s="2"/>
      <c r="F1000" s="2"/>
      <c r="G1000" s="2"/>
    </row>
    <row r="1001" spans="1:7" x14ac:dyDescent="0.25">
      <c r="A1001" s="2"/>
      <c r="B1001" s="2"/>
      <c r="C1001" s="2"/>
      <c r="D1001" s="2"/>
      <c r="E1001" s="2"/>
      <c r="F1001" s="2"/>
      <c r="G1001" s="2"/>
    </row>
    <row r="1002" spans="1:7" x14ac:dyDescent="0.25">
      <c r="A1002" s="2"/>
      <c r="B1002" s="2"/>
      <c r="C1002" s="2"/>
      <c r="D1002" s="2"/>
      <c r="E1002" s="2"/>
      <c r="F1002" s="2"/>
      <c r="G1002" s="2"/>
    </row>
    <row r="1003" spans="1:7" x14ac:dyDescent="0.25">
      <c r="A1003" s="2"/>
      <c r="B1003" s="2"/>
      <c r="C1003" s="2"/>
      <c r="D1003" s="2"/>
      <c r="E1003" s="2"/>
      <c r="F1003" s="2"/>
      <c r="G1003" s="2"/>
    </row>
    <row r="1004" spans="1:7" x14ac:dyDescent="0.25">
      <c r="A1004" s="2"/>
      <c r="B1004" s="2"/>
      <c r="C1004" s="2"/>
      <c r="D1004" s="2"/>
      <c r="E1004" s="2"/>
      <c r="F1004" s="2"/>
      <c r="G1004" s="2"/>
    </row>
    <row r="1005" spans="1:7" x14ac:dyDescent="0.25">
      <c r="A1005" s="2"/>
      <c r="B1005" s="2"/>
      <c r="C1005" s="2"/>
      <c r="D1005" s="2"/>
      <c r="E1005" s="2"/>
      <c r="F1005" s="2"/>
      <c r="G1005" s="2"/>
    </row>
    <row r="1006" spans="1:7" x14ac:dyDescent="0.25">
      <c r="A1006" s="2"/>
      <c r="B1006" s="2"/>
      <c r="C1006" s="2"/>
      <c r="D1006" s="2"/>
      <c r="E1006" s="2"/>
      <c r="F1006" s="2"/>
      <c r="G1006" s="2"/>
    </row>
    <row r="1007" spans="1:7" x14ac:dyDescent="0.25">
      <c r="A1007" s="2"/>
      <c r="B1007" s="2"/>
      <c r="C1007" s="2"/>
      <c r="D1007" s="2"/>
      <c r="E1007" s="2"/>
      <c r="F1007" s="2"/>
      <c r="G1007" s="2"/>
    </row>
    <row r="1008" spans="1:7" x14ac:dyDescent="0.25">
      <c r="A1008" s="2"/>
      <c r="B1008" s="2"/>
      <c r="C1008" s="2"/>
      <c r="D1008" s="2"/>
      <c r="E1008" s="2"/>
      <c r="F1008" s="2"/>
      <c r="G1008" s="2"/>
    </row>
    <row r="1009" spans="1:7" x14ac:dyDescent="0.25">
      <c r="A1009" s="2"/>
      <c r="B1009" s="2"/>
      <c r="C1009" s="2"/>
      <c r="D1009" s="2"/>
      <c r="E1009" s="2"/>
      <c r="F1009" s="2"/>
      <c r="G1009" s="2"/>
    </row>
    <row r="1010" spans="1:7" x14ac:dyDescent="0.25">
      <c r="A1010" s="2"/>
      <c r="B1010" s="2"/>
      <c r="C1010" s="2"/>
      <c r="D1010" s="2"/>
      <c r="E1010" s="2"/>
      <c r="F1010" s="2"/>
      <c r="G1010" s="2"/>
    </row>
    <row r="1011" spans="1:7" x14ac:dyDescent="0.25">
      <c r="A1011" s="2"/>
      <c r="B1011" s="2"/>
      <c r="C1011" s="2"/>
      <c r="D1011" s="2"/>
      <c r="E1011" s="2"/>
      <c r="F1011" s="2"/>
      <c r="G1011" s="2"/>
    </row>
    <row r="1012" spans="1:7" x14ac:dyDescent="0.25">
      <c r="A1012" s="2"/>
      <c r="B1012" s="2"/>
      <c r="C1012" s="2"/>
      <c r="D1012" s="2"/>
      <c r="E1012" s="2"/>
      <c r="F1012" s="2"/>
      <c r="G1012" s="2"/>
    </row>
    <row r="1013" spans="1:7" x14ac:dyDescent="0.25">
      <c r="A1013" s="2"/>
      <c r="B1013" s="2"/>
      <c r="C1013" s="2"/>
      <c r="D1013" s="2"/>
      <c r="E1013" s="2"/>
      <c r="F1013" s="2"/>
      <c r="G1013" s="2"/>
    </row>
    <row r="1014" spans="1:7" x14ac:dyDescent="0.25">
      <c r="A1014" s="2"/>
      <c r="B1014" s="2"/>
      <c r="C1014" s="2"/>
      <c r="D1014" s="2"/>
      <c r="E1014" s="2"/>
      <c r="F1014" s="2"/>
      <c r="G1014" s="2"/>
    </row>
    <row r="1015" spans="1:7" x14ac:dyDescent="0.25">
      <c r="A1015" s="2"/>
      <c r="B1015" s="2"/>
      <c r="C1015" s="2"/>
      <c r="D1015" s="2"/>
      <c r="E1015" s="2"/>
      <c r="F1015" s="2"/>
      <c r="G1015" s="2"/>
    </row>
    <row r="1016" spans="1:7" x14ac:dyDescent="0.25">
      <c r="A1016" s="2"/>
      <c r="B1016" s="2"/>
      <c r="C1016" s="2"/>
      <c r="D1016" s="2"/>
      <c r="E1016" s="2"/>
      <c r="F1016" s="2"/>
      <c r="G1016" s="2"/>
    </row>
    <row r="1017" spans="1:7" x14ac:dyDescent="0.25">
      <c r="A1017" s="2"/>
      <c r="B1017" s="2"/>
      <c r="C1017" s="2"/>
      <c r="D1017" s="2"/>
      <c r="E1017" s="2"/>
      <c r="F1017" s="2"/>
      <c r="G1017" s="2"/>
    </row>
    <row r="1018" spans="1:7" x14ac:dyDescent="0.25">
      <c r="A1018" s="2"/>
      <c r="B1018" s="2"/>
      <c r="C1018" s="2"/>
      <c r="D1018" s="2"/>
      <c r="E1018" s="2"/>
      <c r="F1018" s="2"/>
      <c r="G1018" s="2"/>
    </row>
    <row r="1019" spans="1:7" x14ac:dyDescent="0.25">
      <c r="A1019" s="2"/>
      <c r="B1019" s="2"/>
      <c r="C1019" s="2"/>
      <c r="D1019" s="2"/>
      <c r="E1019" s="2"/>
      <c r="F1019" s="2"/>
      <c r="G1019" s="2"/>
    </row>
    <row r="1020" spans="1:7" x14ac:dyDescent="0.25">
      <c r="A1020" s="2"/>
      <c r="B1020" s="2"/>
      <c r="C1020" s="2"/>
      <c r="D1020" s="2"/>
      <c r="E1020" s="2"/>
      <c r="F1020" s="2"/>
      <c r="G1020" s="2"/>
    </row>
    <row r="1021" spans="1:7" x14ac:dyDescent="0.25">
      <c r="A1021" s="2"/>
      <c r="B1021" s="2"/>
      <c r="C1021" s="2"/>
      <c r="D1021" s="2"/>
      <c r="E1021" s="2"/>
      <c r="F1021" s="2"/>
      <c r="G1021" s="2"/>
    </row>
    <row r="1022" spans="1:7" x14ac:dyDescent="0.25">
      <c r="A1022" s="2"/>
      <c r="B1022" s="2"/>
      <c r="C1022" s="2"/>
      <c r="D1022" s="2"/>
      <c r="E1022" s="2"/>
      <c r="F1022" s="2"/>
      <c r="G1022" s="2"/>
    </row>
    <row r="1023" spans="1:7" x14ac:dyDescent="0.25">
      <c r="A1023" s="2"/>
      <c r="B1023" s="2"/>
      <c r="C1023" s="2"/>
      <c r="D1023" s="2"/>
      <c r="E1023" s="2"/>
      <c r="F1023" s="2"/>
      <c r="G1023" s="2"/>
    </row>
    <row r="1024" spans="1:7" x14ac:dyDescent="0.25">
      <c r="A1024" s="2"/>
      <c r="B1024" s="2"/>
      <c r="C1024" s="2"/>
      <c r="D1024" s="2"/>
      <c r="E1024" s="2"/>
      <c r="F1024" s="2"/>
      <c r="G1024" s="2"/>
    </row>
    <row r="1025" spans="1:7" x14ac:dyDescent="0.25">
      <c r="A1025" s="2"/>
      <c r="B1025" s="2"/>
      <c r="C1025" s="2"/>
      <c r="D1025" s="2"/>
      <c r="E1025" s="2"/>
      <c r="F1025" s="2"/>
      <c r="G1025" s="2"/>
    </row>
    <row r="1026" spans="1:7" x14ac:dyDescent="0.25">
      <c r="A1026" s="2"/>
      <c r="B1026" s="2"/>
      <c r="C1026" s="2"/>
      <c r="D1026" s="2"/>
      <c r="E1026" s="2"/>
      <c r="F1026" s="2"/>
      <c r="G1026" s="2"/>
    </row>
    <row r="1027" spans="1:7" x14ac:dyDescent="0.25">
      <c r="A1027" s="2"/>
      <c r="B1027" s="2"/>
      <c r="C1027" s="2"/>
      <c r="D1027" s="2"/>
      <c r="E1027" s="2"/>
      <c r="F1027" s="2"/>
      <c r="G1027" s="2"/>
    </row>
    <row r="1028" spans="1:7" x14ac:dyDescent="0.25">
      <c r="A1028" s="2"/>
      <c r="B1028" s="2"/>
      <c r="C1028" s="2"/>
      <c r="D1028" s="2"/>
      <c r="E1028" s="2"/>
      <c r="F1028" s="2"/>
      <c r="G1028" s="2"/>
    </row>
    <row r="1029" spans="1:7" x14ac:dyDescent="0.25">
      <c r="A1029" s="2"/>
      <c r="B1029" s="2"/>
      <c r="C1029" s="2"/>
      <c r="D1029" s="2"/>
      <c r="E1029" s="2"/>
      <c r="F1029" s="2"/>
      <c r="G1029" s="2"/>
    </row>
    <row r="1030" spans="1:7" x14ac:dyDescent="0.25">
      <c r="A1030" s="2"/>
      <c r="B1030" s="2"/>
      <c r="C1030" s="2"/>
      <c r="D1030" s="2"/>
      <c r="E1030" s="2"/>
      <c r="F1030" s="2"/>
      <c r="G1030" s="2"/>
    </row>
    <row r="1031" spans="1:7" x14ac:dyDescent="0.25">
      <c r="A1031" s="2"/>
      <c r="B1031" s="2"/>
      <c r="C1031" s="2"/>
      <c r="D1031" s="2"/>
      <c r="E1031" s="2"/>
      <c r="F1031" s="2"/>
      <c r="G1031" s="2"/>
    </row>
    <row r="1032" spans="1:7" x14ac:dyDescent="0.25">
      <c r="A1032" s="2"/>
      <c r="B1032" s="2"/>
      <c r="C1032" s="2"/>
      <c r="D1032" s="2"/>
      <c r="E1032" s="2"/>
      <c r="F1032" s="2"/>
      <c r="G1032" s="2"/>
    </row>
    <row r="1033" spans="1:7" x14ac:dyDescent="0.25">
      <c r="A1033" s="2"/>
      <c r="B1033" s="2"/>
      <c r="C1033" s="2"/>
      <c r="D1033" s="2"/>
      <c r="E1033" s="2"/>
      <c r="F1033" s="2"/>
      <c r="G1033" s="2"/>
    </row>
    <row r="1034" spans="1:7" x14ac:dyDescent="0.25">
      <c r="A1034" s="2"/>
      <c r="B1034" s="2"/>
      <c r="C1034" s="2"/>
      <c r="D1034" s="2"/>
      <c r="E1034" s="2"/>
      <c r="F1034" s="2"/>
      <c r="G1034" s="2"/>
    </row>
    <row r="1035" spans="1:7" x14ac:dyDescent="0.25">
      <c r="A1035" s="2"/>
      <c r="B1035" s="2"/>
      <c r="C1035" s="2"/>
      <c r="D1035" s="2"/>
      <c r="E1035" s="2"/>
      <c r="F1035" s="2"/>
      <c r="G1035" s="2"/>
    </row>
    <row r="1036" spans="1:7" x14ac:dyDescent="0.25">
      <c r="A1036" s="2"/>
      <c r="B1036" s="2"/>
      <c r="C1036" s="2"/>
      <c r="D1036" s="2"/>
      <c r="E1036" s="2"/>
      <c r="F1036" s="2"/>
      <c r="G1036" s="2"/>
    </row>
    <row r="1037" spans="1:7" x14ac:dyDescent="0.25">
      <c r="A1037" s="2"/>
      <c r="B1037" s="2"/>
      <c r="C1037" s="2"/>
      <c r="D1037" s="2"/>
      <c r="E1037" s="2"/>
      <c r="F1037" s="2"/>
      <c r="G1037" s="2"/>
    </row>
    <row r="1038" spans="1:7" x14ac:dyDescent="0.25">
      <c r="A1038" s="2"/>
      <c r="B1038" s="2"/>
      <c r="C1038" s="2"/>
      <c r="D1038" s="2"/>
      <c r="E1038" s="2"/>
      <c r="F1038" s="2"/>
      <c r="G1038" s="2"/>
    </row>
    <row r="1039" spans="1:7" x14ac:dyDescent="0.25">
      <c r="A1039" s="2"/>
      <c r="B1039" s="2"/>
      <c r="C1039" s="2"/>
      <c r="D1039" s="2"/>
      <c r="E1039" s="2"/>
      <c r="F1039" s="2"/>
      <c r="G1039" s="2"/>
    </row>
    <row r="1040" spans="1:7" x14ac:dyDescent="0.25">
      <c r="A1040" s="2"/>
      <c r="B1040" s="2"/>
      <c r="C1040" s="2"/>
      <c r="D1040" s="2"/>
      <c r="E1040" s="2"/>
      <c r="F1040" s="2"/>
      <c r="G1040" s="2"/>
    </row>
    <row r="1041" spans="1:7" x14ac:dyDescent="0.25">
      <c r="A1041" s="2"/>
      <c r="B1041" s="2"/>
      <c r="C1041" s="2"/>
      <c r="D1041" s="2"/>
      <c r="E1041" s="2"/>
      <c r="F1041" s="2"/>
      <c r="G1041" s="2"/>
    </row>
    <row r="1042" spans="1:7" x14ac:dyDescent="0.25">
      <c r="A1042" s="2"/>
      <c r="B1042" s="2"/>
      <c r="C1042" s="2"/>
      <c r="D1042" s="2"/>
      <c r="E1042" s="2"/>
      <c r="F1042" s="2"/>
      <c r="G1042" s="2"/>
    </row>
    <row r="1043" spans="1:7" x14ac:dyDescent="0.25">
      <c r="A1043" s="2"/>
      <c r="B1043" s="2"/>
      <c r="C1043" s="2"/>
      <c r="D1043" s="2"/>
      <c r="E1043" s="2"/>
      <c r="F1043" s="2"/>
      <c r="G1043" s="2"/>
    </row>
    <row r="1044" spans="1:7" x14ac:dyDescent="0.25">
      <c r="A1044" s="2"/>
      <c r="B1044" s="2"/>
      <c r="C1044" s="2"/>
      <c r="D1044" s="2"/>
      <c r="E1044" s="2"/>
      <c r="F1044" s="2"/>
      <c r="G1044" s="2"/>
    </row>
    <row r="1045" spans="1:7" x14ac:dyDescent="0.25">
      <c r="A1045" s="2"/>
      <c r="B1045" s="2"/>
      <c r="C1045" s="2"/>
      <c r="D1045" s="2"/>
      <c r="E1045" s="2"/>
      <c r="F1045" s="2"/>
      <c r="G1045" s="2"/>
    </row>
    <row r="1046" spans="1:7" x14ac:dyDescent="0.25">
      <c r="A1046" s="2"/>
      <c r="B1046" s="2"/>
      <c r="C1046" s="2"/>
      <c r="D1046" s="2"/>
      <c r="E1046" s="2"/>
      <c r="F1046" s="2"/>
      <c r="G1046" s="2"/>
    </row>
    <row r="1047" spans="1:7" x14ac:dyDescent="0.25">
      <c r="A1047" s="2"/>
      <c r="B1047" s="2"/>
      <c r="C1047" s="2"/>
      <c r="D1047" s="2"/>
      <c r="E1047" s="2"/>
      <c r="F1047" s="2"/>
      <c r="G1047" s="2"/>
    </row>
    <row r="1048" spans="1:7" x14ac:dyDescent="0.25">
      <c r="A1048" s="2"/>
      <c r="B1048" s="2"/>
      <c r="C1048" s="2"/>
      <c r="D1048" s="2"/>
      <c r="E1048" s="2"/>
      <c r="F1048" s="2"/>
      <c r="G1048" s="2"/>
    </row>
    <row r="1049" spans="1:7" x14ac:dyDescent="0.25">
      <c r="A1049" s="2"/>
      <c r="B1049" s="2"/>
      <c r="C1049" s="2"/>
      <c r="D1049" s="2"/>
      <c r="E1049" s="2"/>
      <c r="F1049" s="2"/>
      <c r="G1049" s="2"/>
    </row>
    <row r="1050" spans="1:7" x14ac:dyDescent="0.25">
      <c r="A1050" s="2"/>
      <c r="B1050" s="2"/>
      <c r="C1050" s="2"/>
      <c r="D1050" s="2"/>
      <c r="E1050" s="2"/>
      <c r="F1050" s="2"/>
      <c r="G1050" s="2"/>
    </row>
    <row r="1051" spans="1:7" x14ac:dyDescent="0.25">
      <c r="A1051" s="2"/>
      <c r="B1051" s="2"/>
      <c r="C1051" s="2"/>
      <c r="D1051" s="2"/>
      <c r="E1051" s="2"/>
      <c r="F1051" s="2"/>
      <c r="G1051" s="2"/>
    </row>
    <row r="1052" spans="1:7" x14ac:dyDescent="0.25">
      <c r="A1052" s="2"/>
      <c r="B1052" s="2"/>
      <c r="C1052" s="2"/>
      <c r="D1052" s="2"/>
      <c r="E1052" s="2"/>
      <c r="F1052" s="2"/>
      <c r="G1052" s="2"/>
    </row>
    <row r="1053" spans="1:7" x14ac:dyDescent="0.25">
      <c r="A1053" s="2"/>
      <c r="B1053" s="2"/>
      <c r="C1053" s="2"/>
      <c r="D1053" s="2"/>
      <c r="E1053" s="2"/>
      <c r="F1053" s="2"/>
      <c r="G1053" s="2"/>
    </row>
    <row r="1054" spans="1:7" x14ac:dyDescent="0.25">
      <c r="A1054" s="2"/>
      <c r="B1054" s="2"/>
      <c r="C1054" s="2"/>
      <c r="D1054" s="2"/>
      <c r="E1054" s="2"/>
      <c r="F1054" s="2"/>
      <c r="G1054" s="2"/>
    </row>
    <row r="1055" spans="1:7" x14ac:dyDescent="0.25">
      <c r="A1055" s="2"/>
      <c r="B1055" s="2"/>
      <c r="C1055" s="2"/>
      <c r="D1055" s="2"/>
      <c r="E1055" s="2"/>
      <c r="F1055" s="2"/>
      <c r="G1055" s="2"/>
    </row>
    <row r="1056" spans="1:7" x14ac:dyDescent="0.25">
      <c r="A1056" s="2"/>
      <c r="B1056" s="2"/>
      <c r="C1056" s="2"/>
      <c r="D1056" s="2"/>
      <c r="E1056" s="2"/>
      <c r="F1056" s="2"/>
      <c r="G1056" s="2"/>
    </row>
    <row r="1057" spans="1:7" x14ac:dyDescent="0.25">
      <c r="A1057" s="2"/>
      <c r="B1057" s="2"/>
      <c r="C1057" s="2"/>
      <c r="D1057" s="2"/>
      <c r="E1057" s="2"/>
      <c r="F1057" s="2"/>
      <c r="G1057" s="2"/>
    </row>
    <row r="1058" spans="1:7" x14ac:dyDescent="0.25">
      <c r="A1058" s="2"/>
      <c r="B1058" s="2"/>
      <c r="C1058" s="2"/>
      <c r="D1058" s="2"/>
      <c r="E1058" s="2"/>
      <c r="F1058" s="2"/>
      <c r="G1058" s="2"/>
    </row>
    <row r="1059" spans="1:7" x14ac:dyDescent="0.25">
      <c r="A1059" s="2"/>
      <c r="B1059" s="2"/>
      <c r="C1059" s="2"/>
      <c r="D1059" s="2"/>
      <c r="E1059" s="2"/>
      <c r="F1059" s="2"/>
      <c r="G1059" s="2"/>
    </row>
    <row r="1060" spans="1:7" x14ac:dyDescent="0.25">
      <c r="A1060" s="2"/>
      <c r="B1060" s="2"/>
      <c r="C1060" s="2"/>
      <c r="D1060" s="2"/>
      <c r="E1060" s="2"/>
      <c r="F1060" s="2"/>
      <c r="G1060" s="2"/>
    </row>
    <row r="1061" spans="1:7" x14ac:dyDescent="0.25">
      <c r="A1061" s="2"/>
      <c r="B1061" s="2"/>
      <c r="C1061" s="2"/>
      <c r="D1061" s="2"/>
      <c r="E1061" s="2"/>
      <c r="F1061" s="2"/>
      <c r="G1061" s="2"/>
    </row>
    <row r="1062" spans="1:7" x14ac:dyDescent="0.25">
      <c r="A1062" s="2"/>
      <c r="B1062" s="2"/>
      <c r="C1062" s="2"/>
      <c r="D1062" s="2"/>
      <c r="E1062" s="2"/>
      <c r="F1062" s="2"/>
      <c r="G1062" s="2"/>
    </row>
    <row r="1063" spans="1:7" x14ac:dyDescent="0.25">
      <c r="A1063" s="2"/>
      <c r="B1063" s="2"/>
      <c r="C1063" s="2"/>
      <c r="D1063" s="2"/>
      <c r="E1063" s="2"/>
      <c r="F1063" s="2"/>
      <c r="G1063" s="2"/>
    </row>
    <row r="1064" spans="1:7" x14ac:dyDescent="0.25">
      <c r="A1064" s="2"/>
      <c r="B1064" s="2"/>
      <c r="C1064" s="2"/>
      <c r="D1064" s="2"/>
      <c r="E1064" s="2"/>
      <c r="F1064" s="2"/>
      <c r="G1064" s="2"/>
    </row>
    <row r="1065" spans="1:7" x14ac:dyDescent="0.25">
      <c r="A1065" s="2"/>
      <c r="B1065" s="2"/>
      <c r="C1065" s="2"/>
      <c r="D1065" s="2"/>
      <c r="E1065" s="2"/>
      <c r="F1065" s="2"/>
      <c r="G1065" s="2"/>
    </row>
    <row r="1066" spans="1:7" x14ac:dyDescent="0.25">
      <c r="A1066" s="2"/>
      <c r="B1066" s="2"/>
      <c r="C1066" s="2"/>
      <c r="D1066" s="2"/>
      <c r="E1066" s="2"/>
      <c r="F1066" s="2"/>
      <c r="G1066" s="2"/>
    </row>
    <row r="1067" spans="1:7" x14ac:dyDescent="0.25">
      <c r="A1067" s="2"/>
      <c r="B1067" s="2"/>
      <c r="C1067" s="2"/>
      <c r="D1067" s="2"/>
      <c r="E1067" s="2"/>
      <c r="F1067" s="2"/>
      <c r="G1067" s="2"/>
    </row>
    <row r="1068" spans="1:7" x14ac:dyDescent="0.25">
      <c r="A1068" s="2"/>
      <c r="B1068" s="2"/>
      <c r="C1068" s="2"/>
      <c r="D1068" s="2"/>
      <c r="E1068" s="2"/>
      <c r="F1068" s="2"/>
      <c r="G1068" s="2"/>
    </row>
    <row r="1069" spans="1:7" x14ac:dyDescent="0.25">
      <c r="A1069" s="2"/>
      <c r="B1069" s="2"/>
      <c r="C1069" s="2"/>
      <c r="D1069" s="2"/>
      <c r="E1069" s="2"/>
      <c r="F1069" s="2"/>
      <c r="G1069" s="2"/>
    </row>
    <row r="1070" spans="1:7" x14ac:dyDescent="0.25">
      <c r="A1070" s="2"/>
      <c r="B1070" s="2"/>
      <c r="C1070" s="2"/>
      <c r="D1070" s="2"/>
      <c r="E1070" s="2"/>
      <c r="F1070" s="2"/>
      <c r="G1070" s="2"/>
    </row>
    <row r="1071" spans="1:7" x14ac:dyDescent="0.25">
      <c r="A1071" s="2"/>
      <c r="B1071" s="2"/>
      <c r="C1071" s="2"/>
      <c r="D1071" s="2"/>
      <c r="E1071" s="2"/>
      <c r="F1071" s="2"/>
      <c r="G1071" s="2"/>
    </row>
    <row r="1072" spans="1:7" x14ac:dyDescent="0.25">
      <c r="A1072" s="2"/>
      <c r="B1072" s="2"/>
      <c r="C1072" s="2"/>
      <c r="D1072" s="2"/>
      <c r="E1072" s="2"/>
      <c r="F1072" s="2"/>
      <c r="G1072" s="2"/>
    </row>
    <row r="1073" spans="1:7" x14ac:dyDescent="0.25">
      <c r="A1073" s="2"/>
      <c r="B1073" s="2"/>
      <c r="C1073" s="2"/>
      <c r="D1073" s="2"/>
      <c r="E1073" s="2"/>
      <c r="F1073" s="2"/>
      <c r="G1073" s="2"/>
    </row>
    <row r="1074" spans="1:7" x14ac:dyDescent="0.25">
      <c r="A1074" s="2"/>
      <c r="B1074" s="2"/>
      <c r="C1074" s="2"/>
      <c r="D1074" s="2"/>
      <c r="E1074" s="2"/>
      <c r="F1074" s="2"/>
      <c r="G1074" s="2"/>
    </row>
    <row r="1075" spans="1:7" x14ac:dyDescent="0.25">
      <c r="A1075" s="2"/>
      <c r="B1075" s="2"/>
      <c r="C1075" s="2"/>
      <c r="D1075" s="2"/>
      <c r="E1075" s="2"/>
      <c r="F1075" s="2"/>
      <c r="G1075" s="2"/>
    </row>
    <row r="1076" spans="1:7" x14ac:dyDescent="0.25">
      <c r="A1076" s="2"/>
      <c r="B1076" s="2"/>
      <c r="C1076" s="2"/>
      <c r="D1076" s="2"/>
      <c r="E1076" s="2"/>
      <c r="F1076" s="2"/>
      <c r="G1076" s="2"/>
    </row>
    <row r="1077" spans="1:7" x14ac:dyDescent="0.25">
      <c r="A1077" s="2"/>
      <c r="B1077" s="2"/>
      <c r="C1077" s="2"/>
      <c r="D1077" s="2"/>
      <c r="E1077" s="2"/>
      <c r="F1077" s="2"/>
      <c r="G1077" s="2"/>
    </row>
    <row r="1078" spans="1:7" x14ac:dyDescent="0.25">
      <c r="A1078" s="2"/>
      <c r="B1078" s="2"/>
      <c r="C1078" s="2"/>
      <c r="D1078" s="2"/>
      <c r="E1078" s="2"/>
      <c r="F1078" s="2"/>
      <c r="G1078" s="2"/>
    </row>
    <row r="1079" spans="1:7" x14ac:dyDescent="0.25">
      <c r="A1079" s="2"/>
      <c r="B1079" s="2"/>
      <c r="C1079" s="2"/>
      <c r="D1079" s="2"/>
      <c r="E1079" s="2"/>
      <c r="F1079" s="2"/>
      <c r="G1079" s="2"/>
    </row>
    <row r="1080" spans="1:7" x14ac:dyDescent="0.25">
      <c r="A1080" s="2"/>
      <c r="B1080" s="2"/>
      <c r="C1080" s="2"/>
      <c r="D1080" s="2"/>
      <c r="E1080" s="2"/>
      <c r="F1080" s="2"/>
      <c r="G1080" s="2"/>
    </row>
    <row r="1081" spans="1:7" x14ac:dyDescent="0.25">
      <c r="A1081" s="2"/>
      <c r="B1081" s="2"/>
      <c r="C1081" s="2"/>
      <c r="D1081" s="2"/>
      <c r="E1081" s="2"/>
      <c r="F1081" s="2"/>
      <c r="G1081" s="2"/>
    </row>
    <row r="1082" spans="1:7" x14ac:dyDescent="0.25">
      <c r="A1082" s="2"/>
      <c r="B1082" s="2"/>
      <c r="C1082" s="2"/>
      <c r="D1082" s="2"/>
      <c r="E1082" s="2"/>
      <c r="F1082" s="2"/>
      <c r="G1082" s="2"/>
    </row>
    <row r="1083" spans="1:7" x14ac:dyDescent="0.25">
      <c r="A1083" s="2"/>
      <c r="B1083" s="2"/>
      <c r="C1083" s="2"/>
      <c r="D1083" s="2"/>
      <c r="E1083" s="2"/>
      <c r="F1083" s="2"/>
      <c r="G1083" s="2"/>
    </row>
    <row r="1084" spans="1:7" x14ac:dyDescent="0.25">
      <c r="A1084" s="2"/>
      <c r="B1084" s="2"/>
      <c r="C1084" s="2"/>
      <c r="D1084" s="2"/>
      <c r="E1084" s="2"/>
      <c r="F1084" s="2"/>
      <c r="G1084" s="2"/>
    </row>
    <row r="1085" spans="1:7" x14ac:dyDescent="0.25">
      <c r="A1085" s="2"/>
      <c r="B1085" s="2"/>
      <c r="C1085" s="2"/>
      <c r="D1085" s="2"/>
      <c r="E1085" s="2"/>
      <c r="F1085" s="2"/>
      <c r="G1085" s="2"/>
    </row>
    <row r="1086" spans="1:7" x14ac:dyDescent="0.25">
      <c r="A1086" s="2"/>
      <c r="B1086" s="2"/>
      <c r="C1086" s="2"/>
      <c r="D1086" s="2"/>
      <c r="E1086" s="2"/>
      <c r="F1086" s="2"/>
      <c r="G1086" s="2"/>
    </row>
    <row r="1087" spans="1:7" x14ac:dyDescent="0.25">
      <c r="A1087" s="2"/>
      <c r="B1087" s="2"/>
      <c r="C1087" s="2"/>
      <c r="D1087" s="2"/>
      <c r="E1087" s="2"/>
      <c r="F1087" s="2"/>
      <c r="G1087" s="2"/>
    </row>
    <row r="1088" spans="1:7" x14ac:dyDescent="0.25">
      <c r="A1088" s="2"/>
      <c r="B1088" s="2"/>
      <c r="C1088" s="2"/>
      <c r="D1088" s="2"/>
      <c r="E1088" s="2"/>
      <c r="F1088" s="2"/>
      <c r="G1088" s="2"/>
    </row>
    <row r="1089" spans="1:7" x14ac:dyDescent="0.25">
      <c r="A1089" s="2"/>
      <c r="B1089" s="2"/>
      <c r="C1089" s="2"/>
      <c r="D1089" s="2"/>
      <c r="E1089" s="2"/>
      <c r="F1089" s="2"/>
      <c r="G1089" s="2"/>
    </row>
    <row r="1090" spans="1:7" x14ac:dyDescent="0.25">
      <c r="A1090" s="2"/>
      <c r="B1090" s="2"/>
      <c r="C1090" s="2"/>
      <c r="D1090" s="2"/>
      <c r="E1090" s="2"/>
      <c r="F1090" s="2"/>
      <c r="G1090" s="2"/>
    </row>
    <row r="1091" spans="1:7" x14ac:dyDescent="0.25">
      <c r="A1091" s="2"/>
      <c r="B1091" s="2"/>
      <c r="C1091" s="2"/>
      <c r="D1091" s="2"/>
      <c r="E1091" s="2"/>
      <c r="F1091" s="2"/>
      <c r="G1091" s="2"/>
    </row>
    <row r="1092" spans="1:7" x14ac:dyDescent="0.25">
      <c r="A1092" s="2"/>
      <c r="B1092" s="2"/>
      <c r="C1092" s="2"/>
      <c r="D1092" s="2"/>
      <c r="E1092" s="2"/>
      <c r="F1092" s="2"/>
      <c r="G1092" s="2"/>
    </row>
    <row r="1093" spans="1:7" x14ac:dyDescent="0.25">
      <c r="A1093" s="2"/>
      <c r="B1093" s="2"/>
      <c r="C1093" s="2"/>
      <c r="D1093" s="2"/>
      <c r="E1093" s="2"/>
      <c r="F1093" s="2"/>
      <c r="G1093" s="2"/>
    </row>
    <row r="1094" spans="1:7" x14ac:dyDescent="0.25">
      <c r="A1094" s="2"/>
      <c r="B1094" s="2"/>
      <c r="C1094" s="2"/>
      <c r="D1094" s="2"/>
      <c r="E1094" s="2"/>
      <c r="F1094" s="2"/>
      <c r="G1094" s="2"/>
    </row>
    <row r="1095" spans="1:7" x14ac:dyDescent="0.25">
      <c r="A1095" s="2"/>
      <c r="B1095" s="2"/>
      <c r="C1095" s="2"/>
      <c r="D1095" s="2"/>
      <c r="E1095" s="2"/>
      <c r="F1095" s="2"/>
      <c r="G1095" s="2"/>
    </row>
    <row r="1096" spans="1:7" x14ac:dyDescent="0.25">
      <c r="A1096" s="2"/>
      <c r="B1096" s="2"/>
      <c r="C1096" s="2"/>
      <c r="D1096" s="2"/>
      <c r="E1096" s="2"/>
      <c r="F1096" s="2"/>
      <c r="G1096" s="2"/>
    </row>
  </sheetData>
  <mergeCells count="1">
    <mergeCell ref="C2:G2"/>
  </mergeCells>
  <pageMargins left="0.7" right="0.7" top="1.5" bottom="0.75" header="0.3" footer="0.3"/>
  <pageSetup scale="64" fitToHeight="0" orientation="landscape" r:id="rId1"/>
  <headerFooter>
    <oddHeader>&amp;C&amp;"-,Bold"&amp;14City of Tampa
Budget Office
Planning &amp; Development 
Rate History</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2:K1088"/>
  <sheetViews>
    <sheetView topLeftCell="B10" zoomScale="70" zoomScaleNormal="70" workbookViewId="0">
      <selection activeCell="A4" sqref="A4:G35"/>
    </sheetView>
  </sheetViews>
  <sheetFormatPr defaultColWidth="9.140625" defaultRowHeight="15" x14ac:dyDescent="0.25"/>
  <cols>
    <col min="1" max="1" width="58.5703125" bestFit="1" customWidth="1"/>
    <col min="2" max="2" width="59.5703125" style="6" bestFit="1" customWidth="1"/>
    <col min="3" max="3" width="23.140625" customWidth="1"/>
    <col min="4" max="4" width="28.85546875" bestFit="1" customWidth="1"/>
    <col min="5" max="5" width="14.5703125" customWidth="1"/>
    <col min="6" max="6" width="14.42578125" customWidth="1"/>
    <col min="7" max="7" width="34.140625" bestFit="1" customWidth="1"/>
  </cols>
  <sheetData>
    <row r="2" spans="1:7" x14ac:dyDescent="0.25">
      <c r="C2" s="931" t="s">
        <v>3</v>
      </c>
      <c r="D2" s="931"/>
      <c r="E2" s="931"/>
      <c r="F2" s="931"/>
      <c r="G2" s="931"/>
    </row>
    <row r="3" spans="1:7" ht="44.25" customHeight="1" x14ac:dyDescent="0.25">
      <c r="A3" s="171" t="s">
        <v>0</v>
      </c>
      <c r="B3" s="186" t="s">
        <v>6</v>
      </c>
      <c r="C3" s="187" t="s">
        <v>4</v>
      </c>
      <c r="D3" s="187" t="s">
        <v>1</v>
      </c>
      <c r="E3" s="187" t="s">
        <v>2</v>
      </c>
      <c r="F3" s="187" t="s">
        <v>7</v>
      </c>
      <c r="G3" s="173" t="s">
        <v>5</v>
      </c>
    </row>
    <row r="4" spans="1:7" x14ac:dyDescent="0.25">
      <c r="A4" s="108" t="s">
        <v>42</v>
      </c>
      <c r="B4" s="188" t="s">
        <v>43</v>
      </c>
      <c r="C4" s="113"/>
      <c r="D4" s="189" t="s">
        <v>1490</v>
      </c>
      <c r="E4" s="114"/>
      <c r="F4" s="190"/>
      <c r="G4" s="191"/>
    </row>
    <row r="5" spans="1:7" x14ac:dyDescent="0.25">
      <c r="A5" s="108" t="s">
        <v>44</v>
      </c>
      <c r="B5" s="188" t="s">
        <v>45</v>
      </c>
      <c r="C5" s="113"/>
      <c r="D5" s="189" t="s">
        <v>1490</v>
      </c>
      <c r="E5" s="114"/>
      <c r="F5" s="116"/>
      <c r="G5" s="112"/>
    </row>
    <row r="6" spans="1:7" x14ac:dyDescent="0.25">
      <c r="A6" s="108" t="s">
        <v>46</v>
      </c>
      <c r="B6" s="188" t="s">
        <v>47</v>
      </c>
      <c r="C6" s="116" t="s">
        <v>48</v>
      </c>
      <c r="D6" s="192" t="s">
        <v>687</v>
      </c>
      <c r="E6" s="111">
        <v>39625</v>
      </c>
      <c r="F6" s="111">
        <v>39630</v>
      </c>
      <c r="G6" s="191"/>
    </row>
    <row r="7" spans="1:7" x14ac:dyDescent="0.25">
      <c r="A7" s="108" t="s">
        <v>49</v>
      </c>
      <c r="B7" s="179">
        <v>4</v>
      </c>
      <c r="C7" s="116"/>
      <c r="D7" s="190" t="s">
        <v>934</v>
      </c>
      <c r="E7" s="111"/>
      <c r="F7" s="111"/>
      <c r="G7" s="112"/>
    </row>
    <row r="8" spans="1:7" x14ac:dyDescent="0.25">
      <c r="A8" s="108" t="s">
        <v>50</v>
      </c>
      <c r="B8" s="179">
        <v>3</v>
      </c>
      <c r="C8" s="116"/>
      <c r="D8" s="190" t="s">
        <v>934</v>
      </c>
      <c r="E8" s="111"/>
      <c r="F8" s="110"/>
      <c r="G8" s="112"/>
    </row>
    <row r="9" spans="1:7" x14ac:dyDescent="0.25">
      <c r="A9" s="108" t="s">
        <v>1316</v>
      </c>
      <c r="B9" s="179">
        <v>5</v>
      </c>
      <c r="C9" s="116"/>
      <c r="D9" s="190" t="s">
        <v>934</v>
      </c>
      <c r="E9" s="111"/>
      <c r="F9" s="110"/>
      <c r="G9" s="112"/>
    </row>
    <row r="10" spans="1:7" x14ac:dyDescent="0.25">
      <c r="A10" s="108" t="s">
        <v>51</v>
      </c>
      <c r="B10" s="179">
        <v>5</v>
      </c>
      <c r="C10" s="116"/>
      <c r="D10" s="190" t="s">
        <v>934</v>
      </c>
      <c r="E10" s="111"/>
      <c r="F10" s="110"/>
      <c r="G10" s="112"/>
    </row>
    <row r="11" spans="1:7" x14ac:dyDescent="0.25">
      <c r="A11" s="108" t="s">
        <v>52</v>
      </c>
      <c r="B11" s="188" t="s">
        <v>53</v>
      </c>
      <c r="C11" s="116"/>
      <c r="D11" s="190" t="s">
        <v>934</v>
      </c>
      <c r="E11" s="111"/>
      <c r="F11" s="110"/>
      <c r="G11" s="112"/>
    </row>
    <row r="12" spans="1:7" x14ac:dyDescent="0.25">
      <c r="A12" s="108" t="s">
        <v>54</v>
      </c>
      <c r="B12" s="179">
        <v>2</v>
      </c>
      <c r="C12" s="116"/>
      <c r="D12" s="190" t="s">
        <v>934</v>
      </c>
      <c r="E12" s="111"/>
      <c r="F12" s="110"/>
      <c r="G12" s="112"/>
    </row>
    <row r="13" spans="1:7" x14ac:dyDescent="0.25">
      <c r="A13" s="108" t="s">
        <v>1317</v>
      </c>
      <c r="B13" s="179">
        <v>2</v>
      </c>
      <c r="C13" s="116"/>
      <c r="D13" s="190" t="s">
        <v>934</v>
      </c>
      <c r="E13" s="111"/>
      <c r="F13" s="110"/>
      <c r="G13" s="112"/>
    </row>
    <row r="14" spans="1:7" x14ac:dyDescent="0.25">
      <c r="A14" s="108" t="s">
        <v>1318</v>
      </c>
      <c r="B14" s="188" t="s">
        <v>55</v>
      </c>
      <c r="C14" s="116" t="s">
        <v>56</v>
      </c>
      <c r="D14" s="190" t="s">
        <v>934</v>
      </c>
      <c r="E14" s="111"/>
      <c r="F14" s="111">
        <v>41401</v>
      </c>
      <c r="G14" s="112"/>
    </row>
    <row r="15" spans="1:7" x14ac:dyDescent="0.25">
      <c r="A15" s="108" t="s">
        <v>57</v>
      </c>
      <c r="B15" s="193" t="s">
        <v>58</v>
      </c>
      <c r="C15" s="116"/>
      <c r="D15" s="190" t="s">
        <v>934</v>
      </c>
      <c r="E15" s="111"/>
      <c r="F15" s="111"/>
      <c r="G15" s="112"/>
    </row>
    <row r="16" spans="1:7" x14ac:dyDescent="0.25">
      <c r="A16" s="108" t="s">
        <v>59</v>
      </c>
      <c r="B16" s="179">
        <v>3</v>
      </c>
      <c r="C16" s="116"/>
      <c r="D16" s="190" t="s">
        <v>934</v>
      </c>
      <c r="E16" s="111"/>
      <c r="F16" s="110"/>
      <c r="G16" s="112"/>
    </row>
    <row r="17" spans="1:11" x14ac:dyDescent="0.25">
      <c r="A17" s="108" t="s">
        <v>60</v>
      </c>
      <c r="B17" s="194" t="s">
        <v>1352</v>
      </c>
      <c r="C17" s="116"/>
      <c r="D17" s="190" t="s">
        <v>934</v>
      </c>
      <c r="E17" s="111"/>
      <c r="F17" s="110">
        <v>2005</v>
      </c>
      <c r="G17" s="112" t="s">
        <v>61</v>
      </c>
    </row>
    <row r="18" spans="1:11" x14ac:dyDescent="0.25">
      <c r="A18" s="108" t="s">
        <v>62</v>
      </c>
      <c r="B18" s="188" t="s">
        <v>63</v>
      </c>
      <c r="C18" s="116"/>
      <c r="D18" s="190" t="s">
        <v>935</v>
      </c>
      <c r="E18" s="111"/>
      <c r="F18" s="110"/>
      <c r="G18" s="112"/>
    </row>
    <row r="19" spans="1:11" x14ac:dyDescent="0.25">
      <c r="A19" s="108" t="s">
        <v>64</v>
      </c>
      <c r="B19" s="179">
        <v>2</v>
      </c>
      <c r="C19" s="116"/>
      <c r="D19" s="190" t="s">
        <v>934</v>
      </c>
      <c r="E19" s="111"/>
      <c r="F19" s="110"/>
      <c r="G19" s="112"/>
    </row>
    <row r="20" spans="1:11" x14ac:dyDescent="0.25">
      <c r="A20" s="108" t="s">
        <v>65</v>
      </c>
      <c r="B20" s="195" t="s">
        <v>66</v>
      </c>
      <c r="C20" s="116"/>
      <c r="D20" s="190" t="s">
        <v>934</v>
      </c>
      <c r="E20" s="111"/>
      <c r="F20" s="111"/>
      <c r="G20" s="112"/>
      <c r="K20" s="12"/>
    </row>
    <row r="21" spans="1:11" x14ac:dyDescent="0.25">
      <c r="A21" s="108" t="s">
        <v>67</v>
      </c>
      <c r="B21" s="188" t="s">
        <v>1319</v>
      </c>
      <c r="C21" s="116"/>
      <c r="D21" s="190" t="s">
        <v>934</v>
      </c>
      <c r="E21" s="111"/>
      <c r="F21" s="111"/>
      <c r="G21" s="112"/>
    </row>
    <row r="22" spans="1:11" x14ac:dyDescent="0.25">
      <c r="A22" s="108" t="s">
        <v>68</v>
      </c>
      <c r="B22" s="194">
        <v>1</v>
      </c>
      <c r="C22" s="116"/>
      <c r="D22" s="190" t="s">
        <v>934</v>
      </c>
      <c r="E22" s="111"/>
      <c r="F22" s="111"/>
      <c r="G22" s="112"/>
    </row>
    <row r="23" spans="1:11" x14ac:dyDescent="0.25">
      <c r="A23" s="108" t="s">
        <v>69</v>
      </c>
      <c r="B23" s="188" t="s">
        <v>70</v>
      </c>
      <c r="C23" s="116"/>
      <c r="D23" s="190" t="s">
        <v>934</v>
      </c>
      <c r="E23" s="111"/>
      <c r="F23" s="111"/>
      <c r="G23" s="112"/>
    </row>
    <row r="24" spans="1:11" x14ac:dyDescent="0.25">
      <c r="A24" s="108" t="s">
        <v>71</v>
      </c>
      <c r="B24" s="188" t="s">
        <v>53</v>
      </c>
      <c r="C24" s="116"/>
      <c r="D24" s="190" t="s">
        <v>935</v>
      </c>
      <c r="E24" s="111"/>
      <c r="F24" s="111"/>
      <c r="G24" s="112"/>
    </row>
    <row r="25" spans="1:11" x14ac:dyDescent="0.25">
      <c r="A25" s="108" t="s">
        <v>72</v>
      </c>
      <c r="B25" s="179" t="s">
        <v>73</v>
      </c>
      <c r="C25" s="116"/>
      <c r="D25" s="190" t="s">
        <v>934</v>
      </c>
      <c r="E25" s="111"/>
      <c r="F25" s="110"/>
      <c r="G25" s="112"/>
    </row>
    <row r="26" spans="1:11" x14ac:dyDescent="0.25">
      <c r="A26" s="108" t="s">
        <v>74</v>
      </c>
      <c r="B26" s="179">
        <v>4</v>
      </c>
      <c r="C26" s="127">
        <v>4</v>
      </c>
      <c r="D26" s="192"/>
      <c r="E26" s="111"/>
      <c r="F26" s="110"/>
      <c r="G26" s="112"/>
    </row>
    <row r="27" spans="1:11" x14ac:dyDescent="0.25">
      <c r="A27" s="108" t="s">
        <v>46</v>
      </c>
      <c r="B27" s="179" t="s">
        <v>47</v>
      </c>
      <c r="C27" s="116" t="s">
        <v>48</v>
      </c>
      <c r="D27" s="192" t="s">
        <v>687</v>
      </c>
      <c r="E27" s="111">
        <v>39625</v>
      </c>
      <c r="F27" s="111">
        <v>39630</v>
      </c>
      <c r="G27" s="112"/>
    </row>
    <row r="28" spans="1:11" x14ac:dyDescent="0.25">
      <c r="A28" s="108" t="s">
        <v>1338</v>
      </c>
      <c r="B28" s="179" t="s">
        <v>1339</v>
      </c>
      <c r="C28" s="116"/>
      <c r="D28" s="189"/>
      <c r="E28" s="114"/>
      <c r="F28" s="110"/>
      <c r="G28" s="112"/>
    </row>
    <row r="29" spans="1:11" x14ac:dyDescent="0.25">
      <c r="A29" s="108" t="s">
        <v>75</v>
      </c>
      <c r="B29" s="179" t="s">
        <v>79</v>
      </c>
      <c r="C29" s="113"/>
      <c r="D29" s="189"/>
      <c r="E29" s="114"/>
      <c r="F29" s="110"/>
      <c r="G29" s="112"/>
    </row>
    <row r="30" spans="1:11" x14ac:dyDescent="0.25">
      <c r="A30" s="108" t="s">
        <v>76</v>
      </c>
      <c r="B30" s="179" t="s">
        <v>1340</v>
      </c>
      <c r="C30" s="113"/>
      <c r="D30" s="189"/>
      <c r="E30" s="114"/>
      <c r="F30" s="110"/>
      <c r="G30" s="112"/>
    </row>
    <row r="31" spans="1:11" x14ac:dyDescent="0.25">
      <c r="A31" s="108" t="s">
        <v>77</v>
      </c>
      <c r="B31" s="179" t="s">
        <v>80</v>
      </c>
      <c r="C31" s="113"/>
      <c r="D31" s="189"/>
      <c r="E31" s="114"/>
      <c r="F31" s="110"/>
      <c r="G31" s="112"/>
    </row>
    <row r="32" spans="1:11" x14ac:dyDescent="0.25">
      <c r="A32" s="201" t="s">
        <v>78</v>
      </c>
      <c r="B32" s="202" t="s">
        <v>81</v>
      </c>
      <c r="C32" s="203"/>
      <c r="D32" s="204"/>
      <c r="E32" s="205"/>
      <c r="F32" s="206"/>
      <c r="G32" s="207"/>
    </row>
    <row r="33" spans="1:7" ht="45" x14ac:dyDescent="0.25">
      <c r="A33" s="201" t="s">
        <v>1485</v>
      </c>
      <c r="B33" s="211" t="s">
        <v>1483</v>
      </c>
      <c r="C33" s="203"/>
      <c r="D33" s="212" t="s">
        <v>1481</v>
      </c>
      <c r="E33" s="205"/>
      <c r="F33" s="206"/>
      <c r="G33" s="207"/>
    </row>
    <row r="34" spans="1:7" ht="45" x14ac:dyDescent="0.25">
      <c r="A34" s="201" t="s">
        <v>1486</v>
      </c>
      <c r="B34" s="211" t="s">
        <v>1484</v>
      </c>
      <c r="C34" s="203"/>
      <c r="D34" s="212" t="s">
        <v>1481</v>
      </c>
      <c r="E34" s="205"/>
      <c r="F34" s="206"/>
      <c r="G34" s="207"/>
    </row>
    <row r="35" spans="1:7" ht="60" x14ac:dyDescent="0.25">
      <c r="A35" s="201" t="s">
        <v>1487</v>
      </c>
      <c r="B35" s="211" t="s">
        <v>1482</v>
      </c>
      <c r="C35" s="203"/>
      <c r="D35" s="204" t="s">
        <v>1488</v>
      </c>
      <c r="E35" s="205"/>
      <c r="F35" s="206"/>
      <c r="G35" s="207"/>
    </row>
    <row r="36" spans="1:7" x14ac:dyDescent="0.25">
      <c r="A36" s="117"/>
      <c r="B36" s="196"/>
      <c r="C36" s="120"/>
      <c r="D36" s="197"/>
      <c r="E36" s="198"/>
      <c r="F36" s="131"/>
      <c r="G36" s="121"/>
    </row>
    <row r="37" spans="1:7" x14ac:dyDescent="0.25">
      <c r="A37" s="2"/>
      <c r="B37" s="10"/>
      <c r="C37" s="2"/>
      <c r="D37" s="7"/>
      <c r="E37" s="8"/>
      <c r="F37" s="2"/>
      <c r="G37" s="2"/>
    </row>
    <row r="38" spans="1:7" x14ac:dyDescent="0.25">
      <c r="A38" s="2"/>
      <c r="B38" s="10"/>
      <c r="C38" s="2"/>
      <c r="D38" s="7"/>
      <c r="E38" s="8"/>
      <c r="F38" s="2"/>
      <c r="G38" s="2"/>
    </row>
    <row r="39" spans="1:7" x14ac:dyDescent="0.25">
      <c r="A39" s="2"/>
      <c r="B39" s="10"/>
      <c r="C39" s="2"/>
      <c r="D39" s="7"/>
      <c r="E39" s="8"/>
      <c r="F39" s="2"/>
      <c r="G39" s="2"/>
    </row>
    <row r="40" spans="1:7" x14ac:dyDescent="0.25">
      <c r="A40" s="2"/>
      <c r="B40" s="10"/>
      <c r="C40" s="2"/>
      <c r="D40" s="7"/>
      <c r="E40" s="8"/>
      <c r="F40" s="2"/>
      <c r="G40" s="2"/>
    </row>
    <row r="41" spans="1:7" x14ac:dyDescent="0.25">
      <c r="A41" s="2"/>
      <c r="B41" s="10"/>
      <c r="C41" s="2"/>
      <c r="D41" s="7"/>
      <c r="E41" s="8"/>
      <c r="F41" s="2"/>
      <c r="G41" s="2"/>
    </row>
    <row r="42" spans="1:7" x14ac:dyDescent="0.25">
      <c r="A42" s="2"/>
      <c r="B42" s="10"/>
      <c r="C42" s="2"/>
      <c r="D42" s="7"/>
      <c r="E42" s="8"/>
      <c r="F42" s="2"/>
      <c r="G42" s="2"/>
    </row>
    <row r="43" spans="1:7" x14ac:dyDescent="0.25">
      <c r="A43" s="2"/>
      <c r="B43" s="10"/>
      <c r="C43" s="2"/>
      <c r="D43" s="7"/>
      <c r="E43" s="8"/>
      <c r="F43" s="2"/>
      <c r="G43" s="2"/>
    </row>
    <row r="44" spans="1:7" x14ac:dyDescent="0.25">
      <c r="A44" s="2"/>
      <c r="B44" s="10"/>
      <c r="C44" s="2"/>
      <c r="D44" s="7"/>
      <c r="E44" s="8"/>
      <c r="F44" s="2"/>
      <c r="G44" s="2"/>
    </row>
    <row r="45" spans="1:7" x14ac:dyDescent="0.25">
      <c r="A45" s="2"/>
      <c r="B45" s="10"/>
      <c r="C45" s="2"/>
      <c r="D45" s="7"/>
      <c r="E45" s="8"/>
      <c r="F45" s="2"/>
      <c r="G45" s="2"/>
    </row>
    <row r="46" spans="1:7" x14ac:dyDescent="0.25">
      <c r="A46" s="2"/>
      <c r="B46" s="10"/>
      <c r="C46" s="2"/>
      <c r="D46" s="7"/>
      <c r="E46" s="8"/>
      <c r="F46" s="2"/>
      <c r="G46" s="2"/>
    </row>
    <row r="47" spans="1:7" x14ac:dyDescent="0.25">
      <c r="A47" s="2"/>
      <c r="B47" s="10"/>
      <c r="C47" s="2"/>
      <c r="D47" s="7"/>
      <c r="E47" s="8"/>
      <c r="F47" s="2"/>
      <c r="G47" s="2"/>
    </row>
    <row r="48" spans="1:7" x14ac:dyDescent="0.25">
      <c r="A48" s="2"/>
      <c r="B48" s="10"/>
      <c r="C48" s="2"/>
      <c r="D48" s="7"/>
      <c r="E48" s="8"/>
      <c r="F48" s="2"/>
      <c r="G48" s="2"/>
    </row>
    <row r="49" spans="1:7" x14ac:dyDescent="0.25">
      <c r="A49" s="2"/>
      <c r="B49" s="10"/>
      <c r="C49" s="2"/>
      <c r="D49" s="7"/>
      <c r="E49" s="8"/>
      <c r="F49" s="2"/>
      <c r="G49" s="2"/>
    </row>
    <row r="50" spans="1:7" x14ac:dyDescent="0.25">
      <c r="A50" s="2"/>
      <c r="B50" s="10"/>
      <c r="C50" s="2"/>
      <c r="D50" s="7"/>
      <c r="E50" s="8"/>
      <c r="F50" s="2"/>
      <c r="G50" s="2"/>
    </row>
    <row r="51" spans="1:7" x14ac:dyDescent="0.25">
      <c r="A51" s="2"/>
      <c r="B51" s="10"/>
      <c r="C51" s="2"/>
      <c r="D51" s="7"/>
      <c r="E51" s="8"/>
      <c r="F51" s="2"/>
      <c r="G51" s="2"/>
    </row>
    <row r="52" spans="1:7" x14ac:dyDescent="0.25">
      <c r="A52" s="2"/>
      <c r="B52" s="10"/>
      <c r="C52" s="2"/>
      <c r="D52" s="7"/>
      <c r="E52" s="8"/>
      <c r="F52" s="2"/>
      <c r="G52" s="2"/>
    </row>
    <row r="53" spans="1:7" x14ac:dyDescent="0.25">
      <c r="A53" s="2"/>
      <c r="B53" s="10"/>
      <c r="C53" s="2"/>
      <c r="D53" s="7"/>
      <c r="E53" s="8"/>
      <c r="F53" s="2"/>
      <c r="G53" s="2"/>
    </row>
    <row r="54" spans="1:7" x14ac:dyDescent="0.25">
      <c r="A54" s="2"/>
      <c r="B54" s="10"/>
      <c r="C54" s="2"/>
      <c r="D54" s="7"/>
      <c r="E54" s="8"/>
      <c r="F54" s="2"/>
      <c r="G54" s="2"/>
    </row>
    <row r="55" spans="1:7" x14ac:dyDescent="0.25">
      <c r="A55" s="2"/>
      <c r="B55" s="10"/>
      <c r="C55" s="2"/>
      <c r="D55" s="7"/>
      <c r="E55" s="8"/>
      <c r="F55" s="2"/>
      <c r="G55" s="2"/>
    </row>
    <row r="56" spans="1:7" x14ac:dyDescent="0.25">
      <c r="A56" s="2"/>
      <c r="B56" s="10"/>
      <c r="C56" s="2"/>
      <c r="D56" s="7"/>
      <c r="E56" s="8"/>
      <c r="F56" s="2"/>
      <c r="G56" s="2"/>
    </row>
    <row r="57" spans="1:7" x14ac:dyDescent="0.25">
      <c r="A57" s="2"/>
      <c r="B57" s="10"/>
      <c r="C57" s="2"/>
      <c r="D57" s="7"/>
      <c r="E57" s="8"/>
      <c r="F57" s="2"/>
      <c r="G57" s="2"/>
    </row>
    <row r="58" spans="1:7" x14ac:dyDescent="0.25">
      <c r="A58" s="2"/>
      <c r="B58" s="10"/>
      <c r="C58" s="2"/>
      <c r="D58" s="7"/>
      <c r="E58" s="8"/>
      <c r="F58" s="2"/>
      <c r="G58" s="2"/>
    </row>
    <row r="59" spans="1:7" x14ac:dyDescent="0.25">
      <c r="A59" s="2"/>
      <c r="B59" s="10"/>
      <c r="C59" s="2"/>
      <c r="D59" s="7"/>
      <c r="E59" s="8"/>
      <c r="F59" s="2"/>
      <c r="G59" s="2"/>
    </row>
    <row r="60" spans="1:7" x14ac:dyDescent="0.25">
      <c r="A60" s="2"/>
      <c r="B60" s="10"/>
      <c r="C60" s="2"/>
      <c r="D60" s="7"/>
      <c r="E60" s="8"/>
      <c r="F60" s="2"/>
      <c r="G60" s="2"/>
    </row>
    <row r="61" spans="1:7" x14ac:dyDescent="0.25">
      <c r="A61" s="2"/>
      <c r="B61" s="10"/>
      <c r="C61" s="2"/>
      <c r="D61" s="7"/>
      <c r="E61" s="8"/>
      <c r="F61" s="2"/>
      <c r="G61" s="2"/>
    </row>
    <row r="62" spans="1:7" x14ac:dyDescent="0.25">
      <c r="A62" s="2"/>
      <c r="B62" s="10"/>
      <c r="C62" s="2"/>
      <c r="D62" s="7"/>
      <c r="E62" s="8"/>
      <c r="F62" s="2"/>
      <c r="G62" s="2"/>
    </row>
    <row r="63" spans="1:7" x14ac:dyDescent="0.25">
      <c r="A63" s="2"/>
      <c r="B63" s="10"/>
      <c r="C63" s="2"/>
      <c r="D63" s="7"/>
      <c r="E63" s="8"/>
      <c r="F63" s="2"/>
      <c r="G63" s="2"/>
    </row>
    <row r="64" spans="1:7" x14ac:dyDescent="0.25">
      <c r="A64" s="2"/>
      <c r="B64" s="10"/>
      <c r="C64" s="2"/>
      <c r="D64" s="7"/>
      <c r="E64" s="8"/>
      <c r="F64" s="2"/>
      <c r="G64" s="2"/>
    </row>
    <row r="65" spans="1:7" x14ac:dyDescent="0.25">
      <c r="A65" s="2"/>
      <c r="B65" s="10"/>
      <c r="C65" s="2"/>
      <c r="D65" s="7"/>
      <c r="E65" s="8"/>
      <c r="F65" s="2"/>
      <c r="G65" s="2"/>
    </row>
    <row r="66" spans="1:7" x14ac:dyDescent="0.25">
      <c r="A66" s="2"/>
      <c r="B66" s="10"/>
      <c r="C66" s="2"/>
      <c r="D66" s="7"/>
      <c r="E66" s="8"/>
      <c r="F66" s="2"/>
      <c r="G66" s="2"/>
    </row>
    <row r="67" spans="1:7" x14ac:dyDescent="0.25">
      <c r="A67" s="2"/>
      <c r="B67" s="10"/>
      <c r="C67" s="2"/>
      <c r="D67" s="7"/>
      <c r="E67" s="8"/>
      <c r="F67" s="2"/>
      <c r="G67" s="2"/>
    </row>
    <row r="68" spans="1:7" x14ac:dyDescent="0.25">
      <c r="A68" s="2"/>
      <c r="B68" s="10"/>
      <c r="C68" s="2"/>
      <c r="D68" s="7"/>
      <c r="E68" s="8"/>
      <c r="F68" s="2"/>
      <c r="G68" s="2"/>
    </row>
    <row r="69" spans="1:7" x14ac:dyDescent="0.25">
      <c r="A69" s="2"/>
      <c r="B69" s="10"/>
      <c r="C69" s="2"/>
      <c r="D69" s="7"/>
      <c r="E69" s="8"/>
      <c r="F69" s="2"/>
      <c r="G69" s="2"/>
    </row>
    <row r="70" spans="1:7" x14ac:dyDescent="0.25">
      <c r="A70" s="2"/>
      <c r="B70" s="10"/>
      <c r="C70" s="2"/>
      <c r="D70" s="7"/>
      <c r="E70" s="8"/>
      <c r="F70" s="2"/>
      <c r="G70" s="2"/>
    </row>
    <row r="71" spans="1:7" x14ac:dyDescent="0.25">
      <c r="A71" s="2"/>
      <c r="B71" s="10"/>
      <c r="C71" s="2"/>
      <c r="D71" s="7"/>
      <c r="E71" s="8"/>
      <c r="F71" s="2"/>
      <c r="G71" s="2"/>
    </row>
    <row r="72" spans="1:7" x14ac:dyDescent="0.25">
      <c r="A72" s="2"/>
      <c r="B72" s="10"/>
      <c r="C72" s="2"/>
      <c r="D72" s="7"/>
      <c r="E72" s="8"/>
      <c r="F72" s="2"/>
      <c r="G72" s="2"/>
    </row>
    <row r="73" spans="1:7" x14ac:dyDescent="0.25">
      <c r="A73" s="2"/>
      <c r="B73" s="10"/>
      <c r="C73" s="2"/>
      <c r="D73" s="7"/>
      <c r="E73" s="8"/>
      <c r="F73" s="2"/>
      <c r="G73" s="2"/>
    </row>
    <row r="74" spans="1:7" x14ac:dyDescent="0.25">
      <c r="A74" s="2"/>
      <c r="B74" s="10"/>
      <c r="C74" s="2"/>
      <c r="D74" s="7"/>
      <c r="E74" s="8"/>
      <c r="F74" s="2"/>
      <c r="G74" s="2"/>
    </row>
    <row r="75" spans="1:7" x14ac:dyDescent="0.25">
      <c r="A75" s="2"/>
      <c r="B75" s="10"/>
      <c r="C75" s="2"/>
      <c r="D75" s="7"/>
      <c r="E75" s="8"/>
      <c r="F75" s="2"/>
      <c r="G75" s="2"/>
    </row>
    <row r="76" spans="1:7" x14ac:dyDescent="0.25">
      <c r="A76" s="2"/>
      <c r="B76" s="10"/>
      <c r="C76" s="2"/>
      <c r="D76" s="7"/>
      <c r="E76" s="8"/>
      <c r="F76" s="2"/>
      <c r="G76" s="2"/>
    </row>
    <row r="77" spans="1:7" x14ac:dyDescent="0.25">
      <c r="A77" s="2"/>
      <c r="B77" s="10"/>
      <c r="C77" s="2"/>
      <c r="D77" s="7"/>
      <c r="E77" s="8"/>
      <c r="F77" s="2"/>
      <c r="G77" s="2"/>
    </row>
    <row r="78" spans="1:7" x14ac:dyDescent="0.25">
      <c r="A78" s="2"/>
      <c r="B78" s="10"/>
      <c r="C78" s="2"/>
      <c r="D78" s="7"/>
      <c r="E78" s="8"/>
      <c r="F78" s="2"/>
      <c r="G78" s="2"/>
    </row>
    <row r="79" spans="1:7" x14ac:dyDescent="0.25">
      <c r="A79" s="2"/>
      <c r="B79" s="10"/>
      <c r="C79" s="2"/>
      <c r="D79" s="7"/>
      <c r="E79" s="8"/>
      <c r="F79" s="2"/>
      <c r="G79" s="2"/>
    </row>
    <row r="80" spans="1:7" x14ac:dyDescent="0.25">
      <c r="A80" s="2"/>
      <c r="B80" s="10"/>
      <c r="C80" s="2"/>
      <c r="D80" s="7"/>
      <c r="E80" s="8"/>
      <c r="F80" s="2"/>
      <c r="G80" s="2"/>
    </row>
    <row r="81" spans="1:7" x14ac:dyDescent="0.25">
      <c r="A81" s="2"/>
      <c r="B81" s="10"/>
      <c r="C81" s="2"/>
      <c r="D81" s="7"/>
      <c r="E81" s="8"/>
      <c r="F81" s="2"/>
      <c r="G81" s="2"/>
    </row>
    <row r="82" spans="1:7" x14ac:dyDescent="0.25">
      <c r="A82" s="2"/>
      <c r="B82" s="10"/>
      <c r="C82" s="2"/>
      <c r="D82" s="7"/>
      <c r="E82" s="8"/>
      <c r="F82" s="2"/>
      <c r="G82" s="2"/>
    </row>
    <row r="83" spans="1:7" x14ac:dyDescent="0.25">
      <c r="A83" s="2"/>
      <c r="B83" s="10"/>
      <c r="C83" s="2"/>
      <c r="D83" s="7"/>
      <c r="E83" s="8"/>
      <c r="F83" s="2"/>
      <c r="G83" s="2"/>
    </row>
    <row r="84" spans="1:7" x14ac:dyDescent="0.25">
      <c r="A84" s="2"/>
      <c r="B84" s="10"/>
      <c r="C84" s="2"/>
      <c r="D84" s="7"/>
      <c r="E84" s="8"/>
      <c r="F84" s="2"/>
      <c r="G84" s="2"/>
    </row>
    <row r="85" spans="1:7" x14ac:dyDescent="0.25">
      <c r="A85" s="2"/>
      <c r="B85" s="10"/>
      <c r="C85" s="2"/>
      <c r="D85" s="7"/>
      <c r="E85" s="8"/>
      <c r="F85" s="2"/>
      <c r="G85" s="2"/>
    </row>
    <row r="86" spans="1:7" x14ac:dyDescent="0.25">
      <c r="A86" s="2"/>
      <c r="B86" s="10"/>
      <c r="C86" s="2"/>
      <c r="D86" s="7"/>
      <c r="E86" s="8"/>
      <c r="F86" s="2"/>
      <c r="G86" s="2"/>
    </row>
    <row r="87" spans="1:7" x14ac:dyDescent="0.25">
      <c r="A87" s="2"/>
      <c r="B87" s="10"/>
      <c r="C87" s="2"/>
      <c r="D87" s="7"/>
      <c r="E87" s="8"/>
      <c r="F87" s="2"/>
      <c r="G87" s="2"/>
    </row>
    <row r="88" spans="1:7" x14ac:dyDescent="0.25">
      <c r="A88" s="2"/>
      <c r="B88" s="10"/>
      <c r="C88" s="2"/>
      <c r="D88" s="7"/>
      <c r="E88" s="8"/>
      <c r="F88" s="2"/>
      <c r="G88" s="2"/>
    </row>
    <row r="89" spans="1:7" x14ac:dyDescent="0.25">
      <c r="A89" s="2"/>
      <c r="B89" s="10"/>
      <c r="C89" s="2"/>
      <c r="D89" s="7"/>
      <c r="E89" s="8"/>
      <c r="F89" s="2"/>
      <c r="G89" s="2"/>
    </row>
    <row r="90" spans="1:7" x14ac:dyDescent="0.25">
      <c r="A90" s="2"/>
      <c r="B90" s="10"/>
      <c r="C90" s="2"/>
      <c r="D90" s="7"/>
      <c r="E90" s="8"/>
      <c r="F90" s="2"/>
      <c r="G90" s="2"/>
    </row>
    <row r="91" spans="1:7" x14ac:dyDescent="0.25">
      <c r="A91" s="2"/>
      <c r="B91" s="10"/>
      <c r="C91" s="2"/>
      <c r="D91" s="7"/>
      <c r="E91" s="8"/>
      <c r="F91" s="2"/>
      <c r="G91" s="2"/>
    </row>
    <row r="92" spans="1:7" x14ac:dyDescent="0.25">
      <c r="A92" s="2"/>
      <c r="B92" s="10"/>
      <c r="C92" s="2"/>
      <c r="D92" s="7"/>
      <c r="E92" s="8"/>
      <c r="F92" s="2"/>
      <c r="G92" s="2"/>
    </row>
    <row r="93" spans="1:7" x14ac:dyDescent="0.25">
      <c r="A93" s="2"/>
      <c r="B93" s="10"/>
      <c r="C93" s="2"/>
      <c r="D93" s="7"/>
      <c r="E93" s="8"/>
      <c r="F93" s="2"/>
      <c r="G93" s="2"/>
    </row>
    <row r="94" spans="1:7" x14ac:dyDescent="0.25">
      <c r="A94" s="2"/>
      <c r="B94" s="10"/>
      <c r="C94" s="2"/>
      <c r="D94" s="7"/>
      <c r="E94" s="8"/>
      <c r="F94" s="2"/>
      <c r="G94" s="2"/>
    </row>
    <row r="95" spans="1:7" x14ac:dyDescent="0.25">
      <c r="A95" s="2"/>
      <c r="B95" s="10"/>
      <c r="C95" s="2"/>
      <c r="D95" s="7"/>
      <c r="E95" s="8"/>
      <c r="F95" s="2"/>
      <c r="G95" s="2"/>
    </row>
    <row r="96" spans="1:7" x14ac:dyDescent="0.25">
      <c r="A96" s="2"/>
      <c r="B96" s="10"/>
      <c r="C96" s="2"/>
      <c r="D96" s="7"/>
      <c r="E96" s="8"/>
      <c r="F96" s="2"/>
      <c r="G96" s="2"/>
    </row>
    <row r="97" spans="1:7" x14ac:dyDescent="0.25">
      <c r="A97" s="2"/>
      <c r="B97" s="10"/>
      <c r="C97" s="2"/>
      <c r="D97" s="7"/>
      <c r="E97" s="8"/>
      <c r="F97" s="2"/>
      <c r="G97" s="2"/>
    </row>
    <row r="98" spans="1:7" x14ac:dyDescent="0.25">
      <c r="A98" s="2"/>
      <c r="B98" s="10"/>
      <c r="C98" s="2"/>
      <c r="D98" s="7"/>
      <c r="E98" s="8"/>
      <c r="F98" s="2"/>
      <c r="G98" s="2"/>
    </row>
    <row r="99" spans="1:7" x14ac:dyDescent="0.25">
      <c r="A99" s="2"/>
      <c r="B99" s="10"/>
      <c r="C99" s="2"/>
      <c r="D99" s="7"/>
      <c r="E99" s="8"/>
      <c r="F99" s="2"/>
      <c r="G99" s="2"/>
    </row>
    <row r="100" spans="1:7" x14ac:dyDescent="0.25">
      <c r="A100" s="2"/>
      <c r="B100" s="10"/>
      <c r="C100" s="2"/>
      <c r="D100" s="7"/>
      <c r="E100" s="8"/>
      <c r="F100" s="2"/>
      <c r="G100" s="2"/>
    </row>
    <row r="101" spans="1:7" x14ac:dyDescent="0.25">
      <c r="A101" s="2"/>
      <c r="B101" s="10"/>
      <c r="C101" s="2"/>
      <c r="D101" s="7"/>
      <c r="E101" s="8"/>
      <c r="F101" s="2"/>
      <c r="G101" s="2"/>
    </row>
    <row r="102" spans="1:7" x14ac:dyDescent="0.25">
      <c r="A102" s="2"/>
      <c r="B102" s="10"/>
      <c r="C102" s="2"/>
      <c r="D102" s="7"/>
      <c r="E102" s="8"/>
      <c r="F102" s="2"/>
      <c r="G102" s="2"/>
    </row>
    <row r="103" spans="1:7" x14ac:dyDescent="0.25">
      <c r="A103" s="2"/>
      <c r="B103" s="10"/>
      <c r="C103" s="2"/>
      <c r="D103" s="7"/>
      <c r="E103" s="8"/>
      <c r="F103" s="2"/>
      <c r="G103" s="2"/>
    </row>
    <row r="104" spans="1:7" x14ac:dyDescent="0.25">
      <c r="A104" s="2"/>
      <c r="B104" s="10"/>
      <c r="C104" s="2"/>
      <c r="D104" s="7"/>
      <c r="E104" s="8"/>
      <c r="F104" s="2"/>
      <c r="G104" s="2"/>
    </row>
    <row r="105" spans="1:7" x14ac:dyDescent="0.25">
      <c r="A105" s="2"/>
      <c r="B105" s="10"/>
      <c r="C105" s="2"/>
      <c r="D105" s="7"/>
      <c r="E105" s="8"/>
      <c r="F105" s="2"/>
      <c r="G105" s="2"/>
    </row>
    <row r="106" spans="1:7" x14ac:dyDescent="0.25">
      <c r="A106" s="2"/>
      <c r="B106" s="10"/>
      <c r="C106" s="2"/>
      <c r="D106" s="7"/>
      <c r="E106" s="8"/>
      <c r="F106" s="2"/>
      <c r="G106" s="2"/>
    </row>
    <row r="107" spans="1:7" x14ac:dyDescent="0.25">
      <c r="A107" s="2"/>
      <c r="B107" s="10"/>
      <c r="C107" s="2"/>
      <c r="D107" s="7"/>
      <c r="E107" s="8"/>
      <c r="F107" s="2"/>
      <c r="G107" s="2"/>
    </row>
    <row r="108" spans="1:7" x14ac:dyDescent="0.25">
      <c r="A108" s="2"/>
      <c r="B108" s="10"/>
      <c r="C108" s="2"/>
      <c r="D108" s="7"/>
      <c r="E108" s="8"/>
      <c r="F108" s="2"/>
      <c r="G108" s="2"/>
    </row>
    <row r="109" spans="1:7" x14ac:dyDescent="0.25">
      <c r="A109" s="2"/>
      <c r="B109" s="10"/>
      <c r="C109" s="2"/>
      <c r="D109" s="7"/>
      <c r="E109" s="8"/>
      <c r="F109" s="2"/>
      <c r="G109" s="2"/>
    </row>
    <row r="110" spans="1:7" x14ac:dyDescent="0.25">
      <c r="A110" s="2"/>
      <c r="B110" s="10"/>
      <c r="C110" s="2"/>
      <c r="D110" s="7"/>
      <c r="E110" s="8"/>
      <c r="F110" s="2"/>
      <c r="G110" s="2"/>
    </row>
    <row r="111" spans="1:7" x14ac:dyDescent="0.25">
      <c r="A111" s="2"/>
      <c r="B111" s="10"/>
      <c r="C111" s="2"/>
      <c r="D111" s="7"/>
      <c r="E111" s="8"/>
      <c r="F111" s="2"/>
      <c r="G111" s="2"/>
    </row>
    <row r="112" spans="1:7" x14ac:dyDescent="0.25">
      <c r="A112" s="2"/>
      <c r="B112" s="10"/>
      <c r="C112" s="2"/>
      <c r="D112" s="7"/>
      <c r="E112" s="8"/>
      <c r="F112" s="2"/>
      <c r="G112" s="2"/>
    </row>
    <row r="113" spans="1:7" x14ac:dyDescent="0.25">
      <c r="A113" s="2"/>
      <c r="B113" s="10"/>
      <c r="C113" s="2"/>
      <c r="D113" s="7"/>
      <c r="E113" s="8"/>
      <c r="F113" s="2"/>
      <c r="G113" s="2"/>
    </row>
    <row r="114" spans="1:7" x14ac:dyDescent="0.25">
      <c r="A114" s="2"/>
      <c r="B114" s="10"/>
      <c r="C114" s="2"/>
      <c r="D114" s="7"/>
      <c r="E114" s="8"/>
      <c r="F114" s="2"/>
      <c r="G114" s="2"/>
    </row>
    <row r="115" spans="1:7" x14ac:dyDescent="0.25">
      <c r="A115" s="2"/>
      <c r="B115" s="10"/>
      <c r="C115" s="2"/>
      <c r="D115" s="7"/>
      <c r="E115" s="8"/>
      <c r="F115" s="2"/>
      <c r="G115" s="2"/>
    </row>
    <row r="116" spans="1:7" x14ac:dyDescent="0.25">
      <c r="A116" s="2"/>
      <c r="B116" s="10"/>
      <c r="C116" s="2"/>
      <c r="D116" s="7"/>
      <c r="E116" s="8"/>
      <c r="F116" s="2"/>
      <c r="G116" s="2"/>
    </row>
    <row r="117" spans="1:7" x14ac:dyDescent="0.25">
      <c r="A117" s="2"/>
      <c r="B117" s="10"/>
      <c r="C117" s="2"/>
      <c r="D117" s="7"/>
      <c r="E117" s="8"/>
      <c r="F117" s="2"/>
      <c r="G117" s="2"/>
    </row>
    <row r="118" spans="1:7" x14ac:dyDescent="0.25">
      <c r="A118" s="2"/>
      <c r="B118" s="10"/>
      <c r="C118" s="2"/>
      <c r="D118" s="7"/>
      <c r="E118" s="8"/>
      <c r="F118" s="2"/>
      <c r="G118" s="2"/>
    </row>
    <row r="119" spans="1:7" x14ac:dyDescent="0.25">
      <c r="A119" s="2"/>
      <c r="B119" s="10"/>
      <c r="C119" s="2"/>
      <c r="D119" s="7"/>
      <c r="E119" s="8"/>
      <c r="F119" s="2"/>
      <c r="G119" s="2"/>
    </row>
    <row r="120" spans="1:7" x14ac:dyDescent="0.25">
      <c r="A120" s="2"/>
      <c r="B120" s="10"/>
      <c r="C120" s="2"/>
      <c r="D120" s="7"/>
      <c r="E120" s="8"/>
      <c r="F120" s="2"/>
      <c r="G120" s="2"/>
    </row>
    <row r="121" spans="1:7" x14ac:dyDescent="0.25">
      <c r="A121" s="2"/>
      <c r="B121" s="10"/>
      <c r="C121" s="2"/>
      <c r="D121" s="7"/>
      <c r="E121" s="8"/>
      <c r="F121" s="2"/>
      <c r="G121" s="2"/>
    </row>
    <row r="122" spans="1:7" x14ac:dyDescent="0.25">
      <c r="A122" s="2"/>
      <c r="B122" s="10"/>
      <c r="C122" s="2"/>
      <c r="D122" s="7"/>
      <c r="E122" s="8"/>
      <c r="F122" s="2"/>
      <c r="G122" s="2"/>
    </row>
    <row r="123" spans="1:7" x14ac:dyDescent="0.25">
      <c r="A123" s="2"/>
      <c r="B123" s="10"/>
      <c r="C123" s="2"/>
      <c r="D123" s="7"/>
      <c r="E123" s="8"/>
      <c r="F123" s="2"/>
      <c r="G123" s="2"/>
    </row>
    <row r="124" spans="1:7" x14ac:dyDescent="0.25">
      <c r="A124" s="2"/>
      <c r="B124" s="10"/>
      <c r="C124" s="2"/>
      <c r="D124" s="7"/>
      <c r="E124" s="8"/>
      <c r="F124" s="2"/>
      <c r="G124" s="2"/>
    </row>
    <row r="125" spans="1:7" x14ac:dyDescent="0.25">
      <c r="A125" s="2"/>
      <c r="B125" s="10"/>
      <c r="C125" s="2"/>
      <c r="D125" s="7"/>
      <c r="E125" s="8"/>
      <c r="F125" s="2"/>
      <c r="G125" s="2"/>
    </row>
    <row r="126" spans="1:7" x14ac:dyDescent="0.25">
      <c r="A126" s="2"/>
      <c r="B126" s="10"/>
      <c r="C126" s="2"/>
      <c r="D126" s="7"/>
      <c r="E126" s="8"/>
      <c r="F126" s="2"/>
      <c r="G126" s="2"/>
    </row>
    <row r="127" spans="1:7" x14ac:dyDescent="0.25">
      <c r="A127" s="2"/>
      <c r="B127" s="10"/>
      <c r="C127" s="2"/>
      <c r="D127" s="7"/>
      <c r="E127" s="8"/>
      <c r="F127" s="2"/>
      <c r="G127" s="2"/>
    </row>
    <row r="128" spans="1:7" x14ac:dyDescent="0.25">
      <c r="A128" s="2"/>
      <c r="B128" s="10"/>
      <c r="C128" s="2"/>
      <c r="D128" s="7"/>
      <c r="E128" s="8"/>
      <c r="F128" s="2"/>
      <c r="G128" s="2"/>
    </row>
    <row r="129" spans="1:7" x14ac:dyDescent="0.25">
      <c r="A129" s="2"/>
      <c r="B129" s="10"/>
      <c r="C129" s="2"/>
      <c r="D129" s="7"/>
      <c r="E129" s="8"/>
      <c r="F129" s="2"/>
      <c r="G129" s="2"/>
    </row>
    <row r="130" spans="1:7" x14ac:dyDescent="0.25">
      <c r="A130" s="2"/>
      <c r="B130" s="10"/>
      <c r="C130" s="2"/>
      <c r="D130" s="7"/>
      <c r="E130" s="8"/>
      <c r="F130" s="2"/>
      <c r="G130" s="2"/>
    </row>
    <row r="131" spans="1:7" x14ac:dyDescent="0.25">
      <c r="A131" s="2"/>
      <c r="B131" s="10"/>
      <c r="C131" s="2"/>
      <c r="D131" s="7"/>
      <c r="E131" s="8"/>
      <c r="F131" s="2"/>
      <c r="G131" s="2"/>
    </row>
    <row r="132" spans="1:7" x14ac:dyDescent="0.25">
      <c r="A132" s="2"/>
      <c r="B132" s="10"/>
      <c r="C132" s="2"/>
      <c r="D132" s="7"/>
      <c r="E132" s="8"/>
      <c r="F132" s="2"/>
      <c r="G132" s="2"/>
    </row>
    <row r="133" spans="1:7" x14ac:dyDescent="0.25">
      <c r="A133" s="2"/>
      <c r="B133" s="10"/>
      <c r="C133" s="2"/>
      <c r="D133" s="7"/>
      <c r="E133" s="8"/>
      <c r="F133" s="2"/>
      <c r="G133" s="2"/>
    </row>
    <row r="134" spans="1:7" x14ac:dyDescent="0.25">
      <c r="A134" s="2"/>
      <c r="B134" s="10"/>
      <c r="C134" s="2"/>
      <c r="D134" s="7"/>
      <c r="E134" s="8"/>
      <c r="F134" s="2"/>
      <c r="G134" s="2"/>
    </row>
    <row r="135" spans="1:7" x14ac:dyDescent="0.25">
      <c r="A135" s="2"/>
      <c r="B135" s="10"/>
      <c r="C135" s="2"/>
      <c r="D135" s="7"/>
      <c r="E135" s="8"/>
      <c r="F135" s="2"/>
      <c r="G135" s="2"/>
    </row>
    <row r="136" spans="1:7" x14ac:dyDescent="0.25">
      <c r="A136" s="2"/>
      <c r="B136" s="10"/>
      <c r="C136" s="2"/>
      <c r="D136" s="7"/>
      <c r="E136" s="8"/>
      <c r="F136" s="2"/>
      <c r="G136" s="2"/>
    </row>
    <row r="137" spans="1:7" x14ac:dyDescent="0.25">
      <c r="A137" s="2"/>
      <c r="B137" s="10"/>
      <c r="C137" s="2"/>
      <c r="D137" s="7"/>
      <c r="E137" s="8"/>
      <c r="F137" s="2"/>
      <c r="G137" s="2"/>
    </row>
    <row r="138" spans="1:7" x14ac:dyDescent="0.25">
      <c r="A138" s="2"/>
      <c r="B138" s="10"/>
      <c r="C138" s="2"/>
      <c r="D138" s="7"/>
      <c r="E138" s="8"/>
      <c r="F138" s="2"/>
      <c r="G138" s="2"/>
    </row>
    <row r="139" spans="1:7" x14ac:dyDescent="0.25">
      <c r="A139" s="2"/>
      <c r="B139" s="10"/>
      <c r="C139" s="2"/>
      <c r="D139" s="7"/>
      <c r="E139" s="8"/>
      <c r="F139" s="2"/>
      <c r="G139" s="2"/>
    </row>
    <row r="140" spans="1:7" x14ac:dyDescent="0.25">
      <c r="A140" s="2"/>
      <c r="B140" s="10"/>
      <c r="C140" s="2"/>
      <c r="D140" s="7"/>
      <c r="E140" s="8"/>
      <c r="F140" s="2"/>
      <c r="G140" s="2"/>
    </row>
    <row r="141" spans="1:7" x14ac:dyDescent="0.25">
      <c r="A141" s="2"/>
      <c r="B141" s="10"/>
      <c r="C141" s="2"/>
      <c r="D141" s="7"/>
      <c r="E141" s="8"/>
      <c r="F141" s="2"/>
      <c r="G141" s="2"/>
    </row>
    <row r="142" spans="1:7" x14ac:dyDescent="0.25">
      <c r="A142" s="2"/>
      <c r="B142" s="10"/>
      <c r="C142" s="2"/>
      <c r="D142" s="7"/>
      <c r="E142" s="8"/>
      <c r="F142" s="2"/>
      <c r="G142" s="2"/>
    </row>
    <row r="143" spans="1:7" x14ac:dyDescent="0.25">
      <c r="A143" s="2"/>
      <c r="B143" s="10"/>
      <c r="C143" s="2"/>
      <c r="D143" s="7"/>
      <c r="E143" s="8"/>
      <c r="F143" s="2"/>
      <c r="G143" s="2"/>
    </row>
    <row r="144" spans="1:7" x14ac:dyDescent="0.25">
      <c r="A144" s="2"/>
      <c r="B144" s="10"/>
      <c r="C144" s="2"/>
      <c r="D144" s="7"/>
      <c r="E144" s="8"/>
      <c r="F144" s="2"/>
      <c r="G144" s="2"/>
    </row>
    <row r="145" spans="1:7" x14ac:dyDescent="0.25">
      <c r="A145" s="2"/>
      <c r="B145" s="10"/>
      <c r="C145" s="2"/>
      <c r="D145" s="7"/>
      <c r="E145" s="8"/>
      <c r="F145" s="2"/>
      <c r="G145" s="2"/>
    </row>
    <row r="146" spans="1:7" x14ac:dyDescent="0.25">
      <c r="A146" s="2"/>
      <c r="B146" s="10"/>
      <c r="C146" s="2"/>
      <c r="D146" s="7"/>
      <c r="E146" s="8"/>
      <c r="F146" s="2"/>
      <c r="G146" s="2"/>
    </row>
    <row r="147" spans="1:7" x14ac:dyDescent="0.25">
      <c r="A147" s="2"/>
      <c r="B147" s="10"/>
      <c r="C147" s="2"/>
      <c r="D147" s="7"/>
      <c r="E147" s="8"/>
      <c r="F147" s="2"/>
      <c r="G147" s="2"/>
    </row>
    <row r="148" spans="1:7" x14ac:dyDescent="0.25">
      <c r="A148" s="2"/>
      <c r="B148" s="10"/>
      <c r="C148" s="2"/>
      <c r="D148" s="7"/>
      <c r="E148" s="8"/>
      <c r="F148" s="2"/>
      <c r="G148" s="2"/>
    </row>
    <row r="149" spans="1:7" x14ac:dyDescent="0.25">
      <c r="A149" s="2"/>
      <c r="B149" s="10"/>
      <c r="C149" s="2"/>
      <c r="D149" s="7"/>
      <c r="E149" s="8"/>
      <c r="F149" s="2"/>
      <c r="G149" s="2"/>
    </row>
    <row r="150" spans="1:7" x14ac:dyDescent="0.25">
      <c r="A150" s="2"/>
      <c r="B150" s="10"/>
      <c r="C150" s="2"/>
      <c r="D150" s="7"/>
      <c r="E150" s="8"/>
      <c r="F150" s="2"/>
      <c r="G150" s="2"/>
    </row>
    <row r="151" spans="1:7" x14ac:dyDescent="0.25">
      <c r="A151" s="2"/>
      <c r="B151" s="10"/>
      <c r="C151" s="2"/>
      <c r="D151" s="7"/>
      <c r="E151" s="8"/>
      <c r="F151" s="2"/>
      <c r="G151" s="2"/>
    </row>
    <row r="152" spans="1:7" x14ac:dyDescent="0.25">
      <c r="A152" s="2"/>
      <c r="B152" s="10"/>
      <c r="C152" s="2"/>
      <c r="D152" s="7"/>
      <c r="E152" s="8"/>
      <c r="F152" s="2"/>
      <c r="G152" s="2"/>
    </row>
    <row r="153" spans="1:7" x14ac:dyDescent="0.25">
      <c r="A153" s="2"/>
      <c r="B153" s="10"/>
      <c r="C153" s="2"/>
      <c r="D153" s="7"/>
      <c r="E153" s="8"/>
      <c r="F153" s="2"/>
      <c r="G153" s="2"/>
    </row>
    <row r="154" spans="1:7" x14ac:dyDescent="0.25">
      <c r="A154" s="2"/>
      <c r="B154" s="10"/>
      <c r="C154" s="2"/>
      <c r="D154" s="7"/>
      <c r="E154" s="8"/>
      <c r="F154" s="2"/>
      <c r="G154" s="2"/>
    </row>
    <row r="155" spans="1:7" x14ac:dyDescent="0.25">
      <c r="A155" s="2"/>
      <c r="B155" s="10"/>
      <c r="C155" s="2"/>
      <c r="D155" s="7"/>
      <c r="E155" s="8"/>
      <c r="F155" s="2"/>
      <c r="G155" s="2"/>
    </row>
    <row r="156" spans="1:7" x14ac:dyDescent="0.25">
      <c r="A156" s="2"/>
      <c r="B156" s="10"/>
      <c r="C156" s="2"/>
      <c r="D156" s="7"/>
      <c r="E156" s="8"/>
      <c r="F156" s="2"/>
      <c r="G156" s="2"/>
    </row>
    <row r="157" spans="1:7" x14ac:dyDescent="0.25">
      <c r="A157" s="2"/>
      <c r="B157" s="10"/>
      <c r="C157" s="2"/>
      <c r="D157" s="7"/>
      <c r="E157" s="8"/>
      <c r="F157" s="2"/>
      <c r="G157" s="2"/>
    </row>
    <row r="158" spans="1:7" x14ac:dyDescent="0.25">
      <c r="A158" s="2"/>
      <c r="B158" s="10"/>
      <c r="C158" s="2"/>
      <c r="D158" s="7"/>
      <c r="E158" s="8"/>
      <c r="F158" s="2"/>
      <c r="G158" s="2"/>
    </row>
    <row r="159" spans="1:7" x14ac:dyDescent="0.25">
      <c r="A159" s="2"/>
      <c r="B159" s="10"/>
      <c r="C159" s="2"/>
      <c r="D159" s="7"/>
      <c r="E159" s="8"/>
      <c r="F159" s="2"/>
      <c r="G159" s="2"/>
    </row>
    <row r="160" spans="1:7" x14ac:dyDescent="0.25">
      <c r="A160" s="2"/>
      <c r="B160" s="10"/>
      <c r="C160" s="2"/>
      <c r="D160" s="7"/>
      <c r="E160" s="8"/>
      <c r="F160" s="2"/>
      <c r="G160" s="2"/>
    </row>
    <row r="161" spans="1:7" x14ac:dyDescent="0.25">
      <c r="A161" s="2"/>
      <c r="B161" s="10"/>
      <c r="C161" s="2"/>
      <c r="D161" s="7"/>
      <c r="E161" s="8"/>
      <c r="F161" s="2"/>
      <c r="G161" s="2"/>
    </row>
    <row r="162" spans="1:7" x14ac:dyDescent="0.25">
      <c r="A162" s="2"/>
      <c r="B162" s="10"/>
      <c r="C162" s="2"/>
      <c r="D162" s="7"/>
      <c r="E162" s="8"/>
      <c r="F162" s="2"/>
      <c r="G162" s="2"/>
    </row>
    <row r="163" spans="1:7" x14ac:dyDescent="0.25">
      <c r="A163" s="2"/>
      <c r="B163" s="10"/>
      <c r="C163" s="2"/>
      <c r="D163" s="7"/>
      <c r="E163" s="8"/>
      <c r="F163" s="2"/>
      <c r="G163" s="2"/>
    </row>
    <row r="164" spans="1:7" x14ac:dyDescent="0.25">
      <c r="A164" s="2"/>
      <c r="B164" s="10"/>
      <c r="C164" s="2"/>
      <c r="D164" s="7"/>
      <c r="E164" s="8"/>
      <c r="F164" s="2"/>
      <c r="G164" s="2"/>
    </row>
    <row r="165" spans="1:7" x14ac:dyDescent="0.25">
      <c r="A165" s="2"/>
      <c r="B165" s="10"/>
      <c r="C165" s="2"/>
      <c r="D165" s="7"/>
      <c r="E165" s="8"/>
      <c r="F165" s="2"/>
      <c r="G165" s="2"/>
    </row>
    <row r="166" spans="1:7" x14ac:dyDescent="0.25">
      <c r="A166" s="2"/>
      <c r="B166" s="10"/>
      <c r="C166" s="2"/>
      <c r="D166" s="7"/>
      <c r="E166" s="8"/>
      <c r="F166" s="2"/>
      <c r="G166" s="2"/>
    </row>
    <row r="167" spans="1:7" x14ac:dyDescent="0.25">
      <c r="A167" s="2"/>
      <c r="B167" s="10"/>
      <c r="C167" s="2"/>
      <c r="D167" s="7"/>
      <c r="E167" s="8"/>
      <c r="F167" s="2"/>
      <c r="G167" s="2"/>
    </row>
    <row r="168" spans="1:7" x14ac:dyDescent="0.25">
      <c r="A168" s="2"/>
      <c r="B168" s="10"/>
      <c r="C168" s="2"/>
      <c r="D168" s="7"/>
      <c r="E168" s="8"/>
      <c r="F168" s="2"/>
      <c r="G168" s="2"/>
    </row>
    <row r="169" spans="1:7" x14ac:dyDescent="0.25">
      <c r="A169" s="2"/>
      <c r="B169" s="10"/>
      <c r="C169" s="2"/>
      <c r="D169" s="7"/>
      <c r="E169" s="8"/>
      <c r="F169" s="2"/>
      <c r="G169" s="2"/>
    </row>
    <row r="170" spans="1:7" x14ac:dyDescent="0.25">
      <c r="A170" s="2"/>
      <c r="B170" s="10"/>
      <c r="C170" s="2"/>
      <c r="D170" s="7"/>
      <c r="E170" s="8"/>
      <c r="F170" s="2"/>
      <c r="G170" s="2"/>
    </row>
    <row r="171" spans="1:7" x14ac:dyDescent="0.25">
      <c r="A171" s="2"/>
      <c r="B171" s="10"/>
      <c r="C171" s="2"/>
      <c r="D171" s="7"/>
      <c r="E171" s="8"/>
      <c r="F171" s="2"/>
      <c r="G171" s="2"/>
    </row>
    <row r="172" spans="1:7" x14ac:dyDescent="0.25">
      <c r="A172" s="2"/>
      <c r="B172" s="10"/>
      <c r="C172" s="2"/>
      <c r="D172" s="7"/>
      <c r="E172" s="8"/>
      <c r="F172" s="2"/>
      <c r="G172" s="2"/>
    </row>
    <row r="173" spans="1:7" x14ac:dyDescent="0.25">
      <c r="A173" s="2"/>
      <c r="B173" s="10"/>
      <c r="C173" s="2"/>
      <c r="D173" s="7"/>
      <c r="E173" s="8"/>
      <c r="F173" s="2"/>
      <c r="G173" s="2"/>
    </row>
    <row r="174" spans="1:7" x14ac:dyDescent="0.25">
      <c r="A174" s="2"/>
      <c r="B174" s="10"/>
      <c r="C174" s="2"/>
      <c r="D174" s="7"/>
      <c r="E174" s="8"/>
      <c r="F174" s="2"/>
      <c r="G174" s="2"/>
    </row>
    <row r="175" spans="1:7" x14ac:dyDescent="0.25">
      <c r="A175" s="2"/>
      <c r="B175" s="10"/>
      <c r="C175" s="2"/>
      <c r="D175" s="7"/>
      <c r="E175" s="8"/>
      <c r="F175" s="2"/>
      <c r="G175" s="2"/>
    </row>
    <row r="176" spans="1:7" x14ac:dyDescent="0.25">
      <c r="A176" s="2"/>
      <c r="B176" s="10"/>
      <c r="C176" s="2"/>
      <c r="D176" s="7"/>
      <c r="E176" s="8"/>
      <c r="F176" s="2"/>
      <c r="G176" s="2"/>
    </row>
    <row r="177" spans="1:7" x14ac:dyDescent="0.25">
      <c r="A177" s="2"/>
      <c r="B177" s="10"/>
      <c r="C177" s="2"/>
      <c r="D177" s="7"/>
      <c r="E177" s="8"/>
      <c r="F177" s="2"/>
      <c r="G177" s="2"/>
    </row>
    <row r="178" spans="1:7" x14ac:dyDescent="0.25">
      <c r="A178" s="2"/>
      <c r="B178" s="10"/>
      <c r="C178" s="2"/>
      <c r="D178" s="7"/>
      <c r="E178" s="8"/>
      <c r="F178" s="2"/>
      <c r="G178" s="2"/>
    </row>
    <row r="179" spans="1:7" x14ac:dyDescent="0.25">
      <c r="A179" s="2"/>
      <c r="B179" s="10"/>
      <c r="C179" s="2"/>
      <c r="D179" s="7"/>
      <c r="E179" s="8"/>
      <c r="F179" s="2"/>
      <c r="G179" s="2"/>
    </row>
    <row r="180" spans="1:7" x14ac:dyDescent="0.25">
      <c r="A180" s="2"/>
      <c r="B180" s="10"/>
      <c r="C180" s="2"/>
      <c r="D180" s="7"/>
      <c r="E180" s="8"/>
      <c r="F180" s="2"/>
      <c r="G180" s="2"/>
    </row>
    <row r="181" spans="1:7" x14ac:dyDescent="0.25">
      <c r="A181" s="2"/>
      <c r="B181" s="10"/>
      <c r="C181" s="2"/>
      <c r="D181" s="7"/>
      <c r="E181" s="8"/>
      <c r="F181" s="2"/>
      <c r="G181" s="2"/>
    </row>
    <row r="182" spans="1:7" x14ac:dyDescent="0.25">
      <c r="A182" s="2"/>
      <c r="B182" s="10"/>
      <c r="C182" s="2"/>
      <c r="D182" s="7"/>
      <c r="E182" s="8"/>
      <c r="F182" s="2"/>
      <c r="G182" s="2"/>
    </row>
    <row r="183" spans="1:7" x14ac:dyDescent="0.25">
      <c r="A183" s="2"/>
      <c r="B183" s="10"/>
      <c r="C183" s="2"/>
      <c r="D183" s="7"/>
      <c r="E183" s="8"/>
      <c r="F183" s="2"/>
      <c r="G183" s="2"/>
    </row>
    <row r="184" spans="1:7" x14ac:dyDescent="0.25">
      <c r="A184" s="2"/>
      <c r="B184" s="10"/>
      <c r="C184" s="2"/>
      <c r="D184" s="7"/>
      <c r="E184" s="8"/>
      <c r="F184" s="2"/>
      <c r="G184" s="2"/>
    </row>
    <row r="185" spans="1:7" x14ac:dyDescent="0.25">
      <c r="A185" s="2"/>
      <c r="B185" s="10"/>
      <c r="C185" s="2"/>
      <c r="D185" s="7"/>
      <c r="E185" s="8"/>
      <c r="F185" s="2"/>
      <c r="G185" s="2"/>
    </row>
    <row r="186" spans="1:7" x14ac:dyDescent="0.25">
      <c r="A186" s="2"/>
      <c r="B186" s="10"/>
      <c r="C186" s="2"/>
      <c r="D186" s="7"/>
      <c r="E186" s="8"/>
      <c r="F186" s="2"/>
      <c r="G186" s="2"/>
    </row>
    <row r="187" spans="1:7" x14ac:dyDescent="0.25">
      <c r="A187" s="2"/>
      <c r="B187" s="10"/>
      <c r="C187" s="2"/>
      <c r="D187" s="7"/>
      <c r="E187" s="8"/>
      <c r="F187" s="2"/>
      <c r="G187" s="2"/>
    </row>
    <row r="188" spans="1:7" x14ac:dyDescent="0.25">
      <c r="A188" s="2"/>
      <c r="B188" s="10"/>
      <c r="C188" s="2"/>
      <c r="D188" s="7"/>
      <c r="E188" s="8"/>
      <c r="F188" s="2"/>
      <c r="G188" s="2"/>
    </row>
    <row r="189" spans="1:7" x14ac:dyDescent="0.25">
      <c r="A189" s="2"/>
      <c r="B189" s="10"/>
      <c r="C189" s="2"/>
      <c r="D189" s="7"/>
      <c r="E189" s="8"/>
      <c r="F189" s="2"/>
      <c r="G189" s="2"/>
    </row>
    <row r="190" spans="1:7" x14ac:dyDescent="0.25">
      <c r="A190" s="2"/>
      <c r="B190" s="10"/>
      <c r="C190" s="2"/>
      <c r="D190" s="7"/>
      <c r="E190" s="8"/>
      <c r="F190" s="2"/>
      <c r="G190" s="2"/>
    </row>
    <row r="191" spans="1:7" x14ac:dyDescent="0.25">
      <c r="A191" s="2"/>
      <c r="B191" s="10"/>
      <c r="C191" s="2"/>
      <c r="D191" s="7"/>
      <c r="E191" s="8"/>
      <c r="F191" s="2"/>
      <c r="G191" s="2"/>
    </row>
    <row r="192" spans="1:7" x14ac:dyDescent="0.25">
      <c r="A192" s="2"/>
      <c r="B192" s="10"/>
      <c r="C192" s="2"/>
      <c r="D192" s="7"/>
      <c r="E192" s="8"/>
      <c r="F192" s="2"/>
      <c r="G192" s="2"/>
    </row>
    <row r="193" spans="1:7" x14ac:dyDescent="0.25">
      <c r="A193" s="2"/>
      <c r="B193" s="10"/>
      <c r="C193" s="2"/>
      <c r="D193" s="7"/>
      <c r="E193" s="8"/>
      <c r="F193" s="2"/>
      <c r="G193" s="2"/>
    </row>
    <row r="194" spans="1:7" x14ac:dyDescent="0.25">
      <c r="A194" s="2"/>
      <c r="B194" s="10"/>
      <c r="C194" s="2"/>
      <c r="D194" s="7"/>
      <c r="E194" s="8"/>
      <c r="F194" s="2"/>
      <c r="G194" s="2"/>
    </row>
    <row r="195" spans="1:7" x14ac:dyDescent="0.25">
      <c r="A195" s="2"/>
      <c r="B195" s="10"/>
      <c r="C195" s="2"/>
      <c r="D195" s="7"/>
      <c r="E195" s="8"/>
      <c r="F195" s="2"/>
      <c r="G195" s="2"/>
    </row>
    <row r="196" spans="1:7" x14ac:dyDescent="0.25">
      <c r="A196" s="2"/>
      <c r="B196" s="10"/>
      <c r="C196" s="2"/>
      <c r="D196" s="7"/>
      <c r="E196" s="8"/>
      <c r="F196" s="2"/>
      <c r="G196" s="2"/>
    </row>
    <row r="197" spans="1:7" x14ac:dyDescent="0.25">
      <c r="A197" s="2"/>
      <c r="B197" s="10"/>
      <c r="C197" s="2"/>
      <c r="D197" s="7"/>
      <c r="E197" s="8"/>
      <c r="F197" s="2"/>
      <c r="G197" s="2"/>
    </row>
    <row r="198" spans="1:7" x14ac:dyDescent="0.25">
      <c r="A198" s="2"/>
      <c r="B198" s="10"/>
      <c r="C198" s="2"/>
      <c r="D198" s="7"/>
      <c r="E198" s="8"/>
      <c r="F198" s="2"/>
      <c r="G198" s="2"/>
    </row>
    <row r="199" spans="1:7" x14ac:dyDescent="0.25">
      <c r="A199" s="2"/>
      <c r="B199" s="10"/>
      <c r="C199" s="2"/>
      <c r="D199" s="7"/>
      <c r="E199" s="8"/>
      <c r="F199" s="2"/>
      <c r="G199" s="2"/>
    </row>
    <row r="200" spans="1:7" x14ac:dyDescent="0.25">
      <c r="A200" s="2"/>
      <c r="B200" s="10"/>
      <c r="C200" s="2"/>
      <c r="D200" s="7"/>
      <c r="E200" s="8"/>
      <c r="F200" s="2"/>
      <c r="G200" s="2"/>
    </row>
    <row r="201" spans="1:7" x14ac:dyDescent="0.25">
      <c r="A201" s="2"/>
      <c r="B201" s="10"/>
      <c r="C201" s="2"/>
      <c r="D201" s="7"/>
      <c r="E201" s="8"/>
      <c r="F201" s="2"/>
      <c r="G201" s="2"/>
    </row>
    <row r="202" spans="1:7" x14ac:dyDescent="0.25">
      <c r="A202" s="2"/>
      <c r="B202" s="10"/>
      <c r="C202" s="2"/>
      <c r="D202" s="7"/>
      <c r="E202" s="8"/>
      <c r="F202" s="2"/>
      <c r="G202" s="2"/>
    </row>
    <row r="203" spans="1:7" x14ac:dyDescent="0.25">
      <c r="A203" s="2"/>
      <c r="B203" s="10"/>
      <c r="C203" s="2"/>
      <c r="D203" s="7"/>
      <c r="E203" s="8"/>
      <c r="F203" s="2"/>
      <c r="G203" s="2"/>
    </row>
    <row r="204" spans="1:7" x14ac:dyDescent="0.25">
      <c r="A204" s="2"/>
      <c r="B204" s="10"/>
      <c r="C204" s="2"/>
      <c r="D204" s="7"/>
      <c r="E204" s="8"/>
      <c r="F204" s="2"/>
      <c r="G204" s="2"/>
    </row>
    <row r="205" spans="1:7" x14ac:dyDescent="0.25">
      <c r="A205" s="2"/>
      <c r="B205" s="10"/>
      <c r="C205" s="2"/>
      <c r="D205" s="7"/>
      <c r="E205" s="8"/>
      <c r="F205" s="2"/>
      <c r="G205" s="2"/>
    </row>
    <row r="206" spans="1:7" x14ac:dyDescent="0.25">
      <c r="A206" s="2"/>
      <c r="B206" s="10"/>
      <c r="C206" s="2"/>
      <c r="D206" s="7"/>
      <c r="E206" s="8"/>
      <c r="F206" s="2"/>
      <c r="G206" s="2"/>
    </row>
    <row r="207" spans="1:7" x14ac:dyDescent="0.25">
      <c r="A207" s="2"/>
      <c r="B207" s="10"/>
      <c r="C207" s="2"/>
      <c r="D207" s="7"/>
      <c r="E207" s="8"/>
      <c r="F207" s="2"/>
      <c r="G207" s="2"/>
    </row>
    <row r="208" spans="1:7" x14ac:dyDescent="0.25">
      <c r="A208" s="2"/>
      <c r="B208" s="10"/>
      <c r="C208" s="2"/>
      <c r="D208" s="7"/>
      <c r="E208" s="8"/>
      <c r="F208" s="2"/>
      <c r="G208" s="2"/>
    </row>
    <row r="209" spans="1:7" x14ac:dyDescent="0.25">
      <c r="A209" s="2"/>
      <c r="B209" s="10"/>
      <c r="C209" s="2"/>
      <c r="D209" s="7"/>
      <c r="E209" s="8"/>
      <c r="F209" s="2"/>
      <c r="G209" s="2"/>
    </row>
    <row r="210" spans="1:7" x14ac:dyDescent="0.25">
      <c r="A210" s="2"/>
      <c r="B210" s="10"/>
      <c r="C210" s="2"/>
      <c r="D210" s="7"/>
      <c r="E210" s="8"/>
      <c r="F210" s="2"/>
      <c r="G210" s="2"/>
    </row>
    <row r="211" spans="1:7" x14ac:dyDescent="0.25">
      <c r="A211" s="2"/>
      <c r="B211" s="10"/>
      <c r="C211" s="2"/>
      <c r="D211" s="7"/>
      <c r="E211" s="8"/>
      <c r="F211" s="2"/>
      <c r="G211" s="2"/>
    </row>
    <row r="212" spans="1:7" x14ac:dyDescent="0.25">
      <c r="A212" s="2"/>
      <c r="B212" s="10"/>
      <c r="C212" s="2"/>
      <c r="D212" s="7"/>
      <c r="E212" s="8"/>
      <c r="F212" s="2"/>
      <c r="G212" s="2"/>
    </row>
    <row r="213" spans="1:7" x14ac:dyDescent="0.25">
      <c r="A213" s="2"/>
      <c r="B213" s="10"/>
      <c r="C213" s="2"/>
      <c r="D213" s="7"/>
      <c r="E213" s="8"/>
      <c r="F213" s="2"/>
      <c r="G213" s="2"/>
    </row>
    <row r="214" spans="1:7" x14ac:dyDescent="0.25">
      <c r="A214" s="2"/>
      <c r="B214" s="10"/>
      <c r="C214" s="2"/>
      <c r="D214" s="7"/>
      <c r="E214" s="8"/>
      <c r="F214" s="2"/>
      <c r="G214" s="2"/>
    </row>
    <row r="215" spans="1:7" x14ac:dyDescent="0.25">
      <c r="A215" s="2"/>
      <c r="B215" s="10"/>
      <c r="C215" s="2"/>
      <c r="D215" s="7"/>
      <c r="E215" s="8"/>
      <c r="F215" s="2"/>
      <c r="G215" s="2"/>
    </row>
    <row r="216" spans="1:7" x14ac:dyDescent="0.25">
      <c r="A216" s="2"/>
      <c r="B216" s="10"/>
      <c r="C216" s="2"/>
      <c r="D216" s="7"/>
      <c r="E216" s="8"/>
      <c r="F216" s="2"/>
      <c r="G216" s="2"/>
    </row>
    <row r="217" spans="1:7" x14ac:dyDescent="0.25">
      <c r="A217" s="2"/>
      <c r="B217" s="10"/>
      <c r="C217" s="2"/>
      <c r="D217" s="7"/>
      <c r="E217" s="8"/>
      <c r="F217" s="2"/>
      <c r="G217" s="2"/>
    </row>
    <row r="218" spans="1:7" x14ac:dyDescent="0.25">
      <c r="A218" s="2"/>
      <c r="B218" s="10"/>
      <c r="C218" s="2"/>
      <c r="D218" s="7"/>
      <c r="E218" s="8"/>
      <c r="F218" s="2"/>
      <c r="G218" s="2"/>
    </row>
    <row r="219" spans="1:7" x14ac:dyDescent="0.25">
      <c r="A219" s="2"/>
      <c r="B219" s="10"/>
      <c r="C219" s="2"/>
      <c r="D219" s="7"/>
      <c r="E219" s="8"/>
      <c r="F219" s="2"/>
      <c r="G219" s="2"/>
    </row>
    <row r="220" spans="1:7" x14ac:dyDescent="0.25">
      <c r="A220" s="2"/>
      <c r="B220" s="10"/>
      <c r="C220" s="2"/>
      <c r="D220" s="7"/>
      <c r="E220" s="8"/>
      <c r="F220" s="2"/>
      <c r="G220" s="2"/>
    </row>
    <row r="221" spans="1:7" x14ac:dyDescent="0.25">
      <c r="A221" s="2"/>
      <c r="B221" s="10"/>
      <c r="C221" s="2"/>
      <c r="D221" s="7"/>
      <c r="E221" s="8"/>
      <c r="F221" s="2"/>
      <c r="G221" s="2"/>
    </row>
    <row r="222" spans="1:7" x14ac:dyDescent="0.25">
      <c r="A222" s="2"/>
      <c r="B222" s="10"/>
      <c r="C222" s="2"/>
      <c r="D222" s="7"/>
      <c r="E222" s="8"/>
      <c r="F222" s="2"/>
      <c r="G222" s="2"/>
    </row>
    <row r="223" spans="1:7" x14ac:dyDescent="0.25">
      <c r="A223" s="2"/>
      <c r="B223" s="10"/>
      <c r="C223" s="2"/>
      <c r="D223" s="7"/>
      <c r="E223" s="8"/>
      <c r="F223" s="2"/>
      <c r="G223" s="2"/>
    </row>
    <row r="224" spans="1:7" x14ac:dyDescent="0.25">
      <c r="A224" s="2"/>
      <c r="B224" s="10"/>
      <c r="C224" s="2"/>
      <c r="D224" s="7"/>
      <c r="E224" s="8"/>
      <c r="F224" s="2"/>
      <c r="G224" s="2"/>
    </row>
    <row r="225" spans="1:7" x14ac:dyDescent="0.25">
      <c r="A225" s="2"/>
      <c r="B225" s="10"/>
      <c r="C225" s="2"/>
      <c r="D225" s="7"/>
      <c r="E225" s="8"/>
      <c r="F225" s="2"/>
      <c r="G225" s="2"/>
    </row>
    <row r="226" spans="1:7" x14ac:dyDescent="0.25">
      <c r="A226" s="2"/>
      <c r="B226" s="10"/>
      <c r="C226" s="2"/>
      <c r="D226" s="7"/>
      <c r="E226" s="8"/>
      <c r="F226" s="2"/>
      <c r="G226" s="2"/>
    </row>
    <row r="227" spans="1:7" x14ac:dyDescent="0.25">
      <c r="A227" s="2"/>
      <c r="B227" s="10"/>
      <c r="C227" s="2"/>
      <c r="D227" s="7"/>
      <c r="E227" s="8"/>
      <c r="F227" s="2"/>
      <c r="G227" s="2"/>
    </row>
    <row r="228" spans="1:7" x14ac:dyDescent="0.25">
      <c r="A228" s="2"/>
      <c r="B228" s="10"/>
      <c r="C228" s="2"/>
      <c r="D228" s="7"/>
      <c r="E228" s="8"/>
      <c r="F228" s="2"/>
      <c r="G228" s="2"/>
    </row>
    <row r="229" spans="1:7" x14ac:dyDescent="0.25">
      <c r="A229" s="2"/>
      <c r="B229" s="10"/>
      <c r="C229" s="2"/>
      <c r="D229" s="7"/>
      <c r="E229" s="8"/>
      <c r="F229" s="2"/>
      <c r="G229" s="2"/>
    </row>
    <row r="230" spans="1:7" x14ac:dyDescent="0.25">
      <c r="A230" s="2"/>
      <c r="B230" s="10"/>
      <c r="C230" s="2"/>
      <c r="D230" s="7"/>
      <c r="E230" s="8"/>
      <c r="F230" s="2"/>
      <c r="G230" s="2"/>
    </row>
    <row r="231" spans="1:7" x14ac:dyDescent="0.25">
      <c r="A231" s="2"/>
      <c r="B231" s="10"/>
      <c r="C231" s="2"/>
      <c r="D231" s="7"/>
      <c r="E231" s="8"/>
      <c r="F231" s="2"/>
      <c r="G231" s="2"/>
    </row>
    <row r="232" spans="1:7" x14ac:dyDescent="0.25">
      <c r="A232" s="2"/>
      <c r="B232" s="10"/>
      <c r="C232" s="2"/>
      <c r="D232" s="7"/>
      <c r="E232" s="8"/>
      <c r="F232" s="2"/>
      <c r="G232" s="2"/>
    </row>
    <row r="233" spans="1:7" x14ac:dyDescent="0.25">
      <c r="A233" s="2"/>
      <c r="B233" s="10"/>
      <c r="C233" s="2"/>
      <c r="D233" s="7"/>
      <c r="E233" s="8"/>
      <c r="F233" s="2"/>
      <c r="G233" s="2"/>
    </row>
    <row r="234" spans="1:7" x14ac:dyDescent="0.25">
      <c r="A234" s="2"/>
      <c r="B234" s="10"/>
      <c r="C234" s="2"/>
      <c r="D234" s="7"/>
      <c r="E234" s="8"/>
      <c r="F234" s="2"/>
      <c r="G234" s="2"/>
    </row>
    <row r="235" spans="1:7" x14ac:dyDescent="0.25">
      <c r="A235" s="2"/>
      <c r="B235" s="10"/>
      <c r="C235" s="2"/>
      <c r="D235" s="7"/>
      <c r="E235" s="8"/>
      <c r="F235" s="2"/>
      <c r="G235" s="2"/>
    </row>
    <row r="236" spans="1:7" x14ac:dyDescent="0.25">
      <c r="A236" s="2"/>
      <c r="B236" s="10"/>
      <c r="C236" s="2"/>
      <c r="D236" s="7"/>
      <c r="E236" s="8"/>
      <c r="F236" s="2"/>
      <c r="G236" s="2"/>
    </row>
    <row r="237" spans="1:7" x14ac:dyDescent="0.25">
      <c r="A237" s="2"/>
      <c r="B237" s="10"/>
      <c r="C237" s="2"/>
      <c r="D237" s="7"/>
      <c r="E237" s="8"/>
      <c r="F237" s="2"/>
      <c r="G237" s="2"/>
    </row>
    <row r="238" spans="1:7" x14ac:dyDescent="0.25">
      <c r="A238" s="2"/>
      <c r="B238" s="10"/>
      <c r="C238" s="2"/>
      <c r="D238" s="7"/>
      <c r="E238" s="8"/>
      <c r="F238" s="2"/>
      <c r="G238" s="2"/>
    </row>
    <row r="239" spans="1:7" x14ac:dyDescent="0.25">
      <c r="A239" s="2"/>
      <c r="B239" s="10"/>
      <c r="C239" s="2"/>
      <c r="D239" s="7"/>
      <c r="E239" s="8"/>
      <c r="F239" s="2"/>
      <c r="G239" s="2"/>
    </row>
    <row r="240" spans="1:7" x14ac:dyDescent="0.25">
      <c r="A240" s="2"/>
      <c r="B240" s="10"/>
      <c r="C240" s="2"/>
      <c r="D240" s="7"/>
      <c r="E240" s="8"/>
      <c r="F240" s="2"/>
      <c r="G240" s="2"/>
    </row>
    <row r="241" spans="1:7" x14ac:dyDescent="0.25">
      <c r="A241" s="2"/>
      <c r="B241" s="10"/>
      <c r="C241" s="2"/>
      <c r="D241" s="7"/>
      <c r="E241" s="8"/>
      <c r="F241" s="2"/>
      <c r="G241" s="2"/>
    </row>
    <row r="242" spans="1:7" x14ac:dyDescent="0.25">
      <c r="A242" s="2"/>
      <c r="B242" s="10"/>
      <c r="C242" s="2"/>
      <c r="D242" s="7"/>
      <c r="E242" s="8"/>
      <c r="F242" s="2"/>
      <c r="G242" s="2"/>
    </row>
    <row r="243" spans="1:7" x14ac:dyDescent="0.25">
      <c r="A243" s="2"/>
      <c r="B243" s="10"/>
      <c r="C243" s="2"/>
      <c r="D243" s="7"/>
      <c r="E243" s="8"/>
      <c r="F243" s="2"/>
      <c r="G243" s="2"/>
    </row>
    <row r="244" spans="1:7" x14ac:dyDescent="0.25">
      <c r="A244" s="2"/>
      <c r="B244" s="10"/>
      <c r="C244" s="2"/>
      <c r="D244" s="7"/>
      <c r="E244" s="8"/>
      <c r="F244" s="2"/>
      <c r="G244" s="2"/>
    </row>
    <row r="245" spans="1:7" x14ac:dyDescent="0.25">
      <c r="A245" s="2"/>
      <c r="B245" s="10"/>
      <c r="C245" s="2"/>
      <c r="D245" s="7"/>
      <c r="E245" s="8"/>
      <c r="F245" s="2"/>
      <c r="G245" s="2"/>
    </row>
    <row r="246" spans="1:7" x14ac:dyDescent="0.25">
      <c r="A246" s="2"/>
      <c r="B246" s="10"/>
      <c r="C246" s="2"/>
      <c r="D246" s="7"/>
      <c r="E246" s="8"/>
      <c r="F246" s="2"/>
      <c r="G246" s="2"/>
    </row>
    <row r="247" spans="1:7" x14ac:dyDescent="0.25">
      <c r="A247" s="2"/>
      <c r="B247" s="10"/>
      <c r="C247" s="2"/>
      <c r="D247" s="7"/>
      <c r="E247" s="8"/>
      <c r="F247" s="2"/>
      <c r="G247" s="2"/>
    </row>
    <row r="248" spans="1:7" x14ac:dyDescent="0.25">
      <c r="A248" s="2"/>
      <c r="B248" s="10"/>
      <c r="C248" s="2"/>
      <c r="D248" s="7"/>
      <c r="E248" s="8"/>
      <c r="F248" s="2"/>
      <c r="G248" s="2"/>
    </row>
    <row r="249" spans="1:7" x14ac:dyDescent="0.25">
      <c r="A249" s="2"/>
      <c r="B249" s="10"/>
      <c r="C249" s="2"/>
      <c r="D249" s="7"/>
      <c r="E249" s="8"/>
      <c r="F249" s="2"/>
      <c r="G249" s="2"/>
    </row>
    <row r="250" spans="1:7" x14ac:dyDescent="0.25">
      <c r="A250" s="2"/>
      <c r="B250" s="10"/>
      <c r="C250" s="2"/>
      <c r="D250" s="7"/>
      <c r="E250" s="8"/>
      <c r="F250" s="2"/>
      <c r="G250" s="2"/>
    </row>
    <row r="251" spans="1:7" x14ac:dyDescent="0.25">
      <c r="A251" s="2"/>
      <c r="B251" s="10"/>
      <c r="C251" s="2"/>
      <c r="D251" s="7"/>
      <c r="E251" s="8"/>
      <c r="F251" s="2"/>
      <c r="G251" s="2"/>
    </row>
    <row r="252" spans="1:7" x14ac:dyDescent="0.25">
      <c r="A252" s="2"/>
      <c r="B252" s="10"/>
      <c r="C252" s="2"/>
      <c r="D252" s="7"/>
      <c r="E252" s="8"/>
      <c r="F252" s="2"/>
      <c r="G252" s="2"/>
    </row>
    <row r="253" spans="1:7" x14ac:dyDescent="0.25">
      <c r="A253" s="2"/>
      <c r="B253" s="10"/>
      <c r="C253" s="2"/>
      <c r="D253" s="7"/>
      <c r="E253" s="8"/>
      <c r="F253" s="2"/>
      <c r="G253" s="2"/>
    </row>
    <row r="254" spans="1:7" x14ac:dyDescent="0.25">
      <c r="A254" s="2"/>
      <c r="B254" s="10"/>
      <c r="C254" s="2"/>
      <c r="D254" s="7"/>
      <c r="E254" s="8"/>
      <c r="F254" s="2"/>
      <c r="G254" s="2"/>
    </row>
    <row r="255" spans="1:7" x14ac:dyDescent="0.25">
      <c r="A255" s="2"/>
      <c r="B255" s="10"/>
      <c r="C255" s="2"/>
      <c r="D255" s="7"/>
      <c r="E255" s="8"/>
      <c r="F255" s="2"/>
      <c r="G255" s="2"/>
    </row>
    <row r="256" spans="1:7" x14ac:dyDescent="0.25">
      <c r="A256" s="2"/>
      <c r="B256" s="10"/>
      <c r="C256" s="2"/>
      <c r="D256" s="7"/>
      <c r="E256" s="8"/>
      <c r="F256" s="2"/>
      <c r="G256" s="2"/>
    </row>
    <row r="257" spans="1:7" x14ac:dyDescent="0.25">
      <c r="A257" s="2"/>
      <c r="B257" s="10"/>
      <c r="C257" s="2"/>
      <c r="D257" s="7"/>
      <c r="E257" s="8"/>
      <c r="F257" s="2"/>
      <c r="G257" s="2"/>
    </row>
    <row r="258" spans="1:7" x14ac:dyDescent="0.25">
      <c r="A258" s="2"/>
      <c r="B258" s="10"/>
      <c r="C258" s="2"/>
      <c r="D258" s="7"/>
      <c r="E258" s="8"/>
      <c r="F258" s="2"/>
      <c r="G258" s="2"/>
    </row>
    <row r="259" spans="1:7" x14ac:dyDescent="0.25">
      <c r="A259" s="2"/>
      <c r="B259" s="10"/>
      <c r="C259" s="2"/>
      <c r="D259" s="7"/>
      <c r="E259" s="8"/>
      <c r="F259" s="2"/>
      <c r="G259" s="2"/>
    </row>
    <row r="260" spans="1:7" x14ac:dyDescent="0.25">
      <c r="A260" s="2"/>
      <c r="B260" s="10"/>
      <c r="C260" s="2"/>
      <c r="D260" s="7"/>
      <c r="E260" s="8"/>
      <c r="F260" s="2"/>
      <c r="G260" s="2"/>
    </row>
    <row r="261" spans="1:7" x14ac:dyDescent="0.25">
      <c r="A261" s="2"/>
      <c r="B261" s="10"/>
      <c r="C261" s="2"/>
      <c r="D261" s="7"/>
      <c r="E261" s="8"/>
      <c r="F261" s="2"/>
      <c r="G261" s="2"/>
    </row>
    <row r="262" spans="1:7" x14ac:dyDescent="0.25">
      <c r="A262" s="2"/>
      <c r="B262" s="10"/>
      <c r="C262" s="2"/>
      <c r="D262" s="7"/>
      <c r="E262" s="8"/>
      <c r="F262" s="2"/>
      <c r="G262" s="2"/>
    </row>
    <row r="263" spans="1:7" x14ac:dyDescent="0.25">
      <c r="A263" s="2"/>
      <c r="B263" s="10"/>
      <c r="C263" s="2"/>
      <c r="D263" s="7"/>
      <c r="E263" s="8"/>
      <c r="F263" s="2"/>
      <c r="G263" s="2"/>
    </row>
    <row r="264" spans="1:7" x14ac:dyDescent="0.25">
      <c r="A264" s="2"/>
      <c r="B264" s="10"/>
      <c r="C264" s="2"/>
      <c r="D264" s="7"/>
      <c r="E264" s="8"/>
      <c r="F264" s="2"/>
      <c r="G264" s="2"/>
    </row>
    <row r="265" spans="1:7" x14ac:dyDescent="0.25">
      <c r="A265" s="2"/>
      <c r="B265" s="10"/>
      <c r="C265" s="2"/>
      <c r="D265" s="7"/>
      <c r="E265" s="8"/>
      <c r="F265" s="2"/>
      <c r="G265" s="2"/>
    </row>
    <row r="266" spans="1:7" x14ac:dyDescent="0.25">
      <c r="A266" s="2"/>
      <c r="B266" s="10"/>
      <c r="C266" s="2"/>
      <c r="D266" s="7"/>
      <c r="E266" s="8"/>
      <c r="F266" s="2"/>
      <c r="G266" s="2"/>
    </row>
    <row r="267" spans="1:7" x14ac:dyDescent="0.25">
      <c r="A267" s="2"/>
      <c r="B267" s="10"/>
      <c r="C267" s="2"/>
      <c r="D267" s="7"/>
      <c r="E267" s="8"/>
      <c r="F267" s="2"/>
      <c r="G267" s="2"/>
    </row>
    <row r="268" spans="1:7" x14ac:dyDescent="0.25">
      <c r="A268" s="2"/>
      <c r="B268" s="10"/>
      <c r="C268" s="2"/>
      <c r="D268" s="7"/>
      <c r="E268" s="8"/>
      <c r="F268" s="2"/>
      <c r="G268" s="2"/>
    </row>
    <row r="269" spans="1:7" x14ac:dyDescent="0.25">
      <c r="A269" s="2"/>
      <c r="B269" s="10"/>
      <c r="C269" s="2"/>
      <c r="D269" s="7"/>
      <c r="E269" s="8"/>
      <c r="F269" s="2"/>
      <c r="G269" s="2"/>
    </row>
    <row r="270" spans="1:7" x14ac:dyDescent="0.25">
      <c r="A270" s="2"/>
      <c r="B270" s="10"/>
      <c r="C270" s="2"/>
      <c r="D270" s="7"/>
      <c r="E270" s="8"/>
      <c r="F270" s="2"/>
      <c r="G270" s="2"/>
    </row>
    <row r="271" spans="1:7" x14ac:dyDescent="0.25">
      <c r="A271" s="2"/>
      <c r="B271" s="10"/>
      <c r="C271" s="2"/>
      <c r="D271" s="7"/>
      <c r="E271" s="8"/>
      <c r="F271" s="2"/>
      <c r="G271" s="2"/>
    </row>
    <row r="272" spans="1:7" x14ac:dyDescent="0.25">
      <c r="A272" s="2"/>
      <c r="B272" s="10"/>
      <c r="C272" s="2"/>
      <c r="D272" s="7"/>
      <c r="E272" s="8"/>
      <c r="F272" s="2"/>
      <c r="G272" s="2"/>
    </row>
    <row r="273" spans="1:7" x14ac:dyDescent="0.25">
      <c r="A273" s="2"/>
      <c r="B273" s="10"/>
      <c r="C273" s="2"/>
      <c r="D273" s="7"/>
      <c r="E273" s="8"/>
      <c r="F273" s="2"/>
      <c r="G273" s="2"/>
    </row>
    <row r="274" spans="1:7" x14ac:dyDescent="0.25">
      <c r="A274" s="2"/>
      <c r="B274" s="10"/>
      <c r="C274" s="2"/>
      <c r="D274" s="7"/>
      <c r="E274" s="8"/>
      <c r="F274" s="2"/>
      <c r="G274" s="2"/>
    </row>
    <row r="275" spans="1:7" x14ac:dyDescent="0.25">
      <c r="A275" s="2"/>
      <c r="B275" s="10"/>
      <c r="C275" s="2"/>
      <c r="D275" s="7"/>
      <c r="E275" s="8"/>
      <c r="F275" s="2"/>
      <c r="G275" s="2"/>
    </row>
    <row r="276" spans="1:7" x14ac:dyDescent="0.25">
      <c r="A276" s="2"/>
      <c r="B276" s="10"/>
      <c r="C276" s="2"/>
      <c r="D276" s="7"/>
      <c r="E276" s="8"/>
      <c r="F276" s="2"/>
      <c r="G276" s="2"/>
    </row>
    <row r="277" spans="1:7" x14ac:dyDescent="0.25">
      <c r="A277" s="2"/>
      <c r="B277" s="10"/>
      <c r="C277" s="2"/>
      <c r="D277" s="7"/>
      <c r="E277" s="8"/>
      <c r="F277" s="2"/>
      <c r="G277" s="2"/>
    </row>
    <row r="278" spans="1:7" x14ac:dyDescent="0.25">
      <c r="A278" s="2"/>
      <c r="B278" s="10"/>
      <c r="C278" s="2"/>
      <c r="D278" s="7"/>
      <c r="E278" s="8"/>
      <c r="F278" s="2"/>
      <c r="G278" s="2"/>
    </row>
    <row r="279" spans="1:7" x14ac:dyDescent="0.25">
      <c r="A279" s="2"/>
      <c r="B279" s="10"/>
      <c r="C279" s="2"/>
      <c r="D279" s="7"/>
      <c r="E279" s="8"/>
      <c r="F279" s="2"/>
      <c r="G279" s="2"/>
    </row>
    <row r="280" spans="1:7" x14ac:dyDescent="0.25">
      <c r="A280" s="2"/>
      <c r="B280" s="10"/>
      <c r="C280" s="2"/>
      <c r="D280" s="7"/>
      <c r="E280" s="8"/>
      <c r="F280" s="2"/>
      <c r="G280" s="2"/>
    </row>
    <row r="281" spans="1:7" x14ac:dyDescent="0.25">
      <c r="A281" s="2"/>
      <c r="B281" s="10"/>
      <c r="C281" s="2"/>
      <c r="D281" s="7"/>
      <c r="E281" s="8"/>
      <c r="F281" s="2"/>
      <c r="G281" s="2"/>
    </row>
    <row r="282" spans="1:7" x14ac:dyDescent="0.25">
      <c r="A282" s="2"/>
      <c r="B282" s="10"/>
      <c r="C282" s="2"/>
      <c r="D282" s="7"/>
      <c r="E282" s="8"/>
      <c r="F282" s="2"/>
      <c r="G282" s="2"/>
    </row>
    <row r="283" spans="1:7" x14ac:dyDescent="0.25">
      <c r="A283" s="2"/>
      <c r="B283" s="10"/>
      <c r="C283" s="2"/>
      <c r="D283" s="7"/>
      <c r="E283" s="8"/>
      <c r="F283" s="2"/>
      <c r="G283" s="2"/>
    </row>
    <row r="284" spans="1:7" x14ac:dyDescent="0.25">
      <c r="A284" s="2"/>
      <c r="B284" s="10"/>
      <c r="C284" s="2"/>
      <c r="D284" s="7"/>
      <c r="E284" s="8"/>
      <c r="F284" s="2"/>
      <c r="G284" s="2"/>
    </row>
    <row r="285" spans="1:7" x14ac:dyDescent="0.25">
      <c r="A285" s="2"/>
      <c r="B285" s="10"/>
      <c r="C285" s="2"/>
      <c r="D285" s="7"/>
      <c r="E285" s="8"/>
      <c r="F285" s="2"/>
      <c r="G285" s="2"/>
    </row>
    <row r="286" spans="1:7" x14ac:dyDescent="0.25">
      <c r="A286" s="2"/>
      <c r="B286" s="10"/>
      <c r="C286" s="2"/>
      <c r="D286" s="7"/>
      <c r="E286" s="8"/>
      <c r="F286" s="2"/>
      <c r="G286" s="2"/>
    </row>
    <row r="287" spans="1:7" x14ac:dyDescent="0.25">
      <c r="A287" s="2"/>
      <c r="B287" s="10"/>
      <c r="C287" s="2"/>
      <c r="D287" s="7"/>
      <c r="E287" s="8"/>
      <c r="F287" s="2"/>
      <c r="G287" s="2"/>
    </row>
    <row r="288" spans="1:7" x14ac:dyDescent="0.25">
      <c r="A288" s="2"/>
      <c r="B288" s="10"/>
      <c r="C288" s="2"/>
      <c r="D288" s="7"/>
      <c r="E288" s="8"/>
      <c r="F288" s="2"/>
      <c r="G288" s="2"/>
    </row>
    <row r="289" spans="1:7" x14ac:dyDescent="0.25">
      <c r="A289" s="2"/>
      <c r="B289" s="10"/>
      <c r="C289" s="2"/>
      <c r="D289" s="7"/>
      <c r="E289" s="8"/>
      <c r="F289" s="2"/>
      <c r="G289" s="2"/>
    </row>
    <row r="290" spans="1:7" x14ac:dyDescent="0.25">
      <c r="A290" s="2"/>
      <c r="B290" s="10"/>
      <c r="C290" s="2"/>
      <c r="D290" s="7"/>
      <c r="E290" s="8"/>
      <c r="F290" s="2"/>
      <c r="G290" s="2"/>
    </row>
    <row r="291" spans="1:7" x14ac:dyDescent="0.25">
      <c r="A291" s="2"/>
      <c r="B291" s="10"/>
      <c r="C291" s="2"/>
      <c r="D291" s="7"/>
      <c r="E291" s="8"/>
      <c r="F291" s="2"/>
      <c r="G291" s="2"/>
    </row>
    <row r="292" spans="1:7" x14ac:dyDescent="0.25">
      <c r="A292" s="2"/>
      <c r="B292" s="5"/>
      <c r="C292" s="2"/>
      <c r="D292" s="7"/>
      <c r="E292" s="8"/>
      <c r="F292" s="2"/>
      <c r="G292" s="2"/>
    </row>
    <row r="293" spans="1:7" x14ac:dyDescent="0.25">
      <c r="A293" s="2"/>
      <c r="B293" s="5"/>
      <c r="C293" s="2"/>
      <c r="D293" s="7"/>
      <c r="E293" s="8"/>
      <c r="F293" s="2"/>
      <c r="G293" s="2"/>
    </row>
    <row r="294" spans="1:7" x14ac:dyDescent="0.25">
      <c r="A294" s="2"/>
      <c r="B294" s="5"/>
      <c r="C294" s="2"/>
      <c r="D294" s="7"/>
      <c r="E294" s="8"/>
      <c r="F294" s="2"/>
      <c r="G294" s="2"/>
    </row>
    <row r="295" spans="1:7" x14ac:dyDescent="0.25">
      <c r="A295" s="2"/>
      <c r="B295" s="5"/>
      <c r="C295" s="2"/>
      <c r="D295" s="7"/>
      <c r="E295" s="8"/>
      <c r="F295" s="2"/>
      <c r="G295" s="2"/>
    </row>
    <row r="296" spans="1:7" x14ac:dyDescent="0.25">
      <c r="A296" s="2"/>
      <c r="B296" s="5"/>
      <c r="C296" s="2"/>
      <c r="D296" s="7"/>
      <c r="E296" s="8"/>
      <c r="F296" s="2"/>
      <c r="G296" s="2"/>
    </row>
    <row r="297" spans="1:7" x14ac:dyDescent="0.25">
      <c r="A297" s="2"/>
      <c r="B297" s="5"/>
      <c r="C297" s="2"/>
      <c r="D297" s="7"/>
      <c r="E297" s="8"/>
      <c r="F297" s="2"/>
      <c r="G297" s="2"/>
    </row>
    <row r="298" spans="1:7" x14ac:dyDescent="0.25">
      <c r="A298" s="2"/>
      <c r="B298" s="5"/>
      <c r="C298" s="2"/>
      <c r="D298" s="7"/>
      <c r="E298" s="8"/>
      <c r="F298" s="2"/>
      <c r="G298" s="2"/>
    </row>
    <row r="299" spans="1:7" x14ac:dyDescent="0.25">
      <c r="A299" s="2"/>
      <c r="B299" s="5"/>
      <c r="C299" s="2"/>
      <c r="D299" s="7"/>
      <c r="E299" s="8"/>
      <c r="F299" s="2"/>
      <c r="G299" s="2"/>
    </row>
    <row r="300" spans="1:7" x14ac:dyDescent="0.25">
      <c r="A300" s="2"/>
      <c r="B300" s="5"/>
      <c r="C300" s="2"/>
      <c r="D300" s="7"/>
      <c r="E300" s="8"/>
      <c r="F300" s="2"/>
      <c r="G300" s="2"/>
    </row>
    <row r="301" spans="1:7" x14ac:dyDescent="0.25">
      <c r="A301" s="2"/>
      <c r="B301" s="5"/>
      <c r="C301" s="2"/>
      <c r="D301" s="7"/>
      <c r="E301" s="8"/>
      <c r="F301" s="2"/>
      <c r="G301" s="2"/>
    </row>
    <row r="302" spans="1:7" x14ac:dyDescent="0.25">
      <c r="A302" s="2"/>
      <c r="B302" s="5"/>
      <c r="C302" s="2"/>
      <c r="D302" s="7"/>
      <c r="E302" s="8"/>
      <c r="F302" s="2"/>
      <c r="G302" s="2"/>
    </row>
    <row r="303" spans="1:7" x14ac:dyDescent="0.25">
      <c r="A303" s="2"/>
      <c r="B303" s="5"/>
      <c r="C303" s="2"/>
      <c r="D303" s="7"/>
      <c r="E303" s="8"/>
      <c r="F303" s="2"/>
      <c r="G303" s="2"/>
    </row>
    <row r="304" spans="1:7" x14ac:dyDescent="0.25">
      <c r="A304" s="2"/>
      <c r="B304" s="5"/>
      <c r="C304" s="2"/>
      <c r="D304" s="7"/>
      <c r="E304" s="8"/>
      <c r="F304" s="2"/>
      <c r="G304" s="2"/>
    </row>
    <row r="305" spans="1:7" x14ac:dyDescent="0.25">
      <c r="A305" s="2"/>
      <c r="B305" s="5"/>
      <c r="C305" s="2"/>
      <c r="D305" s="7"/>
      <c r="E305" s="8"/>
      <c r="F305" s="2"/>
      <c r="G305" s="2"/>
    </row>
    <row r="306" spans="1:7" x14ac:dyDescent="0.25">
      <c r="A306" s="2"/>
      <c r="B306" s="5"/>
      <c r="C306" s="2"/>
      <c r="D306" s="7"/>
      <c r="E306" s="8"/>
      <c r="F306" s="2"/>
      <c r="G306" s="2"/>
    </row>
    <row r="307" spans="1:7" x14ac:dyDescent="0.25">
      <c r="A307" s="2"/>
      <c r="B307" s="5"/>
      <c r="C307" s="2"/>
      <c r="D307" s="7"/>
      <c r="E307" s="8"/>
      <c r="F307" s="2"/>
      <c r="G307" s="2"/>
    </row>
    <row r="308" spans="1:7" x14ac:dyDescent="0.25">
      <c r="A308" s="2"/>
      <c r="B308" s="5"/>
      <c r="C308" s="2"/>
      <c r="D308" s="7"/>
      <c r="E308" s="8"/>
      <c r="F308" s="2"/>
      <c r="G308" s="2"/>
    </row>
    <row r="309" spans="1:7" x14ac:dyDescent="0.25">
      <c r="A309" s="2"/>
      <c r="B309" s="5"/>
      <c r="C309" s="2"/>
      <c r="D309" s="7"/>
      <c r="E309" s="8"/>
      <c r="F309" s="2"/>
      <c r="G309" s="2"/>
    </row>
    <row r="310" spans="1:7" x14ac:dyDescent="0.25">
      <c r="A310" s="2"/>
      <c r="B310" s="5"/>
      <c r="C310" s="2"/>
      <c r="D310" s="7"/>
      <c r="E310" s="8"/>
      <c r="F310" s="2"/>
      <c r="G310" s="2"/>
    </row>
    <row r="311" spans="1:7" x14ac:dyDescent="0.25">
      <c r="A311" s="2"/>
      <c r="B311" s="5"/>
      <c r="C311" s="2"/>
      <c r="D311" s="7"/>
      <c r="E311" s="8"/>
      <c r="F311" s="2"/>
      <c r="G311" s="2"/>
    </row>
    <row r="312" spans="1:7" x14ac:dyDescent="0.25">
      <c r="A312" s="2"/>
      <c r="B312" s="5"/>
      <c r="C312" s="2"/>
      <c r="D312" s="7"/>
      <c r="E312" s="8"/>
      <c r="F312" s="2"/>
      <c r="G312" s="2"/>
    </row>
    <row r="313" spans="1:7" x14ac:dyDescent="0.25">
      <c r="A313" s="2"/>
      <c r="B313" s="5"/>
      <c r="C313" s="2"/>
      <c r="D313" s="7"/>
      <c r="E313" s="8"/>
      <c r="F313" s="2"/>
      <c r="G313" s="2"/>
    </row>
    <row r="314" spans="1:7" x14ac:dyDescent="0.25">
      <c r="A314" s="2"/>
      <c r="B314" s="5"/>
      <c r="C314" s="2"/>
      <c r="D314" s="7"/>
      <c r="E314" s="8"/>
      <c r="F314" s="2"/>
      <c r="G314" s="2"/>
    </row>
    <row r="315" spans="1:7" x14ac:dyDescent="0.25">
      <c r="A315" s="2"/>
      <c r="B315" s="5"/>
      <c r="C315" s="2"/>
      <c r="D315" s="7"/>
      <c r="E315" s="8"/>
      <c r="F315" s="2"/>
      <c r="G315" s="2"/>
    </row>
    <row r="316" spans="1:7" x14ac:dyDescent="0.25">
      <c r="A316" s="2"/>
      <c r="B316" s="5"/>
      <c r="C316" s="2"/>
      <c r="D316" s="7"/>
      <c r="E316" s="8"/>
      <c r="F316" s="2"/>
      <c r="G316" s="2"/>
    </row>
    <row r="317" spans="1:7" x14ac:dyDescent="0.25">
      <c r="A317" s="2"/>
      <c r="B317" s="5"/>
      <c r="C317" s="2"/>
      <c r="D317" s="7"/>
      <c r="E317" s="8"/>
      <c r="F317" s="2"/>
      <c r="G317" s="2"/>
    </row>
    <row r="318" spans="1:7" x14ac:dyDescent="0.25">
      <c r="A318" s="2"/>
      <c r="B318" s="5"/>
      <c r="C318" s="2"/>
      <c r="D318" s="7"/>
      <c r="E318" s="8"/>
      <c r="F318" s="2"/>
      <c r="G318" s="2"/>
    </row>
    <row r="319" spans="1:7" x14ac:dyDescent="0.25">
      <c r="A319" s="2"/>
      <c r="B319" s="5"/>
      <c r="C319" s="2"/>
      <c r="D319" s="7"/>
      <c r="E319" s="8"/>
      <c r="F319" s="2"/>
      <c r="G319" s="2"/>
    </row>
    <row r="320" spans="1:7" x14ac:dyDescent="0.25">
      <c r="A320" s="2"/>
      <c r="B320" s="5"/>
      <c r="C320" s="2"/>
      <c r="D320" s="7"/>
      <c r="E320" s="8"/>
      <c r="F320" s="2"/>
      <c r="G320" s="2"/>
    </row>
    <row r="321" spans="1:7" x14ac:dyDescent="0.25">
      <c r="A321" s="2"/>
      <c r="B321" s="5"/>
      <c r="C321" s="2"/>
      <c r="D321" s="7"/>
      <c r="E321" s="8"/>
      <c r="F321" s="2"/>
      <c r="G321" s="2"/>
    </row>
    <row r="322" spans="1:7" x14ac:dyDescent="0.25">
      <c r="A322" s="2"/>
      <c r="B322" s="5"/>
      <c r="C322" s="2"/>
      <c r="D322" s="7"/>
      <c r="E322" s="8"/>
      <c r="F322" s="2"/>
      <c r="G322" s="2"/>
    </row>
    <row r="323" spans="1:7" x14ac:dyDescent="0.25">
      <c r="A323" s="2"/>
      <c r="B323" s="5"/>
      <c r="C323" s="2"/>
      <c r="D323" s="7"/>
      <c r="E323" s="8"/>
      <c r="F323" s="2"/>
      <c r="G323" s="2"/>
    </row>
    <row r="324" spans="1:7" x14ac:dyDescent="0.25">
      <c r="A324" s="2"/>
      <c r="B324" s="5"/>
      <c r="C324" s="2"/>
      <c r="D324" s="7"/>
      <c r="E324" s="8"/>
      <c r="F324" s="2"/>
      <c r="G324" s="2"/>
    </row>
    <row r="325" spans="1:7" x14ac:dyDescent="0.25">
      <c r="A325" s="2"/>
      <c r="B325" s="5"/>
      <c r="C325" s="2"/>
      <c r="D325" s="7"/>
      <c r="E325" s="8"/>
      <c r="F325" s="2"/>
      <c r="G325" s="2"/>
    </row>
    <row r="326" spans="1:7" x14ac:dyDescent="0.25">
      <c r="A326" s="2"/>
      <c r="B326" s="5"/>
      <c r="C326" s="2"/>
      <c r="D326" s="7"/>
      <c r="E326" s="8"/>
      <c r="F326" s="2"/>
      <c r="G326" s="2"/>
    </row>
    <row r="327" spans="1:7" x14ac:dyDescent="0.25">
      <c r="A327" s="2"/>
      <c r="B327" s="5"/>
      <c r="C327" s="2"/>
      <c r="D327" s="7"/>
      <c r="E327" s="8"/>
      <c r="F327" s="2"/>
      <c r="G327" s="2"/>
    </row>
    <row r="328" spans="1:7" x14ac:dyDescent="0.25">
      <c r="A328" s="2"/>
      <c r="B328" s="5"/>
      <c r="C328" s="2"/>
      <c r="D328" s="7"/>
      <c r="E328" s="8"/>
      <c r="F328" s="2"/>
      <c r="G328" s="2"/>
    </row>
    <row r="329" spans="1:7" x14ac:dyDescent="0.25">
      <c r="A329" s="2"/>
      <c r="B329" s="5"/>
      <c r="C329" s="2"/>
      <c r="D329" s="7"/>
      <c r="E329" s="8"/>
      <c r="F329" s="2"/>
      <c r="G329" s="2"/>
    </row>
    <row r="330" spans="1:7" x14ac:dyDescent="0.25">
      <c r="A330" s="2"/>
      <c r="B330" s="5"/>
      <c r="C330" s="2"/>
      <c r="D330" s="7"/>
      <c r="E330" s="8"/>
      <c r="F330" s="2"/>
      <c r="G330" s="2"/>
    </row>
    <row r="331" spans="1:7" x14ac:dyDescent="0.25">
      <c r="A331" s="2"/>
      <c r="B331" s="5"/>
      <c r="C331" s="2"/>
      <c r="D331" s="7"/>
      <c r="E331" s="8"/>
      <c r="F331" s="2"/>
      <c r="G331" s="2"/>
    </row>
    <row r="332" spans="1:7" x14ac:dyDescent="0.25">
      <c r="A332" s="2"/>
      <c r="B332" s="5"/>
      <c r="C332" s="2"/>
      <c r="D332" s="7"/>
      <c r="E332" s="8"/>
      <c r="F332" s="2"/>
      <c r="G332" s="2"/>
    </row>
    <row r="333" spans="1:7" x14ac:dyDescent="0.25">
      <c r="A333" s="2"/>
      <c r="B333" s="5"/>
      <c r="C333" s="2"/>
      <c r="D333" s="7"/>
      <c r="E333" s="8"/>
      <c r="F333" s="2"/>
      <c r="G333" s="2"/>
    </row>
    <row r="334" spans="1:7" x14ac:dyDescent="0.25">
      <c r="A334" s="2"/>
      <c r="B334" s="5"/>
      <c r="C334" s="2"/>
      <c r="D334" s="7"/>
      <c r="E334" s="8"/>
      <c r="F334" s="2"/>
      <c r="G334" s="2"/>
    </row>
    <row r="335" spans="1:7" x14ac:dyDescent="0.25">
      <c r="A335" s="2"/>
      <c r="B335" s="5"/>
      <c r="C335" s="2"/>
      <c r="D335" s="7"/>
      <c r="E335" s="8"/>
      <c r="F335" s="2"/>
      <c r="G335" s="2"/>
    </row>
    <row r="336" spans="1:7" x14ac:dyDescent="0.25">
      <c r="A336" s="2"/>
      <c r="B336" s="5"/>
      <c r="C336" s="2"/>
      <c r="D336" s="7"/>
      <c r="E336" s="8"/>
      <c r="F336" s="2"/>
      <c r="G336" s="2"/>
    </row>
    <row r="337" spans="1:7" x14ac:dyDescent="0.25">
      <c r="A337" s="2"/>
      <c r="B337" s="5"/>
      <c r="C337" s="2"/>
      <c r="D337" s="7"/>
      <c r="E337" s="8"/>
      <c r="F337" s="2"/>
      <c r="G337" s="2"/>
    </row>
    <row r="338" spans="1:7" x14ac:dyDescent="0.25">
      <c r="A338" s="2"/>
      <c r="B338" s="5"/>
      <c r="C338" s="2"/>
      <c r="D338" s="7"/>
      <c r="E338" s="8"/>
      <c r="F338" s="2"/>
      <c r="G338" s="2"/>
    </row>
    <row r="339" spans="1:7" x14ac:dyDescent="0.25">
      <c r="A339" s="2"/>
      <c r="B339" s="5"/>
      <c r="C339" s="2"/>
      <c r="D339" s="7"/>
      <c r="E339" s="8"/>
      <c r="F339" s="2"/>
      <c r="G339" s="2"/>
    </row>
    <row r="340" spans="1:7" x14ac:dyDescent="0.25">
      <c r="A340" s="2"/>
      <c r="B340" s="5"/>
      <c r="C340" s="2"/>
      <c r="D340" s="7"/>
      <c r="E340" s="8"/>
      <c r="F340" s="2"/>
      <c r="G340" s="2"/>
    </row>
    <row r="341" spans="1:7" x14ac:dyDescent="0.25">
      <c r="A341" s="2"/>
      <c r="B341" s="5"/>
      <c r="C341" s="2"/>
      <c r="D341" s="7"/>
      <c r="E341" s="8"/>
      <c r="F341" s="2"/>
      <c r="G341" s="2"/>
    </row>
    <row r="342" spans="1:7" x14ac:dyDescent="0.25">
      <c r="A342" s="2"/>
      <c r="B342" s="5"/>
      <c r="C342" s="2"/>
      <c r="D342" s="7"/>
      <c r="E342" s="8"/>
      <c r="F342" s="2"/>
      <c r="G342" s="2"/>
    </row>
    <row r="343" spans="1:7" x14ac:dyDescent="0.25">
      <c r="A343" s="2"/>
      <c r="B343" s="5"/>
      <c r="C343" s="2"/>
      <c r="D343" s="7"/>
      <c r="E343" s="8"/>
      <c r="F343" s="2"/>
      <c r="G343" s="2"/>
    </row>
    <row r="344" spans="1:7" x14ac:dyDescent="0.25">
      <c r="A344" s="2"/>
      <c r="B344" s="5"/>
      <c r="C344" s="2"/>
      <c r="D344" s="7"/>
      <c r="E344" s="8"/>
      <c r="F344" s="2"/>
      <c r="G344" s="2"/>
    </row>
    <row r="345" spans="1:7" x14ac:dyDescent="0.25">
      <c r="A345" s="2"/>
      <c r="B345" s="5"/>
      <c r="C345" s="2"/>
      <c r="D345" s="7"/>
      <c r="E345" s="8"/>
      <c r="F345" s="2"/>
      <c r="G345" s="2"/>
    </row>
    <row r="346" spans="1:7" x14ac:dyDescent="0.25">
      <c r="A346" s="2"/>
      <c r="B346" s="5"/>
      <c r="C346" s="2"/>
      <c r="D346" s="7"/>
      <c r="E346" s="8"/>
      <c r="F346" s="2"/>
      <c r="G346" s="2"/>
    </row>
    <row r="347" spans="1:7" x14ac:dyDescent="0.25">
      <c r="A347" s="2"/>
      <c r="B347" s="5"/>
      <c r="C347" s="2"/>
      <c r="D347" s="7"/>
      <c r="E347" s="8"/>
      <c r="F347" s="2"/>
      <c r="G347" s="2"/>
    </row>
    <row r="348" spans="1:7" x14ac:dyDescent="0.25">
      <c r="A348" s="2"/>
      <c r="B348" s="5"/>
      <c r="C348" s="2"/>
      <c r="D348" s="7"/>
      <c r="E348" s="8"/>
      <c r="F348" s="2"/>
      <c r="G348" s="2"/>
    </row>
    <row r="349" spans="1:7" x14ac:dyDescent="0.25">
      <c r="A349" s="2"/>
      <c r="B349" s="5"/>
      <c r="C349" s="2"/>
      <c r="D349" s="7"/>
      <c r="E349" s="8"/>
      <c r="F349" s="2"/>
      <c r="G349" s="2"/>
    </row>
    <row r="350" spans="1:7" x14ac:dyDescent="0.25">
      <c r="A350" s="2"/>
      <c r="B350" s="5"/>
      <c r="C350" s="2"/>
      <c r="D350" s="7"/>
      <c r="E350" s="8"/>
      <c r="F350" s="2"/>
      <c r="G350" s="2"/>
    </row>
    <row r="351" spans="1:7" x14ac:dyDescent="0.25">
      <c r="A351" s="2"/>
      <c r="B351" s="5"/>
      <c r="C351" s="2"/>
      <c r="D351" s="7"/>
      <c r="E351" s="8"/>
      <c r="F351" s="2"/>
      <c r="G351" s="2"/>
    </row>
    <row r="352" spans="1:7" x14ac:dyDescent="0.25">
      <c r="A352" s="2"/>
      <c r="B352" s="5"/>
      <c r="C352" s="2"/>
      <c r="D352" s="7"/>
      <c r="E352" s="8"/>
      <c r="F352" s="2"/>
      <c r="G352" s="2"/>
    </row>
    <row r="353" spans="1:7" x14ac:dyDescent="0.25">
      <c r="A353" s="2"/>
      <c r="B353" s="5"/>
      <c r="C353" s="2"/>
      <c r="D353" s="7"/>
      <c r="E353" s="8"/>
      <c r="F353" s="2"/>
      <c r="G353" s="2"/>
    </row>
    <row r="354" spans="1:7" x14ac:dyDescent="0.25">
      <c r="A354" s="2"/>
      <c r="B354" s="5"/>
      <c r="C354" s="2"/>
      <c r="D354" s="7"/>
      <c r="E354" s="8"/>
      <c r="F354" s="2"/>
      <c r="G354" s="2"/>
    </row>
    <row r="355" spans="1:7" x14ac:dyDescent="0.25">
      <c r="A355" s="2"/>
      <c r="B355" s="5"/>
      <c r="C355" s="2"/>
      <c r="D355" s="7"/>
      <c r="E355" s="8"/>
      <c r="F355" s="2"/>
      <c r="G355" s="2"/>
    </row>
    <row r="356" spans="1:7" x14ac:dyDescent="0.25">
      <c r="A356" s="2"/>
      <c r="B356" s="5"/>
      <c r="C356" s="2"/>
      <c r="D356" s="7"/>
      <c r="E356" s="8"/>
      <c r="F356" s="2"/>
      <c r="G356" s="2"/>
    </row>
    <row r="357" spans="1:7" x14ac:dyDescent="0.25">
      <c r="A357" s="2"/>
      <c r="B357" s="5"/>
      <c r="C357" s="2"/>
      <c r="D357" s="7"/>
      <c r="E357" s="8"/>
      <c r="F357" s="2"/>
      <c r="G357" s="2"/>
    </row>
    <row r="358" spans="1:7" x14ac:dyDescent="0.25">
      <c r="A358" s="2"/>
      <c r="B358" s="5"/>
      <c r="C358" s="2"/>
      <c r="D358" s="7"/>
      <c r="E358" s="8"/>
      <c r="F358" s="2"/>
      <c r="G358" s="2"/>
    </row>
    <row r="359" spans="1:7" x14ac:dyDescent="0.25">
      <c r="A359" s="2"/>
      <c r="B359" s="5"/>
      <c r="C359" s="2"/>
      <c r="D359" s="7"/>
      <c r="E359" s="8"/>
      <c r="F359" s="2"/>
      <c r="G359" s="2"/>
    </row>
    <row r="360" spans="1:7" x14ac:dyDescent="0.25">
      <c r="A360" s="2"/>
      <c r="B360" s="5"/>
      <c r="C360" s="2"/>
      <c r="D360" s="7"/>
      <c r="E360" s="8"/>
      <c r="F360" s="2"/>
      <c r="G360" s="2"/>
    </row>
    <row r="361" spans="1:7" x14ac:dyDescent="0.25">
      <c r="A361" s="2"/>
      <c r="B361" s="5"/>
      <c r="C361" s="2"/>
      <c r="D361" s="7"/>
      <c r="E361" s="8"/>
      <c r="F361" s="2"/>
      <c r="G361" s="2"/>
    </row>
    <row r="362" spans="1:7" x14ac:dyDescent="0.25">
      <c r="A362" s="2"/>
      <c r="B362" s="5"/>
      <c r="C362" s="2"/>
      <c r="D362" s="7"/>
      <c r="E362" s="8"/>
      <c r="F362" s="2"/>
      <c r="G362" s="2"/>
    </row>
    <row r="363" spans="1:7" x14ac:dyDescent="0.25">
      <c r="A363" s="2"/>
      <c r="B363" s="5"/>
      <c r="C363" s="2"/>
      <c r="D363" s="7"/>
      <c r="E363" s="8"/>
      <c r="F363" s="2"/>
      <c r="G363" s="2"/>
    </row>
    <row r="364" spans="1:7" x14ac:dyDescent="0.25">
      <c r="A364" s="2"/>
      <c r="B364" s="5"/>
      <c r="C364" s="2"/>
      <c r="D364" s="7"/>
      <c r="E364" s="8"/>
      <c r="F364" s="2"/>
      <c r="G364" s="2"/>
    </row>
    <row r="365" spans="1:7" x14ac:dyDescent="0.25">
      <c r="A365" s="2"/>
      <c r="B365" s="5"/>
      <c r="C365" s="2"/>
      <c r="D365" s="7"/>
      <c r="E365" s="8"/>
      <c r="F365" s="2"/>
      <c r="G365" s="2"/>
    </row>
    <row r="366" spans="1:7" x14ac:dyDescent="0.25">
      <c r="A366" s="2"/>
      <c r="B366" s="5"/>
      <c r="C366" s="2"/>
      <c r="D366" s="7"/>
      <c r="E366" s="8"/>
      <c r="F366" s="2"/>
      <c r="G366" s="2"/>
    </row>
    <row r="367" spans="1:7" x14ac:dyDescent="0.25">
      <c r="A367" s="2"/>
      <c r="B367" s="5"/>
      <c r="C367" s="2"/>
      <c r="D367" s="7"/>
      <c r="E367" s="8"/>
      <c r="F367" s="2"/>
      <c r="G367" s="2"/>
    </row>
    <row r="368" spans="1:7" x14ac:dyDescent="0.25">
      <c r="A368" s="2"/>
      <c r="B368" s="5"/>
      <c r="C368" s="2"/>
      <c r="D368" s="7"/>
      <c r="E368" s="8"/>
      <c r="F368" s="2"/>
      <c r="G368" s="2"/>
    </row>
    <row r="369" spans="1:7" x14ac:dyDescent="0.25">
      <c r="A369" s="2"/>
      <c r="B369" s="5"/>
      <c r="C369" s="2"/>
      <c r="D369" s="7"/>
      <c r="E369" s="8"/>
      <c r="F369" s="2"/>
      <c r="G369" s="2"/>
    </row>
    <row r="370" spans="1:7" x14ac:dyDescent="0.25">
      <c r="A370" s="2"/>
      <c r="B370" s="5"/>
      <c r="C370" s="2"/>
      <c r="D370" s="7"/>
      <c r="E370" s="8"/>
      <c r="F370" s="2"/>
      <c r="G370" s="2"/>
    </row>
    <row r="371" spans="1:7" x14ac:dyDescent="0.25">
      <c r="A371" s="2"/>
      <c r="B371" s="5"/>
      <c r="C371" s="2"/>
      <c r="D371" s="7"/>
      <c r="E371" s="8"/>
      <c r="F371" s="2"/>
      <c r="G371" s="2"/>
    </row>
    <row r="372" spans="1:7" x14ac:dyDescent="0.25">
      <c r="A372" s="2"/>
      <c r="B372" s="5"/>
      <c r="C372" s="2"/>
      <c r="D372" s="7"/>
      <c r="E372" s="8"/>
      <c r="F372" s="2"/>
      <c r="G372" s="2"/>
    </row>
    <row r="373" spans="1:7" x14ac:dyDescent="0.25">
      <c r="A373" s="2"/>
      <c r="B373" s="5"/>
      <c r="C373" s="2"/>
      <c r="D373" s="7"/>
      <c r="E373" s="8"/>
      <c r="F373" s="2"/>
      <c r="G373" s="2"/>
    </row>
    <row r="374" spans="1:7" x14ac:dyDescent="0.25">
      <c r="A374" s="2"/>
      <c r="B374" s="5"/>
      <c r="C374" s="2"/>
      <c r="D374" s="7"/>
      <c r="E374" s="8"/>
      <c r="F374" s="2"/>
      <c r="G374" s="2"/>
    </row>
    <row r="375" spans="1:7" x14ac:dyDescent="0.25">
      <c r="A375" s="2"/>
      <c r="B375" s="5"/>
      <c r="C375" s="2"/>
      <c r="D375" s="7"/>
      <c r="E375" s="8"/>
      <c r="F375" s="2"/>
      <c r="G375" s="2"/>
    </row>
    <row r="376" spans="1:7" x14ac:dyDescent="0.25">
      <c r="A376" s="2"/>
      <c r="B376" s="5"/>
      <c r="C376" s="2"/>
      <c r="D376" s="7"/>
      <c r="E376" s="8"/>
      <c r="F376" s="2"/>
      <c r="G376" s="2"/>
    </row>
    <row r="377" spans="1:7" x14ac:dyDescent="0.25">
      <c r="A377" s="2"/>
      <c r="B377" s="5"/>
      <c r="C377" s="2"/>
      <c r="D377" s="7"/>
      <c r="E377" s="8"/>
      <c r="F377" s="2"/>
      <c r="G377" s="2"/>
    </row>
    <row r="378" spans="1:7" x14ac:dyDescent="0.25">
      <c r="A378" s="2"/>
      <c r="B378" s="5"/>
      <c r="C378" s="2"/>
      <c r="D378" s="7"/>
      <c r="E378" s="8"/>
      <c r="F378" s="2"/>
      <c r="G378" s="2"/>
    </row>
    <row r="379" spans="1:7" x14ac:dyDescent="0.25">
      <c r="A379" s="2"/>
      <c r="B379" s="5"/>
      <c r="C379" s="2"/>
      <c r="D379" s="7"/>
      <c r="E379" s="8"/>
      <c r="F379" s="2"/>
      <c r="G379" s="2"/>
    </row>
    <row r="380" spans="1:7" x14ac:dyDescent="0.25">
      <c r="A380" s="2"/>
      <c r="B380" s="5"/>
      <c r="C380" s="2"/>
      <c r="D380" s="7"/>
      <c r="E380" s="8"/>
      <c r="F380" s="2"/>
      <c r="G380" s="2"/>
    </row>
    <row r="381" spans="1:7" x14ac:dyDescent="0.25">
      <c r="A381" s="2"/>
      <c r="B381" s="5"/>
      <c r="C381" s="2"/>
      <c r="D381" s="7"/>
      <c r="E381" s="8"/>
      <c r="F381" s="2"/>
      <c r="G381" s="2"/>
    </row>
    <row r="382" spans="1:7" x14ac:dyDescent="0.25">
      <c r="A382" s="2"/>
      <c r="B382" s="5"/>
      <c r="C382" s="2"/>
      <c r="D382" s="7"/>
      <c r="E382" s="8"/>
      <c r="F382" s="2"/>
      <c r="G382" s="2"/>
    </row>
    <row r="383" spans="1:7" x14ac:dyDescent="0.25">
      <c r="A383" s="2"/>
      <c r="B383" s="5"/>
      <c r="C383" s="2"/>
      <c r="D383" s="7"/>
      <c r="E383" s="8"/>
      <c r="F383" s="2"/>
      <c r="G383" s="2"/>
    </row>
    <row r="384" spans="1:7" x14ac:dyDescent="0.25">
      <c r="A384" s="2"/>
      <c r="B384" s="5"/>
      <c r="C384" s="2"/>
      <c r="D384" s="7"/>
      <c r="E384" s="8"/>
      <c r="F384" s="2"/>
      <c r="G384" s="2"/>
    </row>
    <row r="385" spans="1:7" x14ac:dyDescent="0.25">
      <c r="A385" s="2"/>
      <c r="B385" s="5"/>
      <c r="C385" s="2"/>
      <c r="D385" s="7"/>
      <c r="E385" s="8"/>
      <c r="F385" s="2"/>
      <c r="G385" s="2"/>
    </row>
    <row r="386" spans="1:7" x14ac:dyDescent="0.25">
      <c r="A386" s="2"/>
      <c r="B386" s="5"/>
      <c r="C386" s="2"/>
      <c r="D386" s="7"/>
      <c r="E386" s="8"/>
      <c r="F386" s="2"/>
      <c r="G386" s="2"/>
    </row>
    <row r="387" spans="1:7" x14ac:dyDescent="0.25">
      <c r="A387" s="2"/>
      <c r="B387" s="5"/>
      <c r="C387" s="2"/>
      <c r="D387" s="7"/>
      <c r="E387" s="8"/>
      <c r="F387" s="2"/>
      <c r="G387" s="2"/>
    </row>
    <row r="388" spans="1:7" x14ac:dyDescent="0.25">
      <c r="A388" s="2"/>
      <c r="B388" s="5"/>
      <c r="C388" s="2"/>
      <c r="D388" s="7"/>
      <c r="E388" s="8"/>
      <c r="F388" s="2"/>
      <c r="G388" s="2"/>
    </row>
    <row r="389" spans="1:7" x14ac:dyDescent="0.25">
      <c r="A389" s="2"/>
      <c r="B389" s="5"/>
      <c r="C389" s="2"/>
      <c r="D389" s="7"/>
      <c r="E389" s="8"/>
      <c r="F389" s="2"/>
      <c r="G389" s="2"/>
    </row>
    <row r="390" spans="1:7" x14ac:dyDescent="0.25">
      <c r="A390" s="2"/>
      <c r="B390" s="5"/>
      <c r="C390" s="2"/>
      <c r="D390" s="7"/>
      <c r="E390" s="8"/>
      <c r="F390" s="2"/>
      <c r="G390" s="2"/>
    </row>
    <row r="391" spans="1:7" x14ac:dyDescent="0.25">
      <c r="A391" s="2"/>
      <c r="B391" s="5"/>
      <c r="C391" s="2"/>
      <c r="D391" s="7"/>
      <c r="E391" s="8"/>
      <c r="F391" s="2"/>
      <c r="G391" s="2"/>
    </row>
    <row r="392" spans="1:7" x14ac:dyDescent="0.25">
      <c r="A392" s="2"/>
      <c r="B392" s="5"/>
      <c r="C392" s="2"/>
      <c r="D392" s="7"/>
      <c r="E392" s="8"/>
      <c r="F392" s="2"/>
      <c r="G392" s="2"/>
    </row>
    <row r="393" spans="1:7" x14ac:dyDescent="0.25">
      <c r="A393" s="2"/>
      <c r="B393" s="5"/>
      <c r="C393" s="2"/>
      <c r="D393" s="7"/>
      <c r="E393" s="8"/>
      <c r="F393" s="2"/>
      <c r="G393" s="2"/>
    </row>
    <row r="394" spans="1:7" x14ac:dyDescent="0.25">
      <c r="A394" s="2"/>
      <c r="B394" s="5"/>
      <c r="C394" s="2"/>
      <c r="D394" s="7"/>
      <c r="E394" s="8"/>
      <c r="F394" s="2"/>
      <c r="G394" s="2"/>
    </row>
    <row r="395" spans="1:7" x14ac:dyDescent="0.25">
      <c r="A395" s="2"/>
      <c r="B395" s="5"/>
      <c r="C395" s="2"/>
      <c r="D395" s="7"/>
      <c r="E395" s="8"/>
      <c r="F395" s="2"/>
      <c r="G395" s="2"/>
    </row>
    <row r="396" spans="1:7" x14ac:dyDescent="0.25">
      <c r="A396" s="2"/>
      <c r="B396" s="5"/>
      <c r="C396" s="2"/>
      <c r="D396" s="7"/>
      <c r="E396" s="8"/>
      <c r="F396" s="2"/>
      <c r="G396" s="2"/>
    </row>
    <row r="397" spans="1:7" x14ac:dyDescent="0.25">
      <c r="A397" s="2"/>
      <c r="B397" s="5"/>
      <c r="C397" s="2"/>
      <c r="D397" s="7"/>
      <c r="E397" s="8"/>
      <c r="F397" s="2"/>
      <c r="G397" s="2"/>
    </row>
    <row r="398" spans="1:7" x14ac:dyDescent="0.25">
      <c r="A398" s="2"/>
      <c r="B398" s="5"/>
      <c r="C398" s="2"/>
      <c r="D398" s="7"/>
      <c r="E398" s="8"/>
      <c r="F398" s="2"/>
      <c r="G398" s="2"/>
    </row>
    <row r="399" spans="1:7" x14ac:dyDescent="0.25">
      <c r="A399" s="2"/>
      <c r="B399" s="5"/>
      <c r="C399" s="2"/>
      <c r="D399" s="7"/>
      <c r="E399" s="8"/>
      <c r="F399" s="2"/>
      <c r="G399" s="2"/>
    </row>
    <row r="400" spans="1:7" x14ac:dyDescent="0.25">
      <c r="A400" s="2"/>
      <c r="B400" s="5"/>
      <c r="C400" s="2"/>
      <c r="D400" s="7"/>
      <c r="E400" s="8"/>
      <c r="F400" s="2"/>
      <c r="G400" s="2"/>
    </row>
    <row r="401" spans="1:7" x14ac:dyDescent="0.25">
      <c r="A401" s="2"/>
      <c r="B401" s="5"/>
      <c r="C401" s="2"/>
      <c r="D401" s="7"/>
      <c r="E401" s="8"/>
      <c r="F401" s="2"/>
      <c r="G401" s="2"/>
    </row>
    <row r="402" spans="1:7" x14ac:dyDescent="0.25">
      <c r="A402" s="2"/>
      <c r="B402" s="5"/>
      <c r="C402" s="2"/>
      <c r="D402" s="7"/>
      <c r="E402" s="8"/>
      <c r="F402" s="2"/>
      <c r="G402" s="2"/>
    </row>
    <row r="403" spans="1:7" x14ac:dyDescent="0.25">
      <c r="A403" s="2"/>
      <c r="B403" s="5"/>
      <c r="C403" s="2"/>
      <c r="D403" s="7"/>
      <c r="E403" s="8"/>
      <c r="F403" s="2"/>
      <c r="G403" s="2"/>
    </row>
    <row r="404" spans="1:7" x14ac:dyDescent="0.25">
      <c r="A404" s="2"/>
      <c r="B404" s="5"/>
      <c r="C404" s="2"/>
      <c r="D404" s="7"/>
      <c r="E404" s="8"/>
      <c r="F404" s="2"/>
      <c r="G404" s="2"/>
    </row>
    <row r="405" spans="1:7" x14ac:dyDescent="0.25">
      <c r="A405" s="2"/>
      <c r="B405" s="5"/>
      <c r="C405" s="2"/>
      <c r="D405" s="7"/>
      <c r="E405" s="8"/>
      <c r="F405" s="2"/>
      <c r="G405" s="2"/>
    </row>
    <row r="406" spans="1:7" x14ac:dyDescent="0.25">
      <c r="A406" s="2"/>
      <c r="B406" s="5"/>
      <c r="C406" s="2"/>
      <c r="D406" s="7"/>
      <c r="E406" s="8"/>
      <c r="F406" s="2"/>
      <c r="G406" s="2"/>
    </row>
    <row r="407" spans="1:7" x14ac:dyDescent="0.25">
      <c r="A407" s="2"/>
      <c r="B407" s="5"/>
      <c r="C407" s="2"/>
      <c r="D407" s="7"/>
      <c r="E407" s="8"/>
      <c r="F407" s="2"/>
      <c r="G407" s="2"/>
    </row>
    <row r="408" spans="1:7" x14ac:dyDescent="0.25">
      <c r="A408" s="2"/>
      <c r="B408" s="5"/>
      <c r="C408" s="2"/>
      <c r="D408" s="7"/>
      <c r="E408" s="8"/>
      <c r="F408" s="2"/>
      <c r="G408" s="2"/>
    </row>
    <row r="409" spans="1:7" x14ac:dyDescent="0.25">
      <c r="A409" s="2"/>
      <c r="B409" s="5"/>
      <c r="C409" s="2"/>
      <c r="D409" s="7"/>
      <c r="E409" s="8"/>
      <c r="F409" s="2"/>
      <c r="G409" s="2"/>
    </row>
    <row r="410" spans="1:7" x14ac:dyDescent="0.25">
      <c r="A410" s="2"/>
      <c r="B410" s="5"/>
      <c r="C410" s="2"/>
      <c r="D410" s="7"/>
      <c r="E410" s="8"/>
      <c r="F410" s="2"/>
      <c r="G410" s="2"/>
    </row>
    <row r="411" spans="1:7" x14ac:dyDescent="0.25">
      <c r="A411" s="2"/>
      <c r="B411" s="5"/>
      <c r="C411" s="2"/>
      <c r="D411" s="7"/>
      <c r="E411" s="8"/>
      <c r="F411" s="2"/>
      <c r="G411" s="2"/>
    </row>
    <row r="412" spans="1:7" x14ac:dyDescent="0.25">
      <c r="A412" s="2"/>
      <c r="B412" s="5"/>
      <c r="C412" s="2"/>
      <c r="D412" s="7"/>
      <c r="E412" s="8"/>
      <c r="F412" s="2"/>
      <c r="G412" s="2"/>
    </row>
    <row r="413" spans="1:7" x14ac:dyDescent="0.25">
      <c r="A413" s="2"/>
      <c r="B413" s="5"/>
      <c r="C413" s="2"/>
      <c r="D413" s="7"/>
      <c r="E413" s="8"/>
      <c r="F413" s="2"/>
      <c r="G413" s="2"/>
    </row>
    <row r="414" spans="1:7" x14ac:dyDescent="0.25">
      <c r="A414" s="2"/>
      <c r="B414" s="5"/>
      <c r="C414" s="2"/>
      <c r="D414" s="7"/>
      <c r="E414" s="8"/>
      <c r="F414" s="2"/>
      <c r="G414" s="2"/>
    </row>
    <row r="415" spans="1:7" x14ac:dyDescent="0.25">
      <c r="A415" s="2"/>
      <c r="B415" s="5"/>
      <c r="C415" s="2"/>
      <c r="D415" s="7"/>
      <c r="E415" s="8"/>
      <c r="F415" s="2"/>
      <c r="G415" s="2"/>
    </row>
    <row r="416" spans="1:7" x14ac:dyDescent="0.25">
      <c r="A416" s="2"/>
      <c r="B416" s="5"/>
      <c r="C416" s="2"/>
      <c r="D416" s="7"/>
      <c r="E416" s="8"/>
      <c r="F416" s="2"/>
      <c r="G416" s="2"/>
    </row>
    <row r="417" spans="1:7" x14ac:dyDescent="0.25">
      <c r="A417" s="2"/>
      <c r="B417" s="5"/>
      <c r="C417" s="2"/>
      <c r="D417" s="7"/>
      <c r="E417" s="8"/>
      <c r="F417" s="2"/>
      <c r="G417" s="2"/>
    </row>
    <row r="418" spans="1:7" x14ac:dyDescent="0.25">
      <c r="A418" s="2"/>
      <c r="B418" s="5"/>
      <c r="C418" s="2"/>
      <c r="D418" s="7"/>
      <c r="E418" s="8"/>
      <c r="F418" s="2"/>
      <c r="G418" s="2"/>
    </row>
    <row r="419" spans="1:7" x14ac:dyDescent="0.25">
      <c r="A419" s="2"/>
      <c r="B419" s="5"/>
      <c r="C419" s="2"/>
      <c r="D419" s="7"/>
      <c r="E419" s="8"/>
      <c r="F419" s="2"/>
      <c r="G419" s="2"/>
    </row>
    <row r="420" spans="1:7" x14ac:dyDescent="0.25">
      <c r="A420" s="2"/>
      <c r="B420" s="5"/>
      <c r="C420" s="2"/>
      <c r="D420" s="7"/>
      <c r="E420" s="8"/>
      <c r="F420" s="2"/>
      <c r="G420" s="2"/>
    </row>
    <row r="421" spans="1:7" x14ac:dyDescent="0.25">
      <c r="A421" s="2"/>
      <c r="B421" s="5"/>
      <c r="C421" s="2"/>
      <c r="D421" s="7"/>
      <c r="E421" s="8"/>
      <c r="F421" s="2"/>
      <c r="G421" s="2"/>
    </row>
    <row r="422" spans="1:7" x14ac:dyDescent="0.25">
      <c r="A422" s="2"/>
      <c r="B422" s="5"/>
      <c r="C422" s="2"/>
      <c r="D422" s="7"/>
      <c r="E422" s="8"/>
      <c r="F422" s="2"/>
      <c r="G422" s="2"/>
    </row>
    <row r="423" spans="1:7" x14ac:dyDescent="0.25">
      <c r="A423" s="2"/>
      <c r="B423" s="5"/>
      <c r="C423" s="2"/>
      <c r="D423" s="7"/>
      <c r="E423" s="8"/>
      <c r="F423" s="2"/>
      <c r="G423" s="2"/>
    </row>
    <row r="424" spans="1:7" x14ac:dyDescent="0.25">
      <c r="A424" s="2"/>
      <c r="B424" s="5"/>
      <c r="C424" s="2"/>
      <c r="D424" s="7"/>
      <c r="E424" s="8"/>
      <c r="F424" s="2"/>
      <c r="G424" s="2"/>
    </row>
    <row r="425" spans="1:7" x14ac:dyDescent="0.25">
      <c r="A425" s="2"/>
      <c r="B425" s="5"/>
      <c r="C425" s="2"/>
      <c r="D425" s="7"/>
      <c r="E425" s="8"/>
      <c r="F425" s="2"/>
      <c r="G425" s="2"/>
    </row>
    <row r="426" spans="1:7" x14ac:dyDescent="0.25">
      <c r="A426" s="2"/>
      <c r="B426" s="5"/>
      <c r="C426" s="2"/>
      <c r="D426" s="7"/>
      <c r="E426" s="8"/>
      <c r="F426" s="2"/>
      <c r="G426" s="2"/>
    </row>
    <row r="427" spans="1:7" x14ac:dyDescent="0.25">
      <c r="A427" s="2"/>
      <c r="B427" s="5"/>
      <c r="C427" s="2"/>
      <c r="D427" s="7"/>
      <c r="E427" s="8"/>
      <c r="F427" s="2"/>
      <c r="G427" s="2"/>
    </row>
    <row r="428" spans="1:7" x14ac:dyDescent="0.25">
      <c r="A428" s="2"/>
      <c r="B428" s="5"/>
      <c r="C428" s="2"/>
      <c r="D428" s="7"/>
      <c r="E428" s="8"/>
      <c r="F428" s="2"/>
      <c r="G428" s="2"/>
    </row>
    <row r="429" spans="1:7" x14ac:dyDescent="0.25">
      <c r="A429" s="2"/>
      <c r="B429" s="5"/>
      <c r="C429" s="2"/>
      <c r="D429" s="7"/>
      <c r="E429" s="8"/>
      <c r="F429" s="2"/>
      <c r="G429" s="2"/>
    </row>
    <row r="430" spans="1:7" x14ac:dyDescent="0.25">
      <c r="A430" s="2"/>
      <c r="B430" s="5"/>
      <c r="C430" s="2"/>
      <c r="D430" s="7"/>
      <c r="E430" s="8"/>
      <c r="F430" s="2"/>
      <c r="G430" s="2"/>
    </row>
    <row r="431" spans="1:7" x14ac:dyDescent="0.25">
      <c r="A431" s="2"/>
      <c r="B431" s="5"/>
      <c r="C431" s="2"/>
      <c r="D431" s="7"/>
      <c r="E431" s="8"/>
      <c r="F431" s="2"/>
      <c r="G431" s="2"/>
    </row>
    <row r="432" spans="1:7" x14ac:dyDescent="0.25">
      <c r="A432" s="2"/>
      <c r="B432" s="5"/>
      <c r="C432" s="2"/>
      <c r="D432" s="7"/>
      <c r="E432" s="8"/>
      <c r="F432" s="2"/>
      <c r="G432" s="2"/>
    </row>
    <row r="433" spans="1:7" x14ac:dyDescent="0.25">
      <c r="A433" s="2"/>
      <c r="B433" s="5"/>
      <c r="C433" s="2"/>
      <c r="D433" s="7"/>
      <c r="E433" s="8"/>
      <c r="F433" s="2"/>
      <c r="G433" s="2"/>
    </row>
    <row r="434" spans="1:7" x14ac:dyDescent="0.25">
      <c r="A434" s="2"/>
      <c r="B434" s="5"/>
      <c r="C434" s="2"/>
      <c r="D434" s="7"/>
      <c r="E434" s="8"/>
      <c r="F434" s="2"/>
      <c r="G434" s="2"/>
    </row>
    <row r="435" spans="1:7" x14ac:dyDescent="0.25">
      <c r="A435" s="2"/>
      <c r="B435" s="5"/>
      <c r="C435" s="2"/>
      <c r="D435" s="7"/>
      <c r="E435" s="8"/>
      <c r="F435" s="2"/>
      <c r="G435" s="2"/>
    </row>
    <row r="436" spans="1:7" x14ac:dyDescent="0.25">
      <c r="A436" s="2"/>
      <c r="B436" s="5"/>
      <c r="C436" s="2"/>
      <c r="D436" s="7"/>
      <c r="E436" s="8"/>
      <c r="F436" s="2"/>
      <c r="G436" s="2"/>
    </row>
    <row r="437" spans="1:7" x14ac:dyDescent="0.25">
      <c r="A437" s="2"/>
      <c r="B437" s="5"/>
      <c r="C437" s="2"/>
      <c r="D437" s="7"/>
      <c r="E437" s="8"/>
      <c r="F437" s="2"/>
      <c r="G437" s="2"/>
    </row>
    <row r="438" spans="1:7" x14ac:dyDescent="0.25">
      <c r="A438" s="2"/>
      <c r="B438" s="5"/>
      <c r="C438" s="2"/>
      <c r="D438" s="7"/>
      <c r="E438" s="8"/>
      <c r="F438" s="2"/>
      <c r="G438" s="2"/>
    </row>
    <row r="439" spans="1:7" x14ac:dyDescent="0.25">
      <c r="A439" s="2"/>
      <c r="B439" s="5"/>
      <c r="C439" s="2"/>
      <c r="D439" s="7"/>
      <c r="E439" s="8"/>
      <c r="F439" s="2"/>
      <c r="G439" s="2"/>
    </row>
    <row r="440" spans="1:7" x14ac:dyDescent="0.25">
      <c r="A440" s="2"/>
      <c r="B440" s="5"/>
      <c r="C440" s="2"/>
      <c r="D440" s="7"/>
      <c r="E440" s="8"/>
      <c r="F440" s="2"/>
      <c r="G440" s="2"/>
    </row>
    <row r="441" spans="1:7" x14ac:dyDescent="0.25">
      <c r="A441" s="2"/>
      <c r="B441" s="5"/>
      <c r="C441" s="2"/>
      <c r="D441" s="7"/>
      <c r="E441" s="8"/>
      <c r="F441" s="2"/>
      <c r="G441" s="2"/>
    </row>
    <row r="442" spans="1:7" x14ac:dyDescent="0.25">
      <c r="A442" s="2"/>
      <c r="B442" s="5"/>
      <c r="C442" s="2"/>
      <c r="D442" s="7"/>
      <c r="E442" s="8"/>
      <c r="F442" s="2"/>
      <c r="G442" s="2"/>
    </row>
    <row r="443" spans="1:7" x14ac:dyDescent="0.25">
      <c r="A443" s="2"/>
      <c r="B443" s="5"/>
      <c r="C443" s="2"/>
      <c r="D443" s="7"/>
      <c r="E443" s="8"/>
      <c r="F443" s="2"/>
      <c r="G443" s="2"/>
    </row>
    <row r="444" spans="1:7" x14ac:dyDescent="0.25">
      <c r="A444" s="2"/>
      <c r="B444" s="5"/>
      <c r="C444" s="2"/>
      <c r="D444" s="7"/>
      <c r="E444" s="8"/>
      <c r="F444" s="2"/>
      <c r="G444" s="2"/>
    </row>
    <row r="445" spans="1:7" x14ac:dyDescent="0.25">
      <c r="A445" s="2"/>
      <c r="B445" s="5"/>
      <c r="C445" s="2"/>
      <c r="D445" s="7"/>
      <c r="E445" s="8"/>
      <c r="F445" s="2"/>
      <c r="G445" s="2"/>
    </row>
    <row r="446" spans="1:7" x14ac:dyDescent="0.25">
      <c r="A446" s="2"/>
      <c r="B446" s="5"/>
      <c r="C446" s="2"/>
      <c r="D446" s="7"/>
      <c r="E446" s="8"/>
      <c r="F446" s="2"/>
      <c r="G446" s="2"/>
    </row>
    <row r="447" spans="1:7" x14ac:dyDescent="0.25">
      <c r="A447" s="2"/>
      <c r="B447" s="5"/>
      <c r="C447" s="2"/>
      <c r="D447" s="7"/>
      <c r="E447" s="8"/>
      <c r="F447" s="2"/>
      <c r="G447" s="2"/>
    </row>
    <row r="448" spans="1:7" x14ac:dyDescent="0.25">
      <c r="A448" s="2"/>
      <c r="B448" s="5"/>
      <c r="C448" s="2"/>
      <c r="D448" s="7"/>
      <c r="E448" s="8"/>
      <c r="F448" s="2"/>
      <c r="G448" s="2"/>
    </row>
    <row r="449" spans="1:7" x14ac:dyDescent="0.25">
      <c r="A449" s="2"/>
      <c r="B449" s="5"/>
      <c r="C449" s="2"/>
      <c r="D449" s="7"/>
      <c r="E449" s="8"/>
      <c r="F449" s="2"/>
      <c r="G449" s="2"/>
    </row>
    <row r="450" spans="1:7" x14ac:dyDescent="0.25">
      <c r="A450" s="2"/>
      <c r="B450" s="5"/>
      <c r="C450" s="2"/>
      <c r="D450" s="7"/>
      <c r="E450" s="8"/>
      <c r="F450" s="2"/>
      <c r="G450" s="2"/>
    </row>
    <row r="451" spans="1:7" x14ac:dyDescent="0.25">
      <c r="A451" s="2"/>
      <c r="B451" s="5"/>
      <c r="C451" s="2"/>
      <c r="D451" s="7"/>
      <c r="E451" s="8"/>
      <c r="F451" s="2"/>
      <c r="G451" s="2"/>
    </row>
    <row r="452" spans="1:7" x14ac:dyDescent="0.25">
      <c r="A452" s="2"/>
      <c r="B452" s="5"/>
      <c r="C452" s="2"/>
      <c r="D452" s="7"/>
      <c r="E452" s="8"/>
      <c r="F452" s="2"/>
      <c r="G452" s="2"/>
    </row>
    <row r="453" spans="1:7" x14ac:dyDescent="0.25">
      <c r="A453" s="2"/>
      <c r="B453" s="5"/>
      <c r="C453" s="2"/>
      <c r="D453" s="7"/>
      <c r="E453" s="8"/>
      <c r="F453" s="2"/>
      <c r="G453" s="2"/>
    </row>
    <row r="454" spans="1:7" x14ac:dyDescent="0.25">
      <c r="A454" s="2"/>
      <c r="B454" s="5"/>
      <c r="C454" s="2"/>
      <c r="D454" s="7"/>
      <c r="E454" s="8"/>
      <c r="F454" s="2"/>
      <c r="G454" s="2"/>
    </row>
    <row r="455" spans="1:7" x14ac:dyDescent="0.25">
      <c r="A455" s="2"/>
      <c r="B455" s="5"/>
      <c r="C455" s="2"/>
      <c r="D455" s="7"/>
      <c r="E455" s="8"/>
      <c r="F455" s="2"/>
      <c r="G455" s="2"/>
    </row>
    <row r="456" spans="1:7" x14ac:dyDescent="0.25">
      <c r="A456" s="2"/>
      <c r="B456" s="5"/>
      <c r="C456" s="2"/>
      <c r="D456" s="7"/>
      <c r="E456" s="8"/>
      <c r="F456" s="2"/>
      <c r="G456" s="2"/>
    </row>
    <row r="457" spans="1:7" x14ac:dyDescent="0.25">
      <c r="A457" s="2"/>
      <c r="B457" s="5"/>
      <c r="C457" s="2"/>
      <c r="D457" s="7"/>
      <c r="E457" s="8"/>
      <c r="F457" s="2"/>
      <c r="G457" s="2"/>
    </row>
    <row r="458" spans="1:7" x14ac:dyDescent="0.25">
      <c r="A458" s="2"/>
      <c r="B458" s="5"/>
      <c r="C458" s="2"/>
      <c r="D458" s="7"/>
      <c r="E458" s="8"/>
      <c r="F458" s="2"/>
      <c r="G458" s="2"/>
    </row>
    <row r="459" spans="1:7" x14ac:dyDescent="0.25">
      <c r="A459" s="2"/>
      <c r="B459" s="5"/>
      <c r="C459" s="2"/>
      <c r="D459" s="7"/>
      <c r="E459" s="8"/>
      <c r="F459" s="2"/>
      <c r="G459" s="2"/>
    </row>
    <row r="460" spans="1:7" x14ac:dyDescent="0.25">
      <c r="A460" s="2"/>
      <c r="B460" s="5"/>
      <c r="C460" s="2"/>
      <c r="D460" s="7"/>
      <c r="E460" s="8"/>
      <c r="F460" s="2"/>
      <c r="G460" s="2"/>
    </row>
    <row r="461" spans="1:7" x14ac:dyDescent="0.25">
      <c r="A461" s="2"/>
      <c r="B461" s="5"/>
      <c r="C461" s="2"/>
      <c r="D461" s="7"/>
      <c r="E461" s="8"/>
      <c r="F461" s="2"/>
      <c r="G461" s="2"/>
    </row>
    <row r="462" spans="1:7" x14ac:dyDescent="0.25">
      <c r="A462" s="2"/>
      <c r="B462" s="5"/>
      <c r="C462" s="2"/>
      <c r="D462" s="7"/>
      <c r="E462" s="8"/>
      <c r="F462" s="2"/>
      <c r="G462" s="2"/>
    </row>
    <row r="463" spans="1:7" x14ac:dyDescent="0.25">
      <c r="A463" s="2"/>
      <c r="B463" s="5"/>
      <c r="C463" s="2"/>
      <c r="D463" s="7"/>
      <c r="E463" s="8"/>
      <c r="F463" s="2"/>
      <c r="G463" s="2"/>
    </row>
    <row r="464" spans="1:7" x14ac:dyDescent="0.25">
      <c r="A464" s="2"/>
      <c r="B464" s="5"/>
      <c r="C464" s="2"/>
      <c r="D464" s="7"/>
      <c r="E464" s="8"/>
      <c r="F464" s="2"/>
      <c r="G464" s="2"/>
    </row>
    <row r="465" spans="1:7" x14ac:dyDescent="0.25">
      <c r="A465" s="2"/>
      <c r="B465" s="5"/>
      <c r="C465" s="2"/>
      <c r="D465" s="7"/>
      <c r="E465" s="8"/>
      <c r="F465" s="2"/>
      <c r="G465" s="2"/>
    </row>
    <row r="466" spans="1:7" x14ac:dyDescent="0.25">
      <c r="A466" s="2"/>
      <c r="B466" s="5"/>
      <c r="C466" s="2"/>
      <c r="D466" s="7"/>
      <c r="E466" s="8"/>
      <c r="F466" s="2"/>
      <c r="G466" s="2"/>
    </row>
    <row r="467" spans="1:7" x14ac:dyDescent="0.25">
      <c r="A467" s="2"/>
      <c r="B467" s="5"/>
      <c r="C467" s="2"/>
      <c r="D467" s="7"/>
      <c r="E467" s="8"/>
      <c r="F467" s="2"/>
      <c r="G467" s="2"/>
    </row>
    <row r="468" spans="1:7" x14ac:dyDescent="0.25">
      <c r="A468" s="2"/>
      <c r="B468" s="5"/>
      <c r="C468" s="2"/>
      <c r="D468" s="7"/>
      <c r="E468" s="8"/>
      <c r="F468" s="2"/>
      <c r="G468" s="2"/>
    </row>
    <row r="469" spans="1:7" x14ac:dyDescent="0.25">
      <c r="A469" s="2"/>
      <c r="B469" s="5"/>
      <c r="C469" s="2"/>
      <c r="D469" s="7"/>
      <c r="E469" s="8"/>
      <c r="F469" s="2"/>
      <c r="G469" s="2"/>
    </row>
    <row r="470" spans="1:7" x14ac:dyDescent="0.25">
      <c r="A470" s="2"/>
      <c r="B470" s="5"/>
      <c r="C470" s="2"/>
      <c r="D470" s="7"/>
      <c r="E470" s="8"/>
      <c r="F470" s="2"/>
      <c r="G470" s="2"/>
    </row>
    <row r="471" spans="1:7" x14ac:dyDescent="0.25">
      <c r="A471" s="2"/>
      <c r="B471" s="5"/>
      <c r="C471" s="2"/>
      <c r="D471" s="7"/>
      <c r="E471" s="8"/>
      <c r="F471" s="2"/>
      <c r="G471" s="2"/>
    </row>
    <row r="472" spans="1:7" x14ac:dyDescent="0.25">
      <c r="A472" s="2"/>
      <c r="B472" s="5"/>
      <c r="C472" s="2"/>
      <c r="D472" s="7"/>
      <c r="E472" s="8"/>
      <c r="F472" s="2"/>
      <c r="G472" s="2"/>
    </row>
    <row r="473" spans="1:7" x14ac:dyDescent="0.25">
      <c r="A473" s="2"/>
      <c r="B473" s="5"/>
      <c r="C473" s="2"/>
      <c r="D473" s="7"/>
      <c r="E473" s="8"/>
      <c r="F473" s="2"/>
      <c r="G473" s="2"/>
    </row>
    <row r="474" spans="1:7" x14ac:dyDescent="0.25">
      <c r="A474" s="2"/>
      <c r="B474" s="5"/>
      <c r="C474" s="2"/>
      <c r="D474" s="7"/>
      <c r="E474" s="8"/>
      <c r="F474" s="2"/>
      <c r="G474" s="2"/>
    </row>
    <row r="475" spans="1:7" x14ac:dyDescent="0.25">
      <c r="A475" s="2"/>
      <c r="B475" s="5"/>
      <c r="C475" s="2"/>
      <c r="D475" s="7"/>
      <c r="E475" s="8"/>
      <c r="F475" s="2"/>
      <c r="G475" s="2"/>
    </row>
    <row r="476" spans="1:7" x14ac:dyDescent="0.25">
      <c r="A476" s="2"/>
      <c r="B476" s="5"/>
      <c r="C476" s="2"/>
      <c r="D476" s="7"/>
      <c r="E476" s="8"/>
      <c r="F476" s="2"/>
      <c r="G476" s="2"/>
    </row>
    <row r="477" spans="1:7" x14ac:dyDescent="0.25">
      <c r="A477" s="2"/>
      <c r="B477" s="5"/>
      <c r="C477" s="2"/>
      <c r="D477" s="7"/>
      <c r="E477" s="8"/>
      <c r="F477" s="2"/>
      <c r="G477" s="2"/>
    </row>
    <row r="478" spans="1:7" x14ac:dyDescent="0.25">
      <c r="A478" s="2"/>
      <c r="B478" s="5"/>
      <c r="C478" s="2"/>
      <c r="D478" s="7"/>
      <c r="E478" s="8"/>
      <c r="F478" s="2"/>
      <c r="G478" s="2"/>
    </row>
    <row r="479" spans="1:7" x14ac:dyDescent="0.25">
      <c r="A479" s="2"/>
      <c r="B479" s="5"/>
      <c r="C479" s="2"/>
      <c r="D479" s="7"/>
      <c r="E479" s="8"/>
      <c r="F479" s="2"/>
      <c r="G479" s="2"/>
    </row>
    <row r="480" spans="1:7" x14ac:dyDescent="0.25">
      <c r="A480" s="2"/>
      <c r="B480" s="5"/>
      <c r="C480" s="2"/>
      <c r="D480" s="7"/>
      <c r="E480" s="8"/>
      <c r="F480" s="2"/>
      <c r="G480" s="2"/>
    </row>
    <row r="481" spans="1:7" x14ac:dyDescent="0.25">
      <c r="A481" s="2"/>
      <c r="B481" s="5"/>
      <c r="C481" s="2"/>
      <c r="D481" s="7"/>
      <c r="E481" s="8"/>
      <c r="F481" s="2"/>
      <c r="G481" s="2"/>
    </row>
    <row r="482" spans="1:7" x14ac:dyDescent="0.25">
      <c r="A482" s="2"/>
      <c r="B482" s="5"/>
      <c r="C482" s="2"/>
      <c r="D482" s="7"/>
      <c r="E482" s="8"/>
      <c r="F482" s="2"/>
      <c r="G482" s="2"/>
    </row>
    <row r="483" spans="1:7" x14ac:dyDescent="0.25">
      <c r="A483" s="2"/>
      <c r="B483" s="5"/>
      <c r="C483" s="2"/>
      <c r="D483" s="7"/>
      <c r="E483" s="8"/>
      <c r="F483" s="2"/>
      <c r="G483" s="2"/>
    </row>
    <row r="484" spans="1:7" x14ac:dyDescent="0.25">
      <c r="A484" s="2"/>
      <c r="B484" s="5"/>
      <c r="C484" s="2"/>
      <c r="D484" s="7"/>
      <c r="E484" s="8"/>
      <c r="F484" s="2"/>
      <c r="G484" s="2"/>
    </row>
    <row r="485" spans="1:7" x14ac:dyDescent="0.25">
      <c r="A485" s="2"/>
      <c r="B485" s="5"/>
      <c r="C485" s="2"/>
      <c r="D485" s="7"/>
      <c r="E485" s="8"/>
      <c r="F485" s="2"/>
      <c r="G485" s="2"/>
    </row>
    <row r="486" spans="1:7" x14ac:dyDescent="0.25">
      <c r="A486" s="2"/>
      <c r="B486" s="5"/>
      <c r="C486" s="2"/>
      <c r="D486" s="7"/>
      <c r="E486" s="8"/>
      <c r="F486" s="2"/>
      <c r="G486" s="2"/>
    </row>
    <row r="487" spans="1:7" x14ac:dyDescent="0.25">
      <c r="A487" s="2"/>
      <c r="B487" s="5"/>
      <c r="C487" s="2"/>
      <c r="D487" s="7"/>
      <c r="E487" s="8"/>
      <c r="F487" s="2"/>
      <c r="G487" s="2"/>
    </row>
    <row r="488" spans="1:7" x14ac:dyDescent="0.25">
      <c r="A488" s="2"/>
      <c r="B488" s="5"/>
      <c r="C488" s="2"/>
      <c r="D488" s="7"/>
      <c r="E488" s="8"/>
      <c r="F488" s="2"/>
      <c r="G488" s="2"/>
    </row>
    <row r="489" spans="1:7" x14ac:dyDescent="0.25">
      <c r="A489" s="2"/>
      <c r="B489" s="5"/>
      <c r="C489" s="2"/>
      <c r="D489" s="7"/>
      <c r="E489" s="8"/>
      <c r="F489" s="2"/>
      <c r="G489" s="2"/>
    </row>
    <row r="490" spans="1:7" x14ac:dyDescent="0.25">
      <c r="A490" s="2"/>
      <c r="B490" s="5"/>
      <c r="C490" s="2"/>
      <c r="D490" s="7"/>
      <c r="E490" s="8"/>
      <c r="F490" s="2"/>
      <c r="G490" s="2"/>
    </row>
    <row r="491" spans="1:7" x14ac:dyDescent="0.25">
      <c r="A491" s="2"/>
      <c r="B491" s="5"/>
      <c r="C491" s="2"/>
      <c r="D491" s="7"/>
      <c r="E491" s="8"/>
      <c r="F491" s="2"/>
      <c r="G491" s="2"/>
    </row>
    <row r="492" spans="1:7" x14ac:dyDescent="0.25">
      <c r="A492" s="2"/>
      <c r="B492" s="5"/>
      <c r="C492" s="2"/>
      <c r="D492" s="7"/>
      <c r="E492" s="8"/>
      <c r="F492" s="2"/>
      <c r="G492" s="2"/>
    </row>
    <row r="493" spans="1:7" x14ac:dyDescent="0.25">
      <c r="A493" s="2"/>
      <c r="B493" s="5"/>
      <c r="C493" s="2"/>
      <c r="D493" s="7"/>
      <c r="E493" s="8"/>
      <c r="F493" s="2"/>
      <c r="G493" s="2"/>
    </row>
    <row r="494" spans="1:7" x14ac:dyDescent="0.25">
      <c r="A494" s="2"/>
      <c r="B494" s="5"/>
      <c r="C494" s="2"/>
      <c r="D494" s="7"/>
      <c r="E494" s="8"/>
      <c r="F494" s="2"/>
      <c r="G494" s="2"/>
    </row>
    <row r="495" spans="1:7" x14ac:dyDescent="0.25">
      <c r="A495" s="2"/>
      <c r="B495" s="5"/>
      <c r="C495" s="2"/>
      <c r="D495" s="7"/>
      <c r="E495" s="8"/>
      <c r="F495" s="2"/>
      <c r="G495" s="2"/>
    </row>
    <row r="496" spans="1:7" x14ac:dyDescent="0.25">
      <c r="A496" s="2"/>
      <c r="B496" s="5"/>
      <c r="C496" s="2"/>
      <c r="D496" s="7"/>
      <c r="E496" s="8"/>
      <c r="F496" s="2"/>
      <c r="G496" s="2"/>
    </row>
    <row r="497" spans="1:7" x14ac:dyDescent="0.25">
      <c r="A497" s="2"/>
      <c r="B497" s="5"/>
      <c r="C497" s="2"/>
      <c r="D497" s="7"/>
      <c r="E497" s="8"/>
      <c r="F497" s="2"/>
      <c r="G497" s="2"/>
    </row>
    <row r="498" spans="1:7" x14ac:dyDescent="0.25">
      <c r="A498" s="2"/>
      <c r="B498" s="5"/>
      <c r="C498" s="2"/>
      <c r="D498" s="7"/>
      <c r="E498" s="8"/>
      <c r="F498" s="2"/>
      <c r="G498" s="2"/>
    </row>
    <row r="499" spans="1:7" x14ac:dyDescent="0.25">
      <c r="A499" s="2"/>
      <c r="B499" s="5"/>
      <c r="C499" s="2"/>
      <c r="D499" s="7"/>
      <c r="E499" s="8"/>
      <c r="F499" s="2"/>
      <c r="G499" s="2"/>
    </row>
    <row r="500" spans="1:7" x14ac:dyDescent="0.25">
      <c r="A500" s="2"/>
      <c r="B500" s="5"/>
      <c r="C500" s="2"/>
      <c r="D500" s="7"/>
      <c r="E500" s="8"/>
      <c r="F500" s="2"/>
      <c r="G500" s="2"/>
    </row>
    <row r="501" spans="1:7" x14ac:dyDescent="0.25">
      <c r="A501" s="2"/>
      <c r="B501" s="5"/>
      <c r="C501" s="2"/>
      <c r="D501" s="7"/>
      <c r="E501" s="8"/>
      <c r="F501" s="2"/>
      <c r="G501" s="2"/>
    </row>
    <row r="502" spans="1:7" x14ac:dyDescent="0.25">
      <c r="A502" s="2"/>
      <c r="B502" s="5"/>
      <c r="C502" s="2"/>
      <c r="D502" s="7"/>
      <c r="E502" s="8"/>
      <c r="F502" s="2"/>
      <c r="G502" s="2"/>
    </row>
    <row r="503" spans="1:7" x14ac:dyDescent="0.25">
      <c r="A503" s="2"/>
      <c r="B503" s="5"/>
      <c r="C503" s="2"/>
      <c r="D503" s="7"/>
      <c r="E503" s="8"/>
      <c r="F503" s="2"/>
      <c r="G503" s="2"/>
    </row>
    <row r="504" spans="1:7" x14ac:dyDescent="0.25">
      <c r="A504" s="2"/>
      <c r="B504" s="5"/>
      <c r="C504" s="2"/>
      <c r="D504" s="7"/>
      <c r="E504" s="8"/>
      <c r="F504" s="2"/>
      <c r="G504" s="2"/>
    </row>
    <row r="505" spans="1:7" x14ac:dyDescent="0.25">
      <c r="A505" s="2"/>
      <c r="B505" s="5"/>
      <c r="C505" s="2"/>
      <c r="D505" s="7"/>
      <c r="E505" s="8"/>
      <c r="F505" s="2"/>
      <c r="G505" s="2"/>
    </row>
    <row r="506" spans="1:7" x14ac:dyDescent="0.25">
      <c r="A506" s="2"/>
      <c r="B506" s="5"/>
      <c r="C506" s="2"/>
      <c r="D506" s="7"/>
      <c r="E506" s="8"/>
      <c r="F506" s="2"/>
      <c r="G506" s="2"/>
    </row>
    <row r="507" spans="1:7" x14ac:dyDescent="0.25">
      <c r="A507" s="2"/>
      <c r="B507" s="5"/>
      <c r="C507" s="2"/>
      <c r="D507" s="7"/>
      <c r="E507" s="8"/>
      <c r="F507" s="2"/>
      <c r="G507" s="2"/>
    </row>
    <row r="508" spans="1:7" x14ac:dyDescent="0.25">
      <c r="A508" s="2"/>
      <c r="B508" s="5"/>
      <c r="C508" s="2"/>
      <c r="D508" s="7"/>
      <c r="E508" s="8"/>
      <c r="F508" s="2"/>
      <c r="G508" s="2"/>
    </row>
    <row r="509" spans="1:7" x14ac:dyDescent="0.25">
      <c r="A509" s="2"/>
      <c r="B509" s="5"/>
      <c r="C509" s="2"/>
      <c r="D509" s="7"/>
      <c r="E509" s="8"/>
      <c r="F509" s="2"/>
      <c r="G509" s="2"/>
    </row>
    <row r="510" spans="1:7" x14ac:dyDescent="0.25">
      <c r="A510" s="2"/>
      <c r="B510" s="5"/>
      <c r="C510" s="2"/>
      <c r="D510" s="7"/>
      <c r="E510" s="8"/>
      <c r="F510" s="2"/>
      <c r="G510" s="2"/>
    </row>
    <row r="511" spans="1:7" x14ac:dyDescent="0.25">
      <c r="A511" s="2"/>
      <c r="B511" s="5"/>
      <c r="C511" s="2"/>
      <c r="D511" s="7"/>
      <c r="E511" s="8"/>
      <c r="F511" s="2"/>
      <c r="G511" s="2"/>
    </row>
    <row r="512" spans="1:7" x14ac:dyDescent="0.25">
      <c r="A512" s="2"/>
      <c r="B512" s="5"/>
      <c r="C512" s="2"/>
      <c r="D512" s="7"/>
      <c r="E512" s="8"/>
      <c r="F512" s="2"/>
      <c r="G512" s="2"/>
    </row>
    <row r="513" spans="1:7" x14ac:dyDescent="0.25">
      <c r="A513" s="2"/>
      <c r="B513" s="5"/>
      <c r="C513" s="2"/>
      <c r="D513" s="7"/>
      <c r="E513" s="8"/>
      <c r="F513" s="2"/>
      <c r="G513" s="2"/>
    </row>
    <row r="514" spans="1:7" x14ac:dyDescent="0.25">
      <c r="A514" s="2"/>
      <c r="B514" s="5"/>
      <c r="C514" s="2"/>
      <c r="D514" s="7"/>
      <c r="E514" s="8"/>
      <c r="F514" s="2"/>
      <c r="G514" s="2"/>
    </row>
    <row r="515" spans="1:7" x14ac:dyDescent="0.25">
      <c r="A515" s="2"/>
      <c r="B515" s="5"/>
      <c r="C515" s="2"/>
      <c r="D515" s="7"/>
      <c r="E515" s="8"/>
      <c r="F515" s="2"/>
      <c r="G515" s="2"/>
    </row>
    <row r="516" spans="1:7" x14ac:dyDescent="0.25">
      <c r="A516" s="2"/>
      <c r="B516" s="5"/>
      <c r="C516" s="2"/>
      <c r="D516" s="7"/>
      <c r="E516" s="8"/>
      <c r="F516" s="2"/>
      <c r="G516" s="2"/>
    </row>
    <row r="517" spans="1:7" x14ac:dyDescent="0.25">
      <c r="A517" s="2"/>
      <c r="B517" s="5"/>
      <c r="C517" s="2"/>
      <c r="D517" s="7"/>
      <c r="E517" s="8"/>
      <c r="F517" s="2"/>
      <c r="G517" s="2"/>
    </row>
    <row r="518" spans="1:7" x14ac:dyDescent="0.25">
      <c r="A518" s="2"/>
      <c r="B518" s="5"/>
      <c r="C518" s="2"/>
      <c r="D518" s="7"/>
      <c r="E518" s="8"/>
      <c r="F518" s="2"/>
      <c r="G518" s="2"/>
    </row>
    <row r="519" spans="1:7" x14ac:dyDescent="0.25">
      <c r="A519" s="2"/>
      <c r="B519" s="5"/>
      <c r="C519" s="2"/>
      <c r="D519" s="7"/>
      <c r="E519" s="8"/>
      <c r="F519" s="2"/>
      <c r="G519" s="2"/>
    </row>
    <row r="520" spans="1:7" x14ac:dyDescent="0.25">
      <c r="A520" s="2"/>
      <c r="B520" s="5"/>
      <c r="C520" s="2"/>
      <c r="D520" s="7"/>
      <c r="E520" s="8"/>
      <c r="F520" s="2"/>
      <c r="G520" s="2"/>
    </row>
    <row r="521" spans="1:7" x14ac:dyDescent="0.25">
      <c r="A521" s="2"/>
      <c r="B521" s="5"/>
      <c r="C521" s="2"/>
      <c r="D521" s="7"/>
      <c r="E521" s="8"/>
      <c r="F521" s="2"/>
      <c r="G521" s="2"/>
    </row>
    <row r="522" spans="1:7" x14ac:dyDescent="0.25">
      <c r="A522" s="2"/>
      <c r="B522" s="5"/>
      <c r="C522" s="2"/>
      <c r="D522" s="7"/>
      <c r="E522" s="8"/>
      <c r="F522" s="2"/>
      <c r="G522" s="2"/>
    </row>
    <row r="523" spans="1:7" x14ac:dyDescent="0.25">
      <c r="A523" s="2"/>
      <c r="B523" s="5"/>
      <c r="C523" s="2"/>
      <c r="D523" s="7"/>
      <c r="E523" s="8"/>
      <c r="F523" s="2"/>
      <c r="G523" s="2"/>
    </row>
    <row r="524" spans="1:7" x14ac:dyDescent="0.25">
      <c r="A524" s="2"/>
      <c r="B524" s="5"/>
      <c r="C524" s="2"/>
      <c r="D524" s="7"/>
      <c r="E524" s="8"/>
      <c r="F524" s="2"/>
      <c r="G524" s="2"/>
    </row>
    <row r="525" spans="1:7" x14ac:dyDescent="0.25">
      <c r="A525" s="2"/>
      <c r="B525" s="5"/>
      <c r="C525" s="2"/>
      <c r="D525" s="7"/>
      <c r="E525" s="8"/>
      <c r="F525" s="2"/>
      <c r="G525" s="2"/>
    </row>
    <row r="526" spans="1:7" x14ac:dyDescent="0.25">
      <c r="A526" s="2"/>
      <c r="B526" s="5"/>
      <c r="C526" s="2"/>
      <c r="D526" s="7"/>
      <c r="E526" s="8"/>
      <c r="F526" s="2"/>
      <c r="G526" s="2"/>
    </row>
    <row r="527" spans="1:7" x14ac:dyDescent="0.25">
      <c r="A527" s="2"/>
      <c r="B527" s="5"/>
      <c r="C527" s="2"/>
      <c r="D527" s="7"/>
      <c r="E527" s="8"/>
      <c r="F527" s="2"/>
      <c r="G527" s="2"/>
    </row>
    <row r="528" spans="1:7" x14ac:dyDescent="0.25">
      <c r="A528" s="2"/>
      <c r="B528" s="5"/>
      <c r="C528" s="2"/>
      <c r="D528" s="7"/>
      <c r="E528" s="8"/>
      <c r="F528" s="2"/>
      <c r="G528" s="2"/>
    </row>
    <row r="529" spans="1:7" x14ac:dyDescent="0.25">
      <c r="A529" s="2"/>
      <c r="B529" s="5"/>
      <c r="C529" s="2"/>
      <c r="D529" s="7"/>
      <c r="E529" s="8"/>
      <c r="F529" s="2"/>
      <c r="G529" s="2"/>
    </row>
    <row r="530" spans="1:7" x14ac:dyDescent="0.25">
      <c r="A530" s="2"/>
      <c r="B530" s="5"/>
      <c r="C530" s="2"/>
      <c r="D530" s="7"/>
      <c r="E530" s="8"/>
      <c r="F530" s="2"/>
      <c r="G530" s="2"/>
    </row>
    <row r="531" spans="1:7" x14ac:dyDescent="0.25">
      <c r="A531" s="2"/>
      <c r="B531" s="5"/>
      <c r="C531" s="2"/>
      <c r="D531" s="7"/>
      <c r="E531" s="8"/>
      <c r="F531" s="2"/>
      <c r="G531" s="2"/>
    </row>
    <row r="532" spans="1:7" x14ac:dyDescent="0.25">
      <c r="A532" s="2"/>
      <c r="B532" s="5"/>
      <c r="C532" s="2"/>
      <c r="D532" s="7"/>
      <c r="E532" s="8"/>
      <c r="F532" s="2"/>
      <c r="G532" s="2"/>
    </row>
    <row r="533" spans="1:7" x14ac:dyDescent="0.25">
      <c r="A533" s="2"/>
      <c r="B533" s="5"/>
      <c r="C533" s="2"/>
      <c r="D533" s="7"/>
      <c r="E533" s="8"/>
      <c r="F533" s="2"/>
      <c r="G533" s="2"/>
    </row>
    <row r="534" spans="1:7" x14ac:dyDescent="0.25">
      <c r="A534" s="2"/>
      <c r="B534" s="5"/>
      <c r="C534" s="2"/>
      <c r="D534" s="7"/>
      <c r="E534" s="8"/>
      <c r="F534" s="2"/>
      <c r="G534" s="2"/>
    </row>
    <row r="535" spans="1:7" x14ac:dyDescent="0.25">
      <c r="A535" s="2"/>
      <c r="B535" s="5"/>
      <c r="C535" s="2"/>
      <c r="D535" s="7"/>
      <c r="E535" s="8"/>
      <c r="F535" s="2"/>
      <c r="G535" s="2"/>
    </row>
    <row r="536" spans="1:7" x14ac:dyDescent="0.25">
      <c r="A536" s="2"/>
      <c r="B536" s="5"/>
      <c r="C536" s="2"/>
      <c r="D536" s="7"/>
      <c r="E536" s="8"/>
      <c r="F536" s="2"/>
      <c r="G536" s="2"/>
    </row>
    <row r="537" spans="1:7" x14ac:dyDescent="0.25">
      <c r="A537" s="2"/>
      <c r="B537" s="5"/>
      <c r="C537" s="2"/>
      <c r="D537" s="7"/>
      <c r="E537" s="8"/>
      <c r="F537" s="2"/>
      <c r="G537" s="2"/>
    </row>
    <row r="538" spans="1:7" x14ac:dyDescent="0.25">
      <c r="A538" s="2"/>
      <c r="B538" s="5"/>
      <c r="C538" s="2"/>
      <c r="D538" s="7"/>
      <c r="E538" s="8"/>
      <c r="F538" s="2"/>
      <c r="G538" s="2"/>
    </row>
    <row r="539" spans="1:7" x14ac:dyDescent="0.25">
      <c r="A539" s="2"/>
      <c r="B539" s="5"/>
      <c r="C539" s="2"/>
      <c r="D539" s="7"/>
      <c r="E539" s="8"/>
      <c r="F539" s="2"/>
      <c r="G539" s="2"/>
    </row>
    <row r="540" spans="1:7" x14ac:dyDescent="0.25">
      <c r="A540" s="2"/>
      <c r="B540" s="5"/>
      <c r="C540" s="2"/>
      <c r="D540" s="7"/>
      <c r="E540" s="8"/>
      <c r="F540" s="2"/>
      <c r="G540" s="2"/>
    </row>
    <row r="541" spans="1:7" x14ac:dyDescent="0.25">
      <c r="A541" s="2"/>
      <c r="B541" s="5"/>
      <c r="C541" s="2"/>
      <c r="D541" s="7"/>
      <c r="E541" s="8"/>
      <c r="F541" s="2"/>
      <c r="G541" s="2"/>
    </row>
    <row r="542" spans="1:7" x14ac:dyDescent="0.25">
      <c r="A542" s="2"/>
      <c r="B542" s="5"/>
      <c r="C542" s="2"/>
      <c r="D542" s="7"/>
      <c r="E542" s="8"/>
      <c r="F542" s="2"/>
      <c r="G542" s="2"/>
    </row>
    <row r="543" spans="1:7" x14ac:dyDescent="0.25">
      <c r="A543" s="2"/>
      <c r="B543" s="5"/>
      <c r="C543" s="2"/>
      <c r="D543" s="7"/>
      <c r="E543" s="8"/>
      <c r="F543" s="2"/>
      <c r="G543" s="2"/>
    </row>
    <row r="544" spans="1:7" x14ac:dyDescent="0.25">
      <c r="A544" s="2"/>
      <c r="B544" s="5"/>
      <c r="C544" s="2"/>
      <c r="D544" s="7"/>
      <c r="E544" s="8"/>
      <c r="F544" s="2"/>
      <c r="G544" s="2"/>
    </row>
    <row r="545" spans="1:7" x14ac:dyDescent="0.25">
      <c r="A545" s="2"/>
      <c r="B545" s="5"/>
      <c r="C545" s="2"/>
      <c r="D545" s="7"/>
      <c r="E545" s="8"/>
      <c r="F545" s="2"/>
      <c r="G545" s="2"/>
    </row>
    <row r="546" spans="1:7" x14ac:dyDescent="0.25">
      <c r="A546" s="2"/>
      <c r="B546" s="5"/>
      <c r="C546" s="2"/>
      <c r="D546" s="7"/>
      <c r="E546" s="8"/>
      <c r="F546" s="2"/>
      <c r="G546" s="2"/>
    </row>
    <row r="547" spans="1:7" x14ac:dyDescent="0.25">
      <c r="A547" s="2"/>
      <c r="B547" s="5"/>
      <c r="C547" s="2"/>
      <c r="D547" s="7"/>
      <c r="E547" s="8"/>
      <c r="F547" s="2"/>
      <c r="G547" s="2"/>
    </row>
    <row r="548" spans="1:7" x14ac:dyDescent="0.25">
      <c r="A548" s="2"/>
      <c r="B548" s="5"/>
      <c r="C548" s="2"/>
      <c r="D548" s="7"/>
      <c r="E548" s="8"/>
      <c r="F548" s="2"/>
      <c r="G548" s="2"/>
    </row>
    <row r="549" spans="1:7" x14ac:dyDescent="0.25">
      <c r="A549" s="2"/>
      <c r="B549" s="5"/>
      <c r="C549" s="2"/>
      <c r="D549" s="7"/>
      <c r="E549" s="8"/>
      <c r="F549" s="2"/>
      <c r="G549" s="2"/>
    </row>
    <row r="550" spans="1:7" x14ac:dyDescent="0.25">
      <c r="A550" s="2"/>
      <c r="B550" s="5"/>
      <c r="C550" s="2"/>
      <c r="D550" s="7"/>
      <c r="E550" s="8"/>
      <c r="F550" s="2"/>
      <c r="G550" s="2"/>
    </row>
    <row r="551" spans="1:7" x14ac:dyDescent="0.25">
      <c r="A551" s="2"/>
      <c r="B551" s="5"/>
      <c r="C551" s="2"/>
      <c r="D551" s="7"/>
      <c r="E551" s="8"/>
      <c r="F551" s="2"/>
      <c r="G551" s="2"/>
    </row>
    <row r="552" spans="1:7" x14ac:dyDescent="0.25">
      <c r="A552" s="2"/>
      <c r="B552" s="5"/>
      <c r="C552" s="2"/>
      <c r="D552" s="7"/>
      <c r="E552" s="8"/>
      <c r="F552" s="2"/>
      <c r="G552" s="2"/>
    </row>
    <row r="553" spans="1:7" x14ac:dyDescent="0.25">
      <c r="A553" s="2"/>
      <c r="B553" s="5"/>
      <c r="C553" s="2"/>
      <c r="D553" s="7"/>
      <c r="E553" s="8"/>
      <c r="F553" s="2"/>
      <c r="G553" s="2"/>
    </row>
    <row r="554" spans="1:7" x14ac:dyDescent="0.25">
      <c r="A554" s="2"/>
      <c r="B554" s="5"/>
      <c r="C554" s="2"/>
      <c r="D554" s="7"/>
      <c r="E554" s="8"/>
      <c r="F554" s="2"/>
      <c r="G554" s="2"/>
    </row>
    <row r="555" spans="1:7" x14ac:dyDescent="0.25">
      <c r="A555" s="2"/>
      <c r="B555" s="5"/>
      <c r="C555" s="2"/>
      <c r="D555" s="7"/>
      <c r="E555" s="8"/>
      <c r="F555" s="2"/>
      <c r="G555" s="2"/>
    </row>
    <row r="556" spans="1:7" x14ac:dyDescent="0.25">
      <c r="A556" s="2"/>
      <c r="B556" s="5"/>
      <c r="C556" s="2"/>
      <c r="D556" s="7"/>
      <c r="E556" s="8"/>
      <c r="F556" s="2"/>
      <c r="G556" s="2"/>
    </row>
    <row r="557" spans="1:7" x14ac:dyDescent="0.25">
      <c r="A557" s="2"/>
      <c r="B557" s="5"/>
      <c r="C557" s="2"/>
      <c r="D557" s="7"/>
      <c r="E557" s="8"/>
      <c r="F557" s="2"/>
      <c r="G557" s="2"/>
    </row>
    <row r="558" spans="1:7" x14ac:dyDescent="0.25">
      <c r="A558" s="2"/>
      <c r="B558" s="5"/>
      <c r="C558" s="2"/>
      <c r="D558" s="7"/>
      <c r="E558" s="8"/>
      <c r="F558" s="2"/>
      <c r="G558" s="2"/>
    </row>
    <row r="559" spans="1:7" x14ac:dyDescent="0.25">
      <c r="A559" s="2"/>
      <c r="B559" s="5"/>
      <c r="C559" s="2"/>
      <c r="D559" s="7"/>
      <c r="E559" s="8"/>
      <c r="F559" s="2"/>
      <c r="G559" s="2"/>
    </row>
    <row r="560" spans="1:7" x14ac:dyDescent="0.25">
      <c r="A560" s="2"/>
      <c r="B560" s="5"/>
      <c r="C560" s="2"/>
      <c r="D560" s="7"/>
      <c r="E560" s="8"/>
      <c r="F560" s="2"/>
      <c r="G560" s="2"/>
    </row>
    <row r="561" spans="1:7" x14ac:dyDescent="0.25">
      <c r="A561" s="2"/>
      <c r="B561" s="5"/>
      <c r="C561" s="2"/>
      <c r="D561" s="7"/>
      <c r="E561" s="8"/>
      <c r="F561" s="2"/>
      <c r="G561" s="2"/>
    </row>
    <row r="562" spans="1:7" x14ac:dyDescent="0.25">
      <c r="A562" s="2"/>
      <c r="B562" s="5"/>
      <c r="C562" s="2"/>
      <c r="D562" s="7"/>
      <c r="E562" s="8"/>
      <c r="F562" s="2"/>
      <c r="G562" s="2"/>
    </row>
    <row r="563" spans="1:7" x14ac:dyDescent="0.25">
      <c r="A563" s="2"/>
      <c r="B563" s="5"/>
      <c r="C563" s="2"/>
      <c r="D563" s="7"/>
      <c r="E563" s="8"/>
      <c r="F563" s="2"/>
      <c r="G563" s="2"/>
    </row>
    <row r="564" spans="1:7" x14ac:dyDescent="0.25">
      <c r="A564" s="2"/>
      <c r="B564" s="5"/>
      <c r="C564" s="2"/>
      <c r="D564" s="7"/>
      <c r="E564" s="8"/>
      <c r="F564" s="2"/>
      <c r="G564" s="2"/>
    </row>
    <row r="565" spans="1:7" x14ac:dyDescent="0.25">
      <c r="A565" s="2"/>
      <c r="B565" s="5"/>
      <c r="C565" s="2"/>
      <c r="D565" s="7"/>
      <c r="E565" s="8"/>
      <c r="F565" s="2"/>
      <c r="G565" s="2"/>
    </row>
    <row r="566" spans="1:7" x14ac:dyDescent="0.25">
      <c r="A566" s="2"/>
      <c r="B566" s="5"/>
      <c r="C566" s="2"/>
      <c r="D566" s="7"/>
      <c r="E566" s="8"/>
      <c r="F566" s="2"/>
      <c r="G566" s="2"/>
    </row>
    <row r="567" spans="1:7" x14ac:dyDescent="0.25">
      <c r="A567" s="2"/>
      <c r="B567" s="5"/>
      <c r="C567" s="2"/>
      <c r="D567" s="7"/>
      <c r="E567" s="8"/>
      <c r="F567" s="2"/>
      <c r="G567" s="2"/>
    </row>
    <row r="568" spans="1:7" x14ac:dyDescent="0.25">
      <c r="A568" s="2"/>
      <c r="B568" s="5"/>
      <c r="C568" s="2"/>
      <c r="D568" s="7"/>
      <c r="E568" s="8"/>
      <c r="F568" s="2"/>
      <c r="G568" s="2"/>
    </row>
    <row r="569" spans="1:7" x14ac:dyDescent="0.25">
      <c r="A569" s="2"/>
      <c r="B569" s="5"/>
      <c r="C569" s="2"/>
      <c r="D569" s="7"/>
      <c r="E569" s="8"/>
      <c r="F569" s="2"/>
      <c r="G569" s="2"/>
    </row>
    <row r="570" spans="1:7" x14ac:dyDescent="0.25">
      <c r="A570" s="2"/>
      <c r="B570" s="5"/>
      <c r="C570" s="2"/>
      <c r="D570" s="7"/>
      <c r="E570" s="8"/>
      <c r="F570" s="2"/>
      <c r="G570" s="2"/>
    </row>
    <row r="571" spans="1:7" x14ac:dyDescent="0.25">
      <c r="A571" s="2"/>
      <c r="B571" s="5"/>
      <c r="C571" s="2"/>
      <c r="D571" s="7"/>
      <c r="E571" s="8"/>
      <c r="F571" s="2"/>
      <c r="G571" s="2"/>
    </row>
    <row r="572" spans="1:7" x14ac:dyDescent="0.25">
      <c r="A572" s="2"/>
      <c r="B572" s="5"/>
      <c r="C572" s="2"/>
      <c r="D572" s="7"/>
      <c r="E572" s="8"/>
      <c r="F572" s="2"/>
      <c r="G572" s="2"/>
    </row>
    <row r="573" spans="1:7" x14ac:dyDescent="0.25">
      <c r="A573" s="2"/>
      <c r="B573" s="5"/>
      <c r="C573" s="2"/>
      <c r="D573" s="7"/>
      <c r="E573" s="8"/>
      <c r="F573" s="2"/>
      <c r="G573" s="2"/>
    </row>
    <row r="574" spans="1:7" x14ac:dyDescent="0.25">
      <c r="A574" s="2"/>
      <c r="B574" s="5"/>
      <c r="C574" s="2"/>
      <c r="D574" s="7"/>
      <c r="E574" s="8"/>
      <c r="F574" s="2"/>
      <c r="G574" s="2"/>
    </row>
    <row r="575" spans="1:7" x14ac:dyDescent="0.25">
      <c r="A575" s="2"/>
      <c r="B575" s="5"/>
      <c r="C575" s="2"/>
      <c r="D575" s="7"/>
      <c r="E575" s="8"/>
      <c r="F575" s="2"/>
      <c r="G575" s="2"/>
    </row>
    <row r="576" spans="1:7" x14ac:dyDescent="0.25">
      <c r="A576" s="2"/>
      <c r="B576" s="5"/>
      <c r="C576" s="2"/>
      <c r="D576" s="7"/>
      <c r="E576" s="8"/>
      <c r="F576" s="2"/>
      <c r="G576" s="2"/>
    </row>
    <row r="577" spans="1:7" x14ac:dyDescent="0.25">
      <c r="A577" s="2"/>
      <c r="B577" s="5"/>
      <c r="C577" s="2"/>
      <c r="D577" s="7"/>
      <c r="E577" s="8"/>
      <c r="F577" s="2"/>
      <c r="G577" s="2"/>
    </row>
    <row r="578" spans="1:7" x14ac:dyDescent="0.25">
      <c r="A578" s="2"/>
      <c r="B578" s="5"/>
      <c r="C578" s="2"/>
      <c r="D578" s="7"/>
      <c r="E578" s="8"/>
      <c r="F578" s="2"/>
      <c r="G578" s="2"/>
    </row>
    <row r="579" spans="1:7" x14ac:dyDescent="0.25">
      <c r="A579" s="2"/>
      <c r="B579" s="5"/>
      <c r="C579" s="2"/>
      <c r="D579" s="7"/>
      <c r="E579" s="8"/>
      <c r="F579" s="2"/>
      <c r="G579" s="2"/>
    </row>
    <row r="580" spans="1:7" x14ac:dyDescent="0.25">
      <c r="A580" s="2"/>
      <c r="B580" s="5"/>
      <c r="C580" s="2"/>
      <c r="D580" s="7"/>
      <c r="E580" s="8"/>
      <c r="F580" s="2"/>
      <c r="G580" s="2"/>
    </row>
    <row r="581" spans="1:7" x14ac:dyDescent="0.25">
      <c r="A581" s="2"/>
      <c r="B581" s="5"/>
      <c r="C581" s="2"/>
      <c r="D581" s="7"/>
      <c r="E581" s="8"/>
      <c r="F581" s="2"/>
      <c r="G581" s="2"/>
    </row>
    <row r="582" spans="1:7" x14ac:dyDescent="0.25">
      <c r="A582" s="2"/>
      <c r="B582" s="5"/>
      <c r="C582" s="2"/>
      <c r="D582" s="7"/>
      <c r="E582" s="8"/>
      <c r="F582" s="2"/>
      <c r="G582" s="2"/>
    </row>
    <row r="583" spans="1:7" x14ac:dyDescent="0.25">
      <c r="A583" s="2"/>
      <c r="B583" s="5"/>
      <c r="C583" s="2"/>
      <c r="D583" s="7"/>
      <c r="E583" s="8"/>
      <c r="F583" s="2"/>
      <c r="G583" s="2"/>
    </row>
    <row r="584" spans="1:7" x14ac:dyDescent="0.25">
      <c r="A584" s="2"/>
      <c r="B584" s="5"/>
      <c r="C584" s="2"/>
      <c r="D584" s="7"/>
      <c r="E584" s="8"/>
      <c r="F584" s="2"/>
      <c r="G584" s="2"/>
    </row>
    <row r="585" spans="1:7" x14ac:dyDescent="0.25">
      <c r="A585" s="2"/>
      <c r="B585" s="5"/>
      <c r="C585" s="2"/>
      <c r="D585" s="7"/>
      <c r="E585" s="8"/>
      <c r="F585" s="2"/>
      <c r="G585" s="2"/>
    </row>
    <row r="586" spans="1:7" x14ac:dyDescent="0.25">
      <c r="A586" s="2"/>
      <c r="B586" s="5"/>
      <c r="C586" s="2"/>
      <c r="D586" s="7"/>
      <c r="E586" s="8"/>
      <c r="F586" s="2"/>
      <c r="G586" s="2"/>
    </row>
    <row r="587" spans="1:7" x14ac:dyDescent="0.25">
      <c r="A587" s="2"/>
      <c r="B587" s="5"/>
      <c r="C587" s="2"/>
      <c r="D587" s="7"/>
      <c r="E587" s="8"/>
      <c r="F587" s="2"/>
      <c r="G587" s="2"/>
    </row>
    <row r="588" spans="1:7" x14ac:dyDescent="0.25">
      <c r="A588" s="2"/>
      <c r="B588" s="5"/>
      <c r="C588" s="2"/>
      <c r="D588" s="7"/>
      <c r="E588" s="8"/>
      <c r="F588" s="2"/>
      <c r="G588" s="2"/>
    </row>
    <row r="589" spans="1:7" x14ac:dyDescent="0.25">
      <c r="A589" s="2"/>
      <c r="B589" s="5"/>
      <c r="C589" s="2"/>
      <c r="D589" s="7"/>
      <c r="E589" s="8"/>
      <c r="F589" s="2"/>
      <c r="G589" s="2"/>
    </row>
    <row r="590" spans="1:7" x14ac:dyDescent="0.25">
      <c r="A590" s="2"/>
      <c r="B590" s="5"/>
      <c r="C590" s="2"/>
      <c r="D590" s="7"/>
      <c r="E590" s="8"/>
      <c r="F590" s="2"/>
      <c r="G590" s="2"/>
    </row>
    <row r="591" spans="1:7" x14ac:dyDescent="0.25">
      <c r="A591" s="2"/>
      <c r="B591" s="5"/>
      <c r="C591" s="2"/>
      <c r="D591" s="7"/>
      <c r="E591" s="8"/>
      <c r="F591" s="2"/>
      <c r="G591" s="2"/>
    </row>
    <row r="592" spans="1:7" x14ac:dyDescent="0.25">
      <c r="A592" s="2"/>
      <c r="B592" s="5"/>
      <c r="C592" s="2"/>
      <c r="D592" s="7"/>
      <c r="E592" s="8"/>
      <c r="F592" s="2"/>
      <c r="G592" s="2"/>
    </row>
    <row r="593" spans="1:7" x14ac:dyDescent="0.25">
      <c r="A593" s="2"/>
      <c r="B593" s="5"/>
      <c r="C593" s="2"/>
      <c r="D593" s="7"/>
      <c r="E593" s="8"/>
      <c r="F593" s="2"/>
      <c r="G593" s="2"/>
    </row>
    <row r="594" spans="1:7" x14ac:dyDescent="0.25">
      <c r="A594" s="2"/>
      <c r="B594" s="5"/>
      <c r="C594" s="2"/>
      <c r="D594" s="7"/>
      <c r="E594" s="8"/>
      <c r="F594" s="2"/>
      <c r="G594" s="2"/>
    </row>
    <row r="595" spans="1:7" x14ac:dyDescent="0.25">
      <c r="A595" s="2"/>
      <c r="B595" s="5"/>
      <c r="C595" s="2"/>
      <c r="D595" s="7"/>
      <c r="E595" s="8"/>
      <c r="F595" s="2"/>
      <c r="G595" s="2"/>
    </row>
    <row r="596" spans="1:7" x14ac:dyDescent="0.25">
      <c r="A596" s="2"/>
      <c r="B596" s="5"/>
      <c r="C596" s="2"/>
      <c r="D596" s="7"/>
      <c r="E596" s="8"/>
      <c r="F596" s="2"/>
      <c r="G596" s="2"/>
    </row>
    <row r="597" spans="1:7" x14ac:dyDescent="0.25">
      <c r="A597" s="2"/>
      <c r="B597" s="5"/>
      <c r="C597" s="2"/>
      <c r="D597" s="7"/>
      <c r="E597" s="8"/>
      <c r="F597" s="2"/>
      <c r="G597" s="2"/>
    </row>
    <row r="598" spans="1:7" x14ac:dyDescent="0.25">
      <c r="A598" s="2"/>
      <c r="B598" s="5"/>
      <c r="C598" s="2"/>
      <c r="D598" s="7"/>
      <c r="E598" s="8"/>
      <c r="F598" s="2"/>
      <c r="G598" s="2"/>
    </row>
    <row r="599" spans="1:7" x14ac:dyDescent="0.25">
      <c r="A599" s="2"/>
      <c r="B599" s="5"/>
      <c r="C599" s="2"/>
      <c r="D599" s="7"/>
      <c r="E599" s="8"/>
      <c r="F599" s="2"/>
      <c r="G599" s="2"/>
    </row>
    <row r="600" spans="1:7" x14ac:dyDescent="0.25">
      <c r="A600" s="2"/>
      <c r="B600" s="5"/>
      <c r="C600" s="2"/>
      <c r="D600" s="7"/>
      <c r="E600" s="8"/>
      <c r="F600" s="2"/>
      <c r="G600" s="2"/>
    </row>
    <row r="601" spans="1:7" x14ac:dyDescent="0.25">
      <c r="A601" s="2"/>
      <c r="B601" s="5"/>
      <c r="C601" s="2"/>
      <c r="D601" s="7"/>
      <c r="E601" s="8"/>
      <c r="F601" s="2"/>
      <c r="G601" s="2"/>
    </row>
    <row r="602" spans="1:7" x14ac:dyDescent="0.25">
      <c r="A602" s="2"/>
      <c r="B602" s="5"/>
      <c r="C602" s="2"/>
      <c r="D602" s="7"/>
      <c r="E602" s="8"/>
      <c r="F602" s="2"/>
      <c r="G602" s="2"/>
    </row>
    <row r="603" spans="1:7" x14ac:dyDescent="0.25">
      <c r="A603" s="2"/>
      <c r="B603" s="5"/>
      <c r="C603" s="2"/>
      <c r="D603" s="7"/>
      <c r="E603" s="8"/>
      <c r="F603" s="2"/>
      <c r="G603" s="2"/>
    </row>
    <row r="604" spans="1:7" x14ac:dyDescent="0.25">
      <c r="A604" s="2"/>
      <c r="B604" s="5"/>
      <c r="C604" s="2"/>
      <c r="D604" s="7"/>
      <c r="E604" s="8"/>
      <c r="F604" s="2"/>
      <c r="G604" s="2"/>
    </row>
    <row r="605" spans="1:7" x14ac:dyDescent="0.25">
      <c r="A605" s="2"/>
      <c r="B605" s="5"/>
      <c r="C605" s="2"/>
      <c r="D605" s="7"/>
      <c r="E605" s="8"/>
      <c r="F605" s="2"/>
      <c r="G605" s="2"/>
    </row>
    <row r="606" spans="1:7" x14ac:dyDescent="0.25">
      <c r="A606" s="2"/>
      <c r="B606" s="5"/>
      <c r="C606" s="2"/>
      <c r="D606" s="7"/>
      <c r="E606" s="8"/>
      <c r="F606" s="2"/>
      <c r="G606" s="2"/>
    </row>
    <row r="607" spans="1:7" x14ac:dyDescent="0.25">
      <c r="A607" s="2"/>
      <c r="B607" s="5"/>
      <c r="C607" s="2"/>
      <c r="D607" s="7"/>
      <c r="E607" s="8"/>
      <c r="F607" s="2"/>
      <c r="G607" s="2"/>
    </row>
    <row r="608" spans="1:7" x14ac:dyDescent="0.25">
      <c r="A608" s="2"/>
      <c r="B608" s="5"/>
      <c r="C608" s="2"/>
      <c r="D608" s="7"/>
      <c r="E608" s="8"/>
      <c r="F608" s="2"/>
      <c r="G608" s="2"/>
    </row>
    <row r="609" spans="1:7" x14ac:dyDescent="0.25">
      <c r="A609" s="2"/>
      <c r="B609" s="5"/>
      <c r="C609" s="2"/>
      <c r="D609" s="7"/>
      <c r="E609" s="8"/>
      <c r="F609" s="2"/>
      <c r="G609" s="2"/>
    </row>
    <row r="610" spans="1:7" x14ac:dyDescent="0.25">
      <c r="A610" s="2"/>
      <c r="B610" s="5"/>
      <c r="C610" s="2"/>
      <c r="D610" s="7"/>
      <c r="E610" s="8"/>
      <c r="F610" s="2"/>
      <c r="G610" s="2"/>
    </row>
    <row r="611" spans="1:7" x14ac:dyDescent="0.25">
      <c r="A611" s="2"/>
      <c r="B611" s="5"/>
      <c r="C611" s="2"/>
      <c r="D611" s="7"/>
      <c r="E611" s="8"/>
      <c r="F611" s="2"/>
      <c r="G611" s="2"/>
    </row>
    <row r="612" spans="1:7" x14ac:dyDescent="0.25">
      <c r="A612" s="2"/>
      <c r="B612" s="5"/>
      <c r="C612" s="2"/>
      <c r="D612" s="7"/>
      <c r="E612" s="8"/>
      <c r="F612" s="2"/>
      <c r="G612" s="2"/>
    </row>
    <row r="613" spans="1:7" x14ac:dyDescent="0.25">
      <c r="A613" s="2"/>
      <c r="B613" s="5"/>
      <c r="C613" s="2"/>
      <c r="D613" s="7"/>
      <c r="E613" s="8"/>
      <c r="F613" s="2"/>
      <c r="G613" s="2"/>
    </row>
    <row r="614" spans="1:7" x14ac:dyDescent="0.25">
      <c r="A614" s="2"/>
      <c r="B614" s="5"/>
      <c r="C614" s="2"/>
      <c r="D614" s="7"/>
      <c r="E614" s="8"/>
      <c r="F614" s="2"/>
      <c r="G614" s="2"/>
    </row>
    <row r="615" spans="1:7" x14ac:dyDescent="0.25">
      <c r="A615" s="2"/>
      <c r="B615" s="5"/>
      <c r="C615" s="2"/>
      <c r="D615" s="7"/>
      <c r="E615" s="8"/>
      <c r="F615" s="2"/>
      <c r="G615" s="2"/>
    </row>
    <row r="616" spans="1:7" x14ac:dyDescent="0.25">
      <c r="A616" s="2"/>
      <c r="B616" s="5"/>
      <c r="C616" s="2"/>
      <c r="D616" s="7"/>
      <c r="E616" s="8"/>
      <c r="F616" s="2"/>
      <c r="G616" s="2"/>
    </row>
    <row r="617" spans="1:7" x14ac:dyDescent="0.25">
      <c r="A617" s="2"/>
      <c r="B617" s="5"/>
      <c r="C617" s="2"/>
      <c r="D617" s="7"/>
      <c r="E617" s="8"/>
      <c r="F617" s="2"/>
      <c r="G617" s="2"/>
    </row>
    <row r="618" spans="1:7" x14ac:dyDescent="0.25">
      <c r="A618" s="2"/>
      <c r="B618" s="5"/>
      <c r="C618" s="2"/>
      <c r="D618" s="7"/>
      <c r="E618" s="8"/>
      <c r="F618" s="2"/>
      <c r="G618" s="2"/>
    </row>
    <row r="619" spans="1:7" x14ac:dyDescent="0.25">
      <c r="A619" s="2"/>
      <c r="B619" s="5"/>
      <c r="C619" s="2"/>
      <c r="D619" s="7"/>
      <c r="E619" s="8"/>
      <c r="F619" s="2"/>
      <c r="G619" s="2"/>
    </row>
    <row r="620" spans="1:7" x14ac:dyDescent="0.25">
      <c r="A620" s="2"/>
      <c r="B620" s="5"/>
      <c r="C620" s="2"/>
      <c r="D620" s="7"/>
      <c r="E620" s="8"/>
      <c r="F620" s="2"/>
      <c r="G620" s="2"/>
    </row>
    <row r="621" spans="1:7" x14ac:dyDescent="0.25">
      <c r="A621" s="2"/>
      <c r="B621" s="5"/>
      <c r="C621" s="2"/>
      <c r="D621" s="7"/>
      <c r="E621" s="8"/>
      <c r="F621" s="2"/>
      <c r="G621" s="2"/>
    </row>
    <row r="622" spans="1:7" x14ac:dyDescent="0.25">
      <c r="A622" s="2"/>
      <c r="B622" s="5"/>
      <c r="C622" s="2"/>
      <c r="D622" s="7"/>
      <c r="E622" s="8"/>
      <c r="F622" s="2"/>
      <c r="G622" s="2"/>
    </row>
    <row r="623" spans="1:7" x14ac:dyDescent="0.25">
      <c r="A623" s="2"/>
      <c r="B623" s="5"/>
      <c r="C623" s="2"/>
      <c r="D623" s="7"/>
      <c r="E623" s="8"/>
      <c r="F623" s="2"/>
      <c r="G623" s="2"/>
    </row>
    <row r="624" spans="1:7" x14ac:dyDescent="0.25">
      <c r="A624" s="2"/>
      <c r="B624" s="5"/>
      <c r="C624" s="2"/>
      <c r="D624" s="7"/>
      <c r="E624" s="8"/>
      <c r="F624" s="2"/>
      <c r="G624" s="2"/>
    </row>
    <row r="625" spans="1:7" x14ac:dyDescent="0.25">
      <c r="A625" s="2"/>
      <c r="B625" s="5"/>
      <c r="C625" s="2"/>
      <c r="D625" s="7"/>
      <c r="E625" s="8"/>
      <c r="F625" s="2"/>
      <c r="G625" s="2"/>
    </row>
    <row r="626" spans="1:7" x14ac:dyDescent="0.25">
      <c r="A626" s="2"/>
      <c r="B626" s="5"/>
      <c r="C626" s="2"/>
      <c r="D626" s="7"/>
      <c r="E626" s="8"/>
      <c r="F626" s="2"/>
      <c r="G626" s="2"/>
    </row>
    <row r="627" spans="1:7" x14ac:dyDescent="0.25">
      <c r="A627" s="2"/>
      <c r="B627" s="5"/>
      <c r="C627" s="2"/>
      <c r="D627" s="7"/>
      <c r="E627" s="8"/>
      <c r="F627" s="2"/>
      <c r="G627" s="2"/>
    </row>
    <row r="628" spans="1:7" x14ac:dyDescent="0.25">
      <c r="A628" s="2"/>
      <c r="B628" s="5"/>
      <c r="C628" s="2"/>
      <c r="D628" s="7"/>
      <c r="E628" s="8"/>
      <c r="F628" s="2"/>
      <c r="G628" s="2"/>
    </row>
    <row r="629" spans="1:7" x14ac:dyDescent="0.25">
      <c r="A629" s="2"/>
      <c r="B629" s="5"/>
      <c r="C629" s="2"/>
      <c r="D629" s="7"/>
      <c r="E629" s="8"/>
      <c r="F629" s="2"/>
      <c r="G629" s="2"/>
    </row>
    <row r="630" spans="1:7" x14ac:dyDescent="0.25">
      <c r="A630" s="2"/>
      <c r="B630" s="5"/>
      <c r="C630" s="2"/>
      <c r="D630" s="7"/>
      <c r="E630" s="8"/>
      <c r="F630" s="2"/>
      <c r="G630" s="2"/>
    </row>
    <row r="631" spans="1:7" x14ac:dyDescent="0.25">
      <c r="A631" s="2"/>
      <c r="B631" s="5"/>
      <c r="C631" s="2"/>
      <c r="D631" s="7"/>
      <c r="E631" s="8"/>
      <c r="F631" s="2"/>
      <c r="G631" s="2"/>
    </row>
    <row r="632" spans="1:7" x14ac:dyDescent="0.25">
      <c r="A632" s="2"/>
      <c r="B632" s="5"/>
      <c r="C632" s="2"/>
      <c r="D632" s="7"/>
      <c r="E632" s="8"/>
      <c r="F632" s="2"/>
      <c r="G632" s="2"/>
    </row>
    <row r="633" spans="1:7" x14ac:dyDescent="0.25">
      <c r="A633" s="2"/>
      <c r="B633" s="5"/>
      <c r="C633" s="2"/>
      <c r="D633" s="7"/>
      <c r="E633" s="8"/>
      <c r="F633" s="2"/>
      <c r="G633" s="2"/>
    </row>
    <row r="634" spans="1:7" x14ac:dyDescent="0.25">
      <c r="A634" s="2"/>
      <c r="B634" s="5"/>
      <c r="C634" s="2"/>
      <c r="D634" s="7"/>
      <c r="E634" s="8"/>
      <c r="F634" s="2"/>
      <c r="G634" s="2"/>
    </row>
    <row r="635" spans="1:7" x14ac:dyDescent="0.25">
      <c r="A635" s="2"/>
      <c r="B635" s="5"/>
      <c r="C635" s="2"/>
      <c r="D635" s="7"/>
      <c r="E635" s="8"/>
      <c r="F635" s="2"/>
      <c r="G635" s="2"/>
    </row>
    <row r="636" spans="1:7" x14ac:dyDescent="0.25">
      <c r="A636" s="2"/>
      <c r="B636" s="5"/>
      <c r="C636" s="2"/>
      <c r="D636" s="7"/>
      <c r="E636" s="8"/>
      <c r="F636" s="2"/>
      <c r="G636" s="2"/>
    </row>
    <row r="637" spans="1:7" x14ac:dyDescent="0.25">
      <c r="A637" s="2"/>
      <c r="B637" s="5"/>
      <c r="C637" s="2"/>
      <c r="D637" s="7"/>
      <c r="E637" s="8"/>
      <c r="F637" s="2"/>
      <c r="G637" s="2"/>
    </row>
    <row r="638" spans="1:7" x14ac:dyDescent="0.25">
      <c r="A638" s="2"/>
      <c r="B638" s="5"/>
      <c r="C638" s="2"/>
      <c r="D638" s="7"/>
      <c r="E638" s="8"/>
      <c r="F638" s="2"/>
      <c r="G638" s="2"/>
    </row>
    <row r="639" spans="1:7" x14ac:dyDescent="0.25">
      <c r="A639" s="2"/>
      <c r="B639" s="5"/>
      <c r="C639" s="2"/>
      <c r="D639" s="7"/>
      <c r="E639" s="8"/>
      <c r="F639" s="2"/>
      <c r="G639" s="2"/>
    </row>
    <row r="640" spans="1:7" x14ac:dyDescent="0.25">
      <c r="A640" s="2"/>
      <c r="B640" s="5"/>
      <c r="C640" s="2"/>
      <c r="D640" s="7"/>
      <c r="E640" s="8"/>
      <c r="F640" s="2"/>
      <c r="G640" s="2"/>
    </row>
    <row r="641" spans="1:7" x14ac:dyDescent="0.25">
      <c r="A641" s="2"/>
      <c r="B641" s="5"/>
      <c r="C641" s="2"/>
      <c r="D641" s="7"/>
      <c r="E641" s="8"/>
      <c r="F641" s="2"/>
      <c r="G641" s="2"/>
    </row>
    <row r="642" spans="1:7" x14ac:dyDescent="0.25">
      <c r="A642" s="2"/>
      <c r="B642" s="5"/>
      <c r="C642" s="2"/>
      <c r="D642" s="7"/>
      <c r="E642" s="8"/>
      <c r="F642" s="2"/>
      <c r="G642" s="2"/>
    </row>
    <row r="643" spans="1:7" x14ac:dyDescent="0.25">
      <c r="A643" s="2"/>
      <c r="B643" s="5"/>
      <c r="C643" s="2"/>
      <c r="D643" s="7"/>
      <c r="E643" s="8"/>
      <c r="F643" s="2"/>
      <c r="G643" s="2"/>
    </row>
    <row r="644" spans="1:7" x14ac:dyDescent="0.25">
      <c r="A644" s="2"/>
      <c r="B644" s="5"/>
      <c r="C644" s="2"/>
      <c r="D644" s="7"/>
      <c r="E644" s="8"/>
      <c r="F644" s="2"/>
      <c r="G644" s="2"/>
    </row>
    <row r="645" spans="1:7" x14ac:dyDescent="0.25">
      <c r="A645" s="2"/>
      <c r="B645" s="5"/>
      <c r="C645" s="2"/>
      <c r="D645" s="7"/>
      <c r="E645" s="8"/>
      <c r="F645" s="2"/>
      <c r="G645" s="2"/>
    </row>
    <row r="646" spans="1:7" x14ac:dyDescent="0.25">
      <c r="A646" s="2"/>
      <c r="B646" s="5"/>
      <c r="C646" s="2"/>
      <c r="D646" s="7"/>
      <c r="E646" s="8"/>
      <c r="F646" s="2"/>
      <c r="G646" s="2"/>
    </row>
    <row r="647" spans="1:7" x14ac:dyDescent="0.25">
      <c r="A647" s="2"/>
      <c r="B647" s="5"/>
      <c r="C647" s="2"/>
      <c r="D647" s="2"/>
      <c r="E647" s="8"/>
      <c r="F647" s="2"/>
      <c r="G647" s="2"/>
    </row>
    <row r="648" spans="1:7" x14ac:dyDescent="0.25">
      <c r="A648" s="2"/>
      <c r="B648" s="5"/>
      <c r="C648" s="2"/>
      <c r="D648" s="2"/>
      <c r="E648" s="8"/>
      <c r="F648" s="2"/>
      <c r="G648" s="2"/>
    </row>
    <row r="649" spans="1:7" x14ac:dyDescent="0.25">
      <c r="A649" s="2"/>
      <c r="B649" s="5"/>
      <c r="C649" s="2"/>
      <c r="D649" s="2"/>
      <c r="E649" s="8"/>
      <c r="F649" s="2"/>
      <c r="G649" s="2"/>
    </row>
    <row r="650" spans="1:7" x14ac:dyDescent="0.25">
      <c r="A650" s="2"/>
      <c r="B650" s="5"/>
      <c r="C650" s="2"/>
      <c r="D650" s="2"/>
      <c r="E650" s="8"/>
      <c r="F650" s="2"/>
      <c r="G650" s="2"/>
    </row>
    <row r="651" spans="1:7" x14ac:dyDescent="0.25">
      <c r="A651" s="2"/>
      <c r="B651" s="5"/>
      <c r="C651" s="2"/>
      <c r="D651" s="2"/>
      <c r="E651" s="8"/>
      <c r="F651" s="2"/>
      <c r="G651" s="2"/>
    </row>
    <row r="652" spans="1:7" x14ac:dyDescent="0.25">
      <c r="A652" s="2"/>
      <c r="B652" s="5"/>
      <c r="C652" s="2"/>
      <c r="D652" s="2"/>
      <c r="E652" s="8"/>
      <c r="F652" s="2"/>
      <c r="G652" s="2"/>
    </row>
    <row r="653" spans="1:7" x14ac:dyDescent="0.25">
      <c r="A653" s="2"/>
      <c r="B653" s="5"/>
      <c r="C653" s="2"/>
      <c r="D653" s="2"/>
      <c r="E653" s="8"/>
      <c r="F653" s="2"/>
      <c r="G653" s="2"/>
    </row>
    <row r="654" spans="1:7" x14ac:dyDescent="0.25">
      <c r="A654" s="2"/>
      <c r="B654" s="5"/>
      <c r="C654" s="2"/>
      <c r="D654" s="2"/>
      <c r="E654" s="8"/>
      <c r="F654" s="2"/>
      <c r="G654" s="2"/>
    </row>
    <row r="655" spans="1:7" x14ac:dyDescent="0.25">
      <c r="A655" s="2"/>
      <c r="B655" s="5"/>
      <c r="C655" s="2"/>
      <c r="D655" s="2"/>
      <c r="E655" s="8"/>
      <c r="F655" s="2"/>
      <c r="G655" s="2"/>
    </row>
    <row r="656" spans="1:7" x14ac:dyDescent="0.25">
      <c r="A656" s="2"/>
      <c r="B656" s="5"/>
      <c r="C656" s="2"/>
      <c r="D656" s="2"/>
      <c r="E656" s="8"/>
      <c r="F656" s="2"/>
      <c r="G656" s="2"/>
    </row>
    <row r="657" spans="1:7" x14ac:dyDescent="0.25">
      <c r="A657" s="2"/>
      <c r="B657" s="5"/>
      <c r="C657" s="2"/>
      <c r="D657" s="2"/>
      <c r="E657" s="8"/>
      <c r="F657" s="2"/>
      <c r="G657" s="2"/>
    </row>
    <row r="658" spans="1:7" x14ac:dyDescent="0.25">
      <c r="A658" s="2"/>
      <c r="B658" s="5"/>
      <c r="C658" s="2"/>
      <c r="D658" s="2"/>
      <c r="E658" s="8"/>
      <c r="F658" s="2"/>
      <c r="G658" s="2"/>
    </row>
    <row r="659" spans="1:7" x14ac:dyDescent="0.25">
      <c r="A659" s="2"/>
      <c r="B659" s="5"/>
      <c r="C659" s="2"/>
      <c r="D659" s="2"/>
      <c r="E659" s="8"/>
      <c r="F659" s="2"/>
      <c r="G659" s="2"/>
    </row>
    <row r="660" spans="1:7" x14ac:dyDescent="0.25">
      <c r="A660" s="2"/>
      <c r="B660" s="5"/>
      <c r="C660" s="2"/>
      <c r="D660" s="2"/>
      <c r="E660" s="8"/>
      <c r="F660" s="2"/>
      <c r="G660" s="2"/>
    </row>
    <row r="661" spans="1:7" x14ac:dyDescent="0.25">
      <c r="A661" s="2"/>
      <c r="B661" s="5"/>
      <c r="C661" s="2"/>
      <c r="D661" s="2"/>
      <c r="E661" s="8"/>
      <c r="F661" s="2"/>
      <c r="G661" s="2"/>
    </row>
    <row r="662" spans="1:7" x14ac:dyDescent="0.25">
      <c r="A662" s="2"/>
      <c r="B662" s="5"/>
      <c r="C662" s="2"/>
      <c r="D662" s="2"/>
      <c r="E662" s="8"/>
      <c r="F662" s="2"/>
      <c r="G662" s="2"/>
    </row>
    <row r="663" spans="1:7" x14ac:dyDescent="0.25">
      <c r="A663" s="2"/>
      <c r="B663" s="5"/>
      <c r="C663" s="2"/>
      <c r="D663" s="2"/>
      <c r="E663" s="8"/>
      <c r="F663" s="2"/>
      <c r="G663" s="2"/>
    </row>
    <row r="664" spans="1:7" x14ac:dyDescent="0.25">
      <c r="A664" s="2"/>
      <c r="B664" s="5"/>
      <c r="C664" s="2"/>
      <c r="D664" s="2"/>
      <c r="E664" s="8"/>
      <c r="F664" s="2"/>
      <c r="G664" s="2"/>
    </row>
    <row r="665" spans="1:7" x14ac:dyDescent="0.25">
      <c r="A665" s="2"/>
      <c r="B665" s="5"/>
      <c r="C665" s="2"/>
      <c r="D665" s="2"/>
      <c r="E665" s="8"/>
      <c r="F665" s="2"/>
      <c r="G665" s="2"/>
    </row>
    <row r="666" spans="1:7" x14ac:dyDescent="0.25">
      <c r="A666" s="2"/>
      <c r="B666" s="5"/>
      <c r="C666" s="2"/>
      <c r="D666" s="2"/>
      <c r="E666" s="8"/>
      <c r="F666" s="2"/>
      <c r="G666" s="2"/>
    </row>
    <row r="667" spans="1:7" x14ac:dyDescent="0.25">
      <c r="A667" s="2"/>
      <c r="B667" s="5"/>
      <c r="C667" s="2"/>
      <c r="D667" s="2"/>
      <c r="E667" s="8"/>
      <c r="F667" s="2"/>
      <c r="G667" s="2"/>
    </row>
    <row r="668" spans="1:7" x14ac:dyDescent="0.25">
      <c r="A668" s="2"/>
      <c r="B668" s="5"/>
      <c r="C668" s="2"/>
      <c r="D668" s="2"/>
      <c r="E668" s="8"/>
      <c r="F668" s="2"/>
      <c r="G668" s="2"/>
    </row>
    <row r="669" spans="1:7" x14ac:dyDescent="0.25">
      <c r="A669" s="2"/>
      <c r="B669" s="5"/>
      <c r="C669" s="2"/>
      <c r="D669" s="2"/>
      <c r="E669" s="8"/>
      <c r="F669" s="2"/>
      <c r="G669" s="2"/>
    </row>
    <row r="670" spans="1:7" x14ac:dyDescent="0.25">
      <c r="A670" s="2"/>
      <c r="B670" s="5"/>
      <c r="C670" s="2"/>
      <c r="D670" s="2"/>
      <c r="E670" s="8"/>
      <c r="F670" s="2"/>
      <c r="G670" s="2"/>
    </row>
    <row r="671" spans="1:7" x14ac:dyDescent="0.25">
      <c r="A671" s="2"/>
      <c r="B671" s="5"/>
      <c r="C671" s="2"/>
      <c r="D671" s="2"/>
      <c r="E671" s="8"/>
      <c r="F671" s="2"/>
      <c r="G671" s="2"/>
    </row>
    <row r="672" spans="1:7" x14ac:dyDescent="0.25">
      <c r="A672" s="2"/>
      <c r="B672" s="5"/>
      <c r="C672" s="2"/>
      <c r="D672" s="2"/>
      <c r="E672" s="8"/>
      <c r="F672" s="2"/>
      <c r="G672" s="2"/>
    </row>
    <row r="673" spans="1:7" x14ac:dyDescent="0.25">
      <c r="A673" s="2"/>
      <c r="B673" s="5"/>
      <c r="C673" s="2"/>
      <c r="D673" s="2"/>
      <c r="E673" s="8"/>
      <c r="F673" s="2"/>
      <c r="G673" s="2"/>
    </row>
    <row r="674" spans="1:7" x14ac:dyDescent="0.25">
      <c r="A674" s="2"/>
      <c r="B674" s="5"/>
      <c r="C674" s="2"/>
      <c r="D674" s="2"/>
      <c r="E674" s="8"/>
      <c r="F674" s="2"/>
      <c r="G674" s="2"/>
    </row>
    <row r="675" spans="1:7" x14ac:dyDescent="0.25">
      <c r="A675" s="2"/>
      <c r="B675" s="5"/>
      <c r="C675" s="2"/>
      <c r="D675" s="2"/>
      <c r="E675" s="8"/>
      <c r="F675" s="2"/>
      <c r="G675" s="2"/>
    </row>
    <row r="676" spans="1:7" x14ac:dyDescent="0.25">
      <c r="A676" s="2"/>
      <c r="B676" s="5"/>
      <c r="C676" s="2"/>
      <c r="D676" s="2"/>
      <c r="E676" s="8"/>
      <c r="F676" s="2"/>
      <c r="G676" s="2"/>
    </row>
    <row r="677" spans="1:7" x14ac:dyDescent="0.25">
      <c r="A677" s="2"/>
      <c r="B677" s="5"/>
      <c r="C677" s="2"/>
      <c r="D677" s="2"/>
      <c r="E677" s="8"/>
      <c r="F677" s="2"/>
      <c r="G677" s="2"/>
    </row>
    <row r="678" spans="1:7" x14ac:dyDescent="0.25">
      <c r="A678" s="2"/>
      <c r="B678" s="5"/>
      <c r="C678" s="2"/>
      <c r="D678" s="2"/>
      <c r="E678" s="8"/>
      <c r="F678" s="2"/>
      <c r="G678" s="2"/>
    </row>
    <row r="679" spans="1:7" x14ac:dyDescent="0.25">
      <c r="A679" s="2"/>
      <c r="B679" s="5"/>
      <c r="C679" s="2"/>
      <c r="D679" s="2"/>
      <c r="E679" s="8"/>
      <c r="F679" s="2"/>
      <c r="G679" s="2"/>
    </row>
    <row r="680" spans="1:7" x14ac:dyDescent="0.25">
      <c r="A680" s="2"/>
      <c r="B680" s="5"/>
      <c r="C680" s="2"/>
      <c r="D680" s="2"/>
      <c r="E680" s="8"/>
      <c r="F680" s="2"/>
      <c r="G680" s="2"/>
    </row>
    <row r="681" spans="1:7" x14ac:dyDescent="0.25">
      <c r="A681" s="2"/>
      <c r="B681" s="5"/>
      <c r="C681" s="2"/>
      <c r="D681" s="2"/>
      <c r="E681" s="8"/>
      <c r="F681" s="2"/>
      <c r="G681" s="2"/>
    </row>
    <row r="682" spans="1:7" x14ac:dyDescent="0.25">
      <c r="A682" s="2"/>
      <c r="B682" s="5"/>
      <c r="C682" s="2"/>
      <c r="D682" s="2"/>
      <c r="E682" s="8"/>
      <c r="F682" s="2"/>
      <c r="G682" s="2"/>
    </row>
    <row r="683" spans="1:7" x14ac:dyDescent="0.25">
      <c r="A683" s="2"/>
      <c r="B683" s="5"/>
      <c r="C683" s="2"/>
      <c r="D683" s="2"/>
      <c r="E683" s="8"/>
      <c r="F683" s="2"/>
      <c r="G683" s="2"/>
    </row>
    <row r="684" spans="1:7" x14ac:dyDescent="0.25">
      <c r="A684" s="2"/>
      <c r="B684" s="5"/>
      <c r="C684" s="2"/>
      <c r="D684" s="2"/>
      <c r="E684" s="8"/>
      <c r="F684" s="2"/>
      <c r="G684" s="2"/>
    </row>
    <row r="685" spans="1:7" x14ac:dyDescent="0.25">
      <c r="A685" s="2"/>
      <c r="B685" s="5"/>
      <c r="C685" s="2"/>
      <c r="D685" s="2"/>
      <c r="E685" s="8"/>
      <c r="F685" s="2"/>
      <c r="G685" s="2"/>
    </row>
    <row r="686" spans="1:7" x14ac:dyDescent="0.25">
      <c r="A686" s="2"/>
      <c r="B686" s="5"/>
      <c r="C686" s="2"/>
      <c r="D686" s="2"/>
      <c r="E686" s="8"/>
      <c r="F686" s="2"/>
      <c r="G686" s="2"/>
    </row>
    <row r="687" spans="1:7" x14ac:dyDescent="0.25">
      <c r="A687" s="2"/>
      <c r="B687" s="5"/>
      <c r="C687" s="2"/>
      <c r="D687" s="2"/>
      <c r="E687" s="8"/>
      <c r="F687" s="2"/>
      <c r="G687" s="2"/>
    </row>
    <row r="688" spans="1:7" x14ac:dyDescent="0.25">
      <c r="A688" s="2"/>
      <c r="B688" s="5"/>
      <c r="C688" s="2"/>
      <c r="D688" s="2"/>
      <c r="E688" s="8"/>
      <c r="F688" s="2"/>
      <c r="G688" s="2"/>
    </row>
    <row r="689" spans="1:7" x14ac:dyDescent="0.25">
      <c r="A689" s="2"/>
      <c r="B689" s="5"/>
      <c r="C689" s="2"/>
      <c r="D689" s="2"/>
      <c r="E689" s="8"/>
      <c r="F689" s="2"/>
      <c r="G689" s="2"/>
    </row>
    <row r="690" spans="1:7" x14ac:dyDescent="0.25">
      <c r="A690" s="2"/>
      <c r="B690" s="5"/>
      <c r="C690" s="2"/>
      <c r="D690" s="2"/>
      <c r="E690" s="8"/>
      <c r="F690" s="2"/>
      <c r="G690" s="2"/>
    </row>
    <row r="691" spans="1:7" x14ac:dyDescent="0.25">
      <c r="A691" s="2"/>
      <c r="B691" s="5"/>
      <c r="C691" s="2"/>
      <c r="D691" s="2"/>
      <c r="E691" s="8"/>
      <c r="F691" s="2"/>
      <c r="G691" s="2"/>
    </row>
    <row r="692" spans="1:7" x14ac:dyDescent="0.25">
      <c r="A692" s="2"/>
      <c r="B692" s="5"/>
      <c r="C692" s="2"/>
      <c r="D692" s="2"/>
      <c r="E692" s="8"/>
      <c r="F692" s="2"/>
      <c r="G692" s="2"/>
    </row>
    <row r="693" spans="1:7" x14ac:dyDescent="0.25">
      <c r="A693" s="2"/>
      <c r="B693" s="5"/>
      <c r="C693" s="2"/>
      <c r="D693" s="2"/>
      <c r="E693" s="8"/>
      <c r="F693" s="2"/>
      <c r="G693" s="2"/>
    </row>
    <row r="694" spans="1:7" x14ac:dyDescent="0.25">
      <c r="A694" s="2"/>
      <c r="B694" s="5"/>
      <c r="C694" s="2"/>
      <c r="D694" s="2"/>
      <c r="E694" s="8"/>
      <c r="F694" s="2"/>
      <c r="G694" s="2"/>
    </row>
    <row r="695" spans="1:7" x14ac:dyDescent="0.25">
      <c r="A695" s="2"/>
      <c r="B695" s="5"/>
      <c r="C695" s="2"/>
      <c r="D695" s="2"/>
      <c r="E695" s="8"/>
      <c r="F695" s="2"/>
      <c r="G695" s="2"/>
    </row>
    <row r="696" spans="1:7" x14ac:dyDescent="0.25">
      <c r="A696" s="2"/>
      <c r="B696" s="5"/>
      <c r="C696" s="2"/>
      <c r="D696" s="2"/>
      <c r="E696" s="8"/>
      <c r="F696" s="2"/>
      <c r="G696" s="2"/>
    </row>
    <row r="697" spans="1:7" x14ac:dyDescent="0.25">
      <c r="A697" s="2"/>
      <c r="B697" s="5"/>
      <c r="C697" s="2"/>
      <c r="D697" s="2"/>
      <c r="E697" s="8"/>
      <c r="F697" s="2"/>
      <c r="G697" s="2"/>
    </row>
    <row r="698" spans="1:7" x14ac:dyDescent="0.25">
      <c r="A698" s="2"/>
      <c r="B698" s="5"/>
      <c r="C698" s="2"/>
      <c r="D698" s="2"/>
      <c r="E698" s="8"/>
      <c r="F698" s="2"/>
      <c r="G698" s="2"/>
    </row>
    <row r="699" spans="1:7" x14ac:dyDescent="0.25">
      <c r="A699" s="2"/>
      <c r="B699" s="5"/>
      <c r="C699" s="2"/>
      <c r="D699" s="2"/>
      <c r="E699" s="8"/>
      <c r="F699" s="2"/>
      <c r="G699" s="2"/>
    </row>
    <row r="700" spans="1:7" x14ac:dyDescent="0.25">
      <c r="A700" s="2"/>
      <c r="B700" s="5"/>
      <c r="C700" s="2"/>
      <c r="D700" s="2"/>
      <c r="E700" s="8"/>
      <c r="F700" s="2"/>
      <c r="G700" s="2"/>
    </row>
    <row r="701" spans="1:7" x14ac:dyDescent="0.25">
      <c r="A701" s="2"/>
      <c r="B701" s="5"/>
      <c r="C701" s="2"/>
      <c r="D701" s="2"/>
      <c r="E701" s="8"/>
      <c r="F701" s="2"/>
      <c r="G701" s="2"/>
    </row>
    <row r="702" spans="1:7" x14ac:dyDescent="0.25">
      <c r="A702" s="2"/>
      <c r="B702" s="5"/>
      <c r="C702" s="2"/>
      <c r="D702" s="2"/>
      <c r="E702" s="8"/>
      <c r="F702" s="2"/>
      <c r="G702" s="2"/>
    </row>
    <row r="703" spans="1:7" x14ac:dyDescent="0.25">
      <c r="A703" s="2"/>
      <c r="B703" s="5"/>
      <c r="C703" s="2"/>
      <c r="D703" s="2"/>
      <c r="E703" s="8"/>
      <c r="F703" s="2"/>
      <c r="G703" s="2"/>
    </row>
    <row r="704" spans="1:7" x14ac:dyDescent="0.25">
      <c r="A704" s="2"/>
      <c r="B704" s="5"/>
      <c r="C704" s="2"/>
      <c r="D704" s="2"/>
      <c r="E704" s="8"/>
      <c r="F704" s="2"/>
      <c r="G704" s="2"/>
    </row>
    <row r="705" spans="1:7" x14ac:dyDescent="0.25">
      <c r="A705" s="2"/>
      <c r="B705" s="5"/>
      <c r="C705" s="2"/>
      <c r="D705" s="2"/>
      <c r="E705" s="8"/>
      <c r="F705" s="2"/>
      <c r="G705" s="2"/>
    </row>
    <row r="706" spans="1:7" x14ac:dyDescent="0.25">
      <c r="A706" s="2"/>
      <c r="B706" s="5"/>
      <c r="C706" s="2"/>
      <c r="D706" s="2"/>
      <c r="E706" s="8"/>
      <c r="F706" s="2"/>
      <c r="G706" s="2"/>
    </row>
    <row r="707" spans="1:7" x14ac:dyDescent="0.25">
      <c r="A707" s="2"/>
      <c r="B707" s="5"/>
      <c r="C707" s="2"/>
      <c r="D707" s="2"/>
      <c r="E707" s="8"/>
      <c r="F707" s="2"/>
      <c r="G707" s="2"/>
    </row>
    <row r="708" spans="1:7" x14ac:dyDescent="0.25">
      <c r="A708" s="2"/>
      <c r="B708" s="5"/>
      <c r="C708" s="2"/>
      <c r="D708" s="2"/>
      <c r="E708" s="8"/>
      <c r="F708" s="2"/>
      <c r="G708" s="2"/>
    </row>
    <row r="709" spans="1:7" x14ac:dyDescent="0.25">
      <c r="A709" s="2"/>
      <c r="B709" s="5"/>
      <c r="C709" s="2"/>
      <c r="D709" s="2"/>
      <c r="E709" s="8"/>
      <c r="F709" s="2"/>
      <c r="G709" s="2"/>
    </row>
    <row r="710" spans="1:7" x14ac:dyDescent="0.25">
      <c r="A710" s="2"/>
      <c r="B710" s="5"/>
      <c r="C710" s="2"/>
      <c r="D710" s="2"/>
      <c r="E710" s="8"/>
      <c r="F710" s="2"/>
      <c r="G710" s="2"/>
    </row>
    <row r="711" spans="1:7" x14ac:dyDescent="0.25">
      <c r="A711" s="2"/>
      <c r="B711" s="5"/>
      <c r="C711" s="2"/>
      <c r="D711" s="2"/>
      <c r="E711" s="8"/>
      <c r="F711" s="2"/>
      <c r="G711" s="2"/>
    </row>
    <row r="712" spans="1:7" x14ac:dyDescent="0.25">
      <c r="A712" s="2"/>
      <c r="B712" s="5"/>
      <c r="C712" s="2"/>
      <c r="D712" s="2"/>
      <c r="E712" s="8"/>
      <c r="F712" s="2"/>
      <c r="G712" s="2"/>
    </row>
    <row r="713" spans="1:7" x14ac:dyDescent="0.25">
      <c r="A713" s="2"/>
      <c r="B713" s="5"/>
      <c r="C713" s="2"/>
      <c r="D713" s="2"/>
      <c r="E713" s="8"/>
      <c r="F713" s="2"/>
      <c r="G713" s="2"/>
    </row>
    <row r="714" spans="1:7" x14ac:dyDescent="0.25">
      <c r="A714" s="2"/>
      <c r="B714" s="5"/>
      <c r="C714" s="2"/>
      <c r="D714" s="2"/>
      <c r="E714" s="8"/>
      <c r="F714" s="2"/>
      <c r="G714" s="2"/>
    </row>
    <row r="715" spans="1:7" x14ac:dyDescent="0.25">
      <c r="A715" s="2"/>
      <c r="B715" s="5"/>
      <c r="C715" s="2"/>
      <c r="D715" s="2"/>
      <c r="E715" s="8"/>
      <c r="F715" s="2"/>
      <c r="G715" s="2"/>
    </row>
    <row r="716" spans="1:7" x14ac:dyDescent="0.25">
      <c r="A716" s="2"/>
      <c r="B716" s="5"/>
      <c r="C716" s="2"/>
      <c r="D716" s="2"/>
      <c r="E716" s="8"/>
      <c r="F716" s="2"/>
      <c r="G716" s="2"/>
    </row>
    <row r="717" spans="1:7" x14ac:dyDescent="0.25">
      <c r="A717" s="2"/>
      <c r="B717" s="5"/>
      <c r="C717" s="2"/>
      <c r="D717" s="2"/>
      <c r="E717" s="8"/>
      <c r="F717" s="2"/>
      <c r="G717" s="2"/>
    </row>
    <row r="718" spans="1:7" x14ac:dyDescent="0.25">
      <c r="A718" s="2"/>
      <c r="B718" s="5"/>
      <c r="C718" s="2"/>
      <c r="D718" s="2"/>
      <c r="E718" s="8"/>
      <c r="F718" s="2"/>
      <c r="G718" s="2"/>
    </row>
    <row r="719" spans="1:7" x14ac:dyDescent="0.25">
      <c r="A719" s="2"/>
      <c r="B719" s="5"/>
      <c r="C719" s="2"/>
      <c r="D719" s="2"/>
      <c r="E719" s="8"/>
      <c r="F719" s="2"/>
      <c r="G719" s="2"/>
    </row>
    <row r="720" spans="1:7" x14ac:dyDescent="0.25">
      <c r="A720" s="2"/>
      <c r="B720" s="5"/>
      <c r="C720" s="2"/>
      <c r="D720" s="2"/>
      <c r="E720" s="8"/>
      <c r="F720" s="2"/>
      <c r="G720" s="2"/>
    </row>
    <row r="721" spans="1:7" x14ac:dyDescent="0.25">
      <c r="A721" s="2"/>
      <c r="B721" s="5"/>
      <c r="C721" s="2"/>
      <c r="D721" s="2"/>
      <c r="E721" s="8"/>
      <c r="F721" s="2"/>
      <c r="G721" s="2"/>
    </row>
    <row r="722" spans="1:7" x14ac:dyDescent="0.25">
      <c r="A722" s="2"/>
      <c r="B722" s="5"/>
      <c r="C722" s="2"/>
      <c r="D722" s="2"/>
      <c r="E722" s="8"/>
      <c r="F722" s="2"/>
      <c r="G722" s="2"/>
    </row>
    <row r="723" spans="1:7" x14ac:dyDescent="0.25">
      <c r="A723" s="2"/>
      <c r="B723" s="5"/>
      <c r="C723" s="2"/>
      <c r="D723" s="2"/>
      <c r="E723" s="8"/>
      <c r="F723" s="2"/>
      <c r="G723" s="2"/>
    </row>
    <row r="724" spans="1:7" x14ac:dyDescent="0.25">
      <c r="A724" s="2"/>
      <c r="B724" s="5"/>
      <c r="C724" s="2"/>
      <c r="D724" s="2"/>
      <c r="E724" s="8"/>
      <c r="F724" s="2"/>
      <c r="G724" s="2"/>
    </row>
    <row r="725" spans="1:7" x14ac:dyDescent="0.25">
      <c r="A725" s="2"/>
      <c r="B725" s="5"/>
      <c r="C725" s="2"/>
      <c r="D725" s="2"/>
      <c r="E725" s="8"/>
      <c r="F725" s="2"/>
      <c r="G725" s="2"/>
    </row>
    <row r="726" spans="1:7" x14ac:dyDescent="0.25">
      <c r="A726" s="2"/>
      <c r="B726" s="5"/>
      <c r="C726" s="2"/>
      <c r="D726" s="2"/>
      <c r="E726" s="8"/>
      <c r="F726" s="2"/>
      <c r="G726" s="2"/>
    </row>
    <row r="727" spans="1:7" x14ac:dyDescent="0.25">
      <c r="A727" s="2"/>
      <c r="B727" s="5"/>
      <c r="C727" s="2"/>
      <c r="D727" s="2"/>
      <c r="E727" s="8"/>
      <c r="F727" s="2"/>
      <c r="G727" s="2"/>
    </row>
    <row r="728" spans="1:7" x14ac:dyDescent="0.25">
      <c r="A728" s="2"/>
      <c r="B728" s="5"/>
      <c r="C728" s="2"/>
      <c r="D728" s="2"/>
      <c r="E728" s="8"/>
      <c r="F728" s="2"/>
      <c r="G728" s="2"/>
    </row>
    <row r="729" spans="1:7" x14ac:dyDescent="0.25">
      <c r="A729" s="2"/>
      <c r="B729" s="5"/>
      <c r="C729" s="2"/>
      <c r="D729" s="2"/>
      <c r="E729" s="8"/>
      <c r="F729" s="2"/>
      <c r="G729" s="2"/>
    </row>
    <row r="730" spans="1:7" x14ac:dyDescent="0.25">
      <c r="A730" s="2"/>
      <c r="B730" s="5"/>
      <c r="C730" s="2"/>
      <c r="D730" s="2"/>
      <c r="E730" s="8"/>
      <c r="F730" s="2"/>
      <c r="G730" s="2"/>
    </row>
    <row r="731" spans="1:7" x14ac:dyDescent="0.25">
      <c r="A731" s="2"/>
      <c r="B731" s="5"/>
      <c r="C731" s="2"/>
      <c r="D731" s="2"/>
      <c r="E731" s="8"/>
      <c r="F731" s="2"/>
      <c r="G731" s="2"/>
    </row>
    <row r="732" spans="1:7" x14ac:dyDescent="0.25">
      <c r="A732" s="2"/>
      <c r="B732" s="5"/>
      <c r="C732" s="2"/>
      <c r="D732" s="2"/>
      <c r="E732" s="8"/>
      <c r="F732" s="2"/>
      <c r="G732" s="2"/>
    </row>
    <row r="733" spans="1:7" x14ac:dyDescent="0.25">
      <c r="A733" s="2"/>
      <c r="B733" s="5"/>
      <c r="C733" s="2"/>
      <c r="D733" s="2"/>
      <c r="E733" s="2"/>
      <c r="F733" s="2"/>
      <c r="G733" s="2"/>
    </row>
    <row r="734" spans="1:7" x14ac:dyDescent="0.25">
      <c r="A734" s="2"/>
      <c r="B734" s="5"/>
      <c r="C734" s="2"/>
      <c r="D734" s="2"/>
      <c r="E734" s="2"/>
      <c r="F734" s="2"/>
      <c r="G734" s="2"/>
    </row>
    <row r="735" spans="1:7" x14ac:dyDescent="0.25">
      <c r="A735" s="2"/>
      <c r="B735" s="5"/>
      <c r="C735" s="2"/>
      <c r="D735" s="2"/>
      <c r="E735" s="2"/>
      <c r="F735" s="2"/>
      <c r="G735" s="2"/>
    </row>
    <row r="736" spans="1:7" x14ac:dyDescent="0.25">
      <c r="A736" s="2"/>
      <c r="B736" s="5"/>
      <c r="C736" s="2"/>
      <c r="D736" s="2"/>
      <c r="E736" s="2"/>
      <c r="F736" s="2"/>
      <c r="G736" s="2"/>
    </row>
    <row r="737" spans="1:7" x14ac:dyDescent="0.25">
      <c r="A737" s="2"/>
      <c r="B737" s="5"/>
      <c r="C737" s="2"/>
      <c r="D737" s="2"/>
      <c r="E737" s="2"/>
      <c r="F737" s="2"/>
      <c r="G737" s="2"/>
    </row>
    <row r="738" spans="1:7" x14ac:dyDescent="0.25">
      <c r="A738" s="2"/>
      <c r="B738" s="5"/>
      <c r="C738" s="2"/>
      <c r="D738" s="2"/>
      <c r="E738" s="2"/>
      <c r="F738" s="2"/>
      <c r="G738" s="2"/>
    </row>
    <row r="739" spans="1:7" x14ac:dyDescent="0.25">
      <c r="A739" s="2"/>
      <c r="B739" s="5"/>
      <c r="C739" s="2"/>
      <c r="D739" s="2"/>
      <c r="E739" s="2"/>
      <c r="F739" s="2"/>
      <c r="G739" s="2"/>
    </row>
    <row r="740" spans="1:7" x14ac:dyDescent="0.25">
      <c r="A740" s="2"/>
      <c r="B740" s="5"/>
      <c r="C740" s="2"/>
      <c r="D740" s="2"/>
      <c r="E740" s="2"/>
      <c r="F740" s="2"/>
      <c r="G740" s="2"/>
    </row>
    <row r="741" spans="1:7" x14ac:dyDescent="0.25">
      <c r="A741" s="2"/>
      <c r="B741" s="5"/>
      <c r="C741" s="2"/>
      <c r="D741" s="2"/>
      <c r="E741" s="2"/>
      <c r="F741" s="2"/>
      <c r="G741" s="2"/>
    </row>
    <row r="742" spans="1:7" x14ac:dyDescent="0.25">
      <c r="A742" s="2"/>
      <c r="B742" s="5"/>
      <c r="C742" s="2"/>
      <c r="D742" s="2"/>
      <c r="E742" s="2"/>
      <c r="F742" s="2"/>
      <c r="G742" s="2"/>
    </row>
    <row r="743" spans="1:7" x14ac:dyDescent="0.25">
      <c r="A743" s="2"/>
      <c r="B743" s="5"/>
      <c r="C743" s="2"/>
      <c r="D743" s="2"/>
      <c r="E743" s="2"/>
      <c r="F743" s="2"/>
      <c r="G743" s="2"/>
    </row>
    <row r="744" spans="1:7" x14ac:dyDescent="0.25">
      <c r="A744" s="2"/>
      <c r="B744" s="5"/>
      <c r="C744" s="2"/>
      <c r="D744" s="2"/>
      <c r="E744" s="2"/>
      <c r="F744" s="2"/>
      <c r="G744" s="2"/>
    </row>
    <row r="745" spans="1:7" x14ac:dyDescent="0.25">
      <c r="A745" s="2"/>
      <c r="B745" s="5"/>
      <c r="C745" s="2"/>
      <c r="D745" s="2"/>
      <c r="E745" s="2"/>
      <c r="F745" s="2"/>
      <c r="G745" s="2"/>
    </row>
    <row r="746" spans="1:7" x14ac:dyDescent="0.25">
      <c r="A746" s="2"/>
      <c r="B746" s="5"/>
      <c r="C746" s="2"/>
      <c r="D746" s="2"/>
      <c r="E746" s="2"/>
      <c r="F746" s="2"/>
      <c r="G746" s="2"/>
    </row>
    <row r="747" spans="1:7" x14ac:dyDescent="0.25">
      <c r="A747" s="2"/>
      <c r="B747" s="5"/>
      <c r="C747" s="2"/>
      <c r="D747" s="2"/>
      <c r="E747" s="2"/>
      <c r="F747" s="2"/>
      <c r="G747" s="2"/>
    </row>
    <row r="748" spans="1:7" x14ac:dyDescent="0.25">
      <c r="A748" s="2"/>
      <c r="B748" s="5"/>
      <c r="C748" s="2"/>
      <c r="D748" s="2"/>
      <c r="E748" s="2"/>
      <c r="F748" s="2"/>
      <c r="G748" s="2"/>
    </row>
    <row r="749" spans="1:7" x14ac:dyDescent="0.25">
      <c r="A749" s="2"/>
      <c r="B749" s="5"/>
      <c r="C749" s="2"/>
      <c r="D749" s="2"/>
      <c r="E749" s="2"/>
      <c r="F749" s="2"/>
      <c r="G749" s="2"/>
    </row>
    <row r="750" spans="1:7" x14ac:dyDescent="0.25">
      <c r="A750" s="2"/>
      <c r="B750" s="5"/>
      <c r="C750" s="2"/>
      <c r="D750" s="2"/>
      <c r="E750" s="2"/>
      <c r="F750" s="2"/>
      <c r="G750" s="2"/>
    </row>
    <row r="751" spans="1:7" x14ac:dyDescent="0.25">
      <c r="A751" s="2"/>
      <c r="B751" s="5"/>
      <c r="C751" s="2"/>
      <c r="D751" s="2"/>
      <c r="E751" s="2"/>
      <c r="F751" s="2"/>
      <c r="G751" s="2"/>
    </row>
    <row r="752" spans="1:7" x14ac:dyDescent="0.25">
      <c r="A752" s="2"/>
      <c r="B752" s="5"/>
      <c r="C752" s="2"/>
      <c r="D752" s="2"/>
      <c r="E752" s="2"/>
      <c r="F752" s="2"/>
      <c r="G752" s="2"/>
    </row>
    <row r="753" spans="1:7" x14ac:dyDescent="0.25">
      <c r="A753" s="2"/>
      <c r="B753" s="5"/>
      <c r="C753" s="2"/>
      <c r="D753" s="2"/>
      <c r="E753" s="2"/>
      <c r="F753" s="2"/>
      <c r="G753" s="2"/>
    </row>
    <row r="754" spans="1:7" x14ac:dyDescent="0.25">
      <c r="A754" s="2"/>
      <c r="B754" s="5"/>
      <c r="C754" s="2"/>
      <c r="D754" s="2"/>
      <c r="E754" s="2"/>
      <c r="F754" s="2"/>
      <c r="G754" s="2"/>
    </row>
    <row r="755" spans="1:7" x14ac:dyDescent="0.25">
      <c r="A755" s="2"/>
      <c r="B755" s="5"/>
      <c r="C755" s="2"/>
      <c r="D755" s="2"/>
      <c r="E755" s="2"/>
      <c r="F755" s="2"/>
      <c r="G755" s="2"/>
    </row>
    <row r="756" spans="1:7" x14ac:dyDescent="0.25">
      <c r="A756" s="2"/>
      <c r="B756" s="5"/>
      <c r="C756" s="2"/>
      <c r="D756" s="2"/>
      <c r="E756" s="2"/>
      <c r="F756" s="2"/>
      <c r="G756" s="2"/>
    </row>
    <row r="757" spans="1:7" x14ac:dyDescent="0.25">
      <c r="A757" s="2"/>
      <c r="B757" s="5"/>
      <c r="C757" s="2"/>
      <c r="D757" s="2"/>
      <c r="E757" s="2"/>
      <c r="F757" s="2"/>
      <c r="G757" s="2"/>
    </row>
    <row r="758" spans="1:7" x14ac:dyDescent="0.25">
      <c r="A758" s="2"/>
      <c r="B758" s="5"/>
      <c r="C758" s="2"/>
      <c r="D758" s="2"/>
      <c r="E758" s="2"/>
      <c r="F758" s="2"/>
      <c r="G758" s="2"/>
    </row>
    <row r="759" spans="1:7" x14ac:dyDescent="0.25">
      <c r="A759" s="2"/>
      <c r="B759" s="5"/>
      <c r="C759" s="2"/>
      <c r="D759" s="2"/>
      <c r="E759" s="2"/>
      <c r="F759" s="2"/>
      <c r="G759" s="2"/>
    </row>
    <row r="760" spans="1:7" x14ac:dyDescent="0.25">
      <c r="A760" s="2"/>
      <c r="B760" s="5"/>
      <c r="C760" s="2"/>
      <c r="D760" s="2"/>
      <c r="E760" s="2"/>
      <c r="F760" s="2"/>
      <c r="G760" s="2"/>
    </row>
    <row r="761" spans="1:7" x14ac:dyDescent="0.25">
      <c r="A761" s="2"/>
      <c r="B761" s="5"/>
      <c r="C761" s="2"/>
      <c r="D761" s="2"/>
      <c r="E761" s="2"/>
      <c r="F761" s="2"/>
      <c r="G761" s="2"/>
    </row>
    <row r="762" spans="1:7" x14ac:dyDescent="0.25">
      <c r="A762" s="2"/>
      <c r="B762" s="5"/>
      <c r="C762" s="2"/>
      <c r="D762" s="2"/>
      <c r="E762" s="2"/>
      <c r="F762" s="2"/>
      <c r="G762" s="2"/>
    </row>
    <row r="763" spans="1:7" x14ac:dyDescent="0.25">
      <c r="A763" s="2"/>
      <c r="B763" s="5"/>
      <c r="C763" s="2"/>
      <c r="D763" s="2"/>
      <c r="E763" s="2"/>
      <c r="F763" s="2"/>
      <c r="G763" s="2"/>
    </row>
    <row r="764" spans="1:7" x14ac:dyDescent="0.25">
      <c r="A764" s="2"/>
      <c r="B764" s="5"/>
      <c r="C764" s="2"/>
      <c r="D764" s="2"/>
      <c r="E764" s="2"/>
      <c r="F764" s="2"/>
      <c r="G764" s="2"/>
    </row>
    <row r="765" spans="1:7" x14ac:dyDescent="0.25">
      <c r="A765" s="2"/>
      <c r="B765" s="5"/>
      <c r="C765" s="2"/>
      <c r="D765" s="2"/>
      <c r="E765" s="2"/>
      <c r="F765" s="2"/>
      <c r="G765" s="2"/>
    </row>
    <row r="766" spans="1:7" x14ac:dyDescent="0.25">
      <c r="A766" s="2"/>
      <c r="B766" s="5"/>
      <c r="C766" s="2"/>
      <c r="D766" s="2"/>
      <c r="E766" s="2"/>
      <c r="F766" s="2"/>
      <c r="G766" s="2"/>
    </row>
    <row r="767" spans="1:7" x14ac:dyDescent="0.25">
      <c r="A767" s="2"/>
      <c r="B767" s="5"/>
      <c r="C767" s="2"/>
      <c r="D767" s="2"/>
      <c r="E767" s="2"/>
      <c r="F767" s="2"/>
      <c r="G767" s="2"/>
    </row>
    <row r="768" spans="1:7" x14ac:dyDescent="0.25">
      <c r="A768" s="2"/>
      <c r="B768" s="5"/>
      <c r="C768" s="2"/>
      <c r="D768" s="2"/>
      <c r="E768" s="2"/>
      <c r="F768" s="2"/>
      <c r="G768" s="2"/>
    </row>
    <row r="769" spans="1:7" x14ac:dyDescent="0.25">
      <c r="A769" s="2"/>
      <c r="B769" s="5"/>
      <c r="C769" s="2"/>
      <c r="D769" s="2"/>
      <c r="E769" s="2"/>
      <c r="F769" s="2"/>
      <c r="G769" s="2"/>
    </row>
    <row r="770" spans="1:7" x14ac:dyDescent="0.25">
      <c r="A770" s="2"/>
      <c r="B770" s="5"/>
      <c r="C770" s="2"/>
      <c r="D770" s="2"/>
      <c r="E770" s="2"/>
      <c r="F770" s="2"/>
      <c r="G770" s="2"/>
    </row>
    <row r="771" spans="1:7" x14ac:dyDescent="0.25">
      <c r="A771" s="2"/>
      <c r="B771" s="5"/>
      <c r="C771" s="2"/>
      <c r="D771" s="2"/>
      <c r="E771" s="2"/>
      <c r="F771" s="2"/>
      <c r="G771" s="2"/>
    </row>
    <row r="772" spans="1:7" x14ac:dyDescent="0.25">
      <c r="A772" s="2"/>
      <c r="B772" s="5"/>
      <c r="C772" s="2"/>
      <c r="D772" s="2"/>
      <c r="E772" s="2"/>
      <c r="F772" s="2"/>
      <c r="G772" s="2"/>
    </row>
    <row r="773" spans="1:7" x14ac:dyDescent="0.25">
      <c r="A773" s="2"/>
      <c r="B773" s="5"/>
      <c r="C773" s="2"/>
      <c r="D773" s="2"/>
      <c r="E773" s="2"/>
      <c r="F773" s="2"/>
      <c r="G773" s="2"/>
    </row>
    <row r="774" spans="1:7" x14ac:dyDescent="0.25">
      <c r="A774" s="2"/>
      <c r="B774" s="5"/>
      <c r="C774" s="2"/>
      <c r="D774" s="2"/>
      <c r="E774" s="2"/>
      <c r="F774" s="2"/>
      <c r="G774" s="2"/>
    </row>
    <row r="775" spans="1:7" x14ac:dyDescent="0.25">
      <c r="A775" s="2"/>
      <c r="B775" s="5"/>
      <c r="C775" s="2"/>
      <c r="D775" s="2"/>
      <c r="E775" s="2"/>
      <c r="F775" s="2"/>
      <c r="G775" s="2"/>
    </row>
    <row r="776" spans="1:7" x14ac:dyDescent="0.25">
      <c r="A776" s="2"/>
      <c r="B776" s="5"/>
      <c r="C776" s="2"/>
      <c r="D776" s="2"/>
      <c r="E776" s="2"/>
      <c r="F776" s="2"/>
      <c r="G776" s="2"/>
    </row>
    <row r="777" spans="1:7" x14ac:dyDescent="0.25">
      <c r="A777" s="2"/>
      <c r="B777" s="5"/>
      <c r="C777" s="2"/>
      <c r="D777" s="2"/>
      <c r="E777" s="2"/>
      <c r="F777" s="2"/>
      <c r="G777" s="2"/>
    </row>
    <row r="778" spans="1:7" x14ac:dyDescent="0.25">
      <c r="A778" s="2"/>
      <c r="B778" s="5"/>
      <c r="C778" s="2"/>
      <c r="D778" s="2"/>
      <c r="E778" s="2"/>
      <c r="F778" s="2"/>
      <c r="G778" s="2"/>
    </row>
    <row r="779" spans="1:7" x14ac:dyDescent="0.25">
      <c r="A779" s="2"/>
      <c r="B779" s="5"/>
      <c r="C779" s="2"/>
      <c r="D779" s="2"/>
      <c r="E779" s="2"/>
      <c r="F779" s="2"/>
      <c r="G779" s="2"/>
    </row>
    <row r="780" spans="1:7" x14ac:dyDescent="0.25">
      <c r="A780" s="2"/>
      <c r="B780" s="5"/>
      <c r="C780" s="2"/>
      <c r="D780" s="2"/>
      <c r="E780" s="2"/>
      <c r="F780" s="2"/>
      <c r="G780" s="2"/>
    </row>
    <row r="781" spans="1:7" x14ac:dyDescent="0.25">
      <c r="A781" s="2"/>
      <c r="B781" s="5"/>
      <c r="C781" s="2"/>
      <c r="D781" s="2"/>
      <c r="E781" s="2"/>
      <c r="F781" s="2"/>
      <c r="G781" s="2"/>
    </row>
    <row r="782" spans="1:7" x14ac:dyDescent="0.25">
      <c r="A782" s="2"/>
      <c r="B782" s="5"/>
      <c r="C782" s="2"/>
      <c r="D782" s="2"/>
      <c r="E782" s="2"/>
      <c r="F782" s="2"/>
      <c r="G782" s="2"/>
    </row>
    <row r="783" spans="1:7" x14ac:dyDescent="0.25">
      <c r="A783" s="2"/>
      <c r="B783" s="5"/>
      <c r="C783" s="2"/>
      <c r="D783" s="2"/>
      <c r="E783" s="2"/>
      <c r="F783" s="2"/>
      <c r="G783" s="2"/>
    </row>
    <row r="784" spans="1:7" x14ac:dyDescent="0.25">
      <c r="A784" s="2"/>
      <c r="B784" s="5"/>
      <c r="C784" s="2"/>
      <c r="D784" s="2"/>
      <c r="E784" s="2"/>
      <c r="F784" s="2"/>
      <c r="G784" s="2"/>
    </row>
    <row r="785" spans="1:7" x14ac:dyDescent="0.25">
      <c r="A785" s="2"/>
      <c r="B785" s="5"/>
      <c r="C785" s="2"/>
      <c r="D785" s="2"/>
      <c r="E785" s="2"/>
      <c r="F785" s="2"/>
      <c r="G785" s="2"/>
    </row>
    <row r="786" spans="1:7" x14ac:dyDescent="0.25">
      <c r="A786" s="2"/>
      <c r="B786" s="5"/>
      <c r="C786" s="2"/>
      <c r="D786" s="2"/>
      <c r="E786" s="2"/>
      <c r="F786" s="2"/>
      <c r="G786" s="2"/>
    </row>
    <row r="787" spans="1:7" x14ac:dyDescent="0.25">
      <c r="A787" s="2"/>
      <c r="B787" s="5"/>
      <c r="C787" s="2"/>
      <c r="D787" s="2"/>
      <c r="E787" s="2"/>
      <c r="F787" s="2"/>
      <c r="G787" s="2"/>
    </row>
    <row r="788" spans="1:7" x14ac:dyDescent="0.25">
      <c r="A788" s="2"/>
      <c r="B788" s="5"/>
      <c r="C788" s="2"/>
      <c r="D788" s="2"/>
      <c r="E788" s="2"/>
      <c r="F788" s="2"/>
      <c r="G788" s="2"/>
    </row>
    <row r="789" spans="1:7" x14ac:dyDescent="0.25">
      <c r="A789" s="2"/>
      <c r="B789" s="5"/>
      <c r="C789" s="2"/>
      <c r="D789" s="2"/>
      <c r="E789" s="2"/>
      <c r="F789" s="2"/>
      <c r="G789" s="2"/>
    </row>
    <row r="790" spans="1:7" x14ac:dyDescent="0.25">
      <c r="A790" s="2"/>
      <c r="B790" s="5"/>
      <c r="C790" s="2"/>
      <c r="D790" s="2"/>
      <c r="E790" s="2"/>
      <c r="F790" s="2"/>
      <c r="G790" s="2"/>
    </row>
    <row r="791" spans="1:7" x14ac:dyDescent="0.25">
      <c r="A791" s="2"/>
      <c r="B791" s="5"/>
      <c r="C791" s="2"/>
      <c r="D791" s="2"/>
      <c r="E791" s="2"/>
      <c r="F791" s="2"/>
      <c r="G791" s="2"/>
    </row>
    <row r="792" spans="1:7" x14ac:dyDescent="0.25">
      <c r="A792" s="2"/>
      <c r="B792" s="5"/>
      <c r="C792" s="2"/>
      <c r="D792" s="2"/>
      <c r="E792" s="2"/>
      <c r="F792" s="2"/>
      <c r="G792" s="2"/>
    </row>
    <row r="793" spans="1:7" x14ac:dyDescent="0.25">
      <c r="A793" s="2"/>
      <c r="B793" s="5"/>
      <c r="C793" s="2"/>
      <c r="D793" s="2"/>
      <c r="E793" s="2"/>
      <c r="F793" s="2"/>
      <c r="G793" s="2"/>
    </row>
    <row r="794" spans="1:7" x14ac:dyDescent="0.25">
      <c r="A794" s="2"/>
      <c r="B794" s="5"/>
      <c r="C794" s="2"/>
      <c r="D794" s="2"/>
      <c r="E794" s="2"/>
      <c r="F794" s="2"/>
      <c r="G794" s="2"/>
    </row>
    <row r="795" spans="1:7" x14ac:dyDescent="0.25">
      <c r="A795" s="2"/>
      <c r="B795" s="5"/>
      <c r="C795" s="2"/>
      <c r="D795" s="2"/>
      <c r="E795" s="2"/>
      <c r="F795" s="2"/>
      <c r="G795" s="2"/>
    </row>
    <row r="796" spans="1:7" x14ac:dyDescent="0.25">
      <c r="A796" s="2"/>
      <c r="B796" s="5"/>
      <c r="C796" s="2"/>
      <c r="D796" s="2"/>
      <c r="E796" s="2"/>
      <c r="F796" s="2"/>
      <c r="G796" s="2"/>
    </row>
    <row r="797" spans="1:7" x14ac:dyDescent="0.25">
      <c r="A797" s="2"/>
      <c r="B797" s="5"/>
      <c r="C797" s="2"/>
      <c r="D797" s="2"/>
      <c r="E797" s="2"/>
      <c r="F797" s="2"/>
      <c r="G797" s="2"/>
    </row>
    <row r="798" spans="1:7" x14ac:dyDescent="0.25">
      <c r="A798" s="2"/>
      <c r="B798" s="5"/>
      <c r="C798" s="2"/>
      <c r="D798" s="2"/>
      <c r="E798" s="2"/>
      <c r="F798" s="2"/>
      <c r="G798" s="2"/>
    </row>
    <row r="799" spans="1:7" x14ac:dyDescent="0.25">
      <c r="A799" s="2"/>
      <c r="B799" s="5"/>
      <c r="C799" s="2"/>
      <c r="D799" s="2"/>
      <c r="E799" s="2"/>
      <c r="F799" s="2"/>
      <c r="G799" s="2"/>
    </row>
    <row r="800" spans="1:7" x14ac:dyDescent="0.25">
      <c r="A800" s="2"/>
      <c r="B800" s="5"/>
      <c r="C800" s="2"/>
      <c r="D800" s="2"/>
      <c r="E800" s="2"/>
      <c r="F800" s="2"/>
      <c r="G800" s="2"/>
    </row>
    <row r="801" spans="1:7" x14ac:dyDescent="0.25">
      <c r="A801" s="2"/>
      <c r="B801" s="5"/>
      <c r="C801" s="2"/>
      <c r="D801" s="2"/>
      <c r="E801" s="2"/>
      <c r="F801" s="2"/>
      <c r="G801" s="2"/>
    </row>
    <row r="802" spans="1:7" x14ac:dyDescent="0.25">
      <c r="A802" s="2"/>
      <c r="B802" s="5"/>
      <c r="C802" s="2"/>
      <c r="D802" s="2"/>
      <c r="E802" s="2"/>
      <c r="F802" s="2"/>
      <c r="G802" s="2"/>
    </row>
    <row r="803" spans="1:7" x14ac:dyDescent="0.25">
      <c r="A803" s="2"/>
      <c r="B803" s="5"/>
      <c r="C803" s="2"/>
      <c r="D803" s="2"/>
      <c r="E803" s="2"/>
      <c r="F803" s="2"/>
      <c r="G803" s="2"/>
    </row>
    <row r="804" spans="1:7" x14ac:dyDescent="0.25">
      <c r="A804" s="2"/>
      <c r="B804" s="5"/>
      <c r="C804" s="2"/>
      <c r="D804" s="2"/>
      <c r="E804" s="2"/>
      <c r="F804" s="2"/>
      <c r="G804" s="2"/>
    </row>
    <row r="805" spans="1:7" x14ac:dyDescent="0.25">
      <c r="A805" s="2"/>
      <c r="B805" s="5"/>
      <c r="C805" s="2"/>
      <c r="D805" s="2"/>
      <c r="E805" s="2"/>
      <c r="F805" s="2"/>
      <c r="G805" s="2"/>
    </row>
    <row r="806" spans="1:7" x14ac:dyDescent="0.25">
      <c r="A806" s="2"/>
      <c r="B806" s="5"/>
      <c r="C806" s="2"/>
      <c r="D806" s="2"/>
      <c r="E806" s="2"/>
      <c r="F806" s="2"/>
      <c r="G806" s="2"/>
    </row>
    <row r="807" spans="1:7" x14ac:dyDescent="0.25">
      <c r="A807" s="2"/>
      <c r="B807" s="5"/>
      <c r="C807" s="2"/>
      <c r="D807" s="2"/>
      <c r="E807" s="2"/>
      <c r="F807" s="2"/>
      <c r="G807" s="2"/>
    </row>
    <row r="808" spans="1:7" x14ac:dyDescent="0.25">
      <c r="A808" s="2"/>
      <c r="B808" s="5"/>
      <c r="C808" s="2"/>
      <c r="D808" s="2"/>
      <c r="E808" s="2"/>
      <c r="F808" s="2"/>
      <c r="G808" s="2"/>
    </row>
    <row r="809" spans="1:7" x14ac:dyDescent="0.25">
      <c r="A809" s="2"/>
      <c r="B809" s="5"/>
      <c r="C809" s="2"/>
      <c r="D809" s="2"/>
      <c r="E809" s="2"/>
      <c r="F809" s="2"/>
      <c r="G809" s="2"/>
    </row>
    <row r="810" spans="1:7" x14ac:dyDescent="0.25">
      <c r="A810" s="2"/>
      <c r="B810" s="5"/>
      <c r="C810" s="2"/>
      <c r="D810" s="2"/>
      <c r="E810" s="2"/>
      <c r="F810" s="2"/>
      <c r="G810" s="2"/>
    </row>
    <row r="811" spans="1:7" x14ac:dyDescent="0.25">
      <c r="A811" s="2"/>
      <c r="B811" s="5"/>
      <c r="C811" s="2"/>
      <c r="D811" s="2"/>
      <c r="E811" s="2"/>
      <c r="F811" s="2"/>
      <c r="G811" s="2"/>
    </row>
    <row r="812" spans="1:7" x14ac:dyDescent="0.25">
      <c r="A812" s="2"/>
      <c r="B812" s="5"/>
      <c r="C812" s="2"/>
      <c r="D812" s="2"/>
      <c r="E812" s="2"/>
      <c r="F812" s="2"/>
      <c r="G812" s="2"/>
    </row>
    <row r="813" spans="1:7" x14ac:dyDescent="0.25">
      <c r="A813" s="2"/>
      <c r="B813" s="5"/>
      <c r="C813" s="2"/>
      <c r="D813" s="2"/>
      <c r="E813" s="2"/>
      <c r="F813" s="2"/>
      <c r="G813" s="2"/>
    </row>
    <row r="814" spans="1:7" x14ac:dyDescent="0.25">
      <c r="A814" s="2"/>
      <c r="B814" s="5"/>
      <c r="C814" s="2"/>
      <c r="D814" s="2"/>
      <c r="E814" s="2"/>
      <c r="F814" s="2"/>
      <c r="G814" s="2"/>
    </row>
    <row r="815" spans="1:7" x14ac:dyDescent="0.25">
      <c r="A815" s="2"/>
      <c r="B815" s="5"/>
      <c r="C815" s="2"/>
      <c r="D815" s="2"/>
      <c r="E815" s="2"/>
      <c r="F815" s="2"/>
      <c r="G815" s="2"/>
    </row>
    <row r="816" spans="1:7" x14ac:dyDescent="0.25">
      <c r="A816" s="2"/>
      <c r="B816" s="5"/>
      <c r="C816" s="2"/>
      <c r="D816" s="2"/>
      <c r="E816" s="2"/>
      <c r="F816" s="2"/>
      <c r="G816" s="2"/>
    </row>
    <row r="817" spans="1:7" x14ac:dyDescent="0.25">
      <c r="A817" s="2"/>
      <c r="B817" s="5"/>
      <c r="C817" s="2"/>
      <c r="D817" s="2"/>
      <c r="E817" s="2"/>
      <c r="F817" s="2"/>
      <c r="G817" s="2"/>
    </row>
    <row r="818" spans="1:7" x14ac:dyDescent="0.25">
      <c r="A818" s="2"/>
      <c r="B818" s="5"/>
      <c r="C818" s="2"/>
      <c r="D818" s="2"/>
      <c r="E818" s="2"/>
      <c r="F818" s="2"/>
      <c r="G818" s="2"/>
    </row>
    <row r="819" spans="1:7" x14ac:dyDescent="0.25">
      <c r="A819" s="2"/>
      <c r="B819" s="5"/>
      <c r="C819" s="2"/>
      <c r="D819" s="2"/>
      <c r="E819" s="2"/>
      <c r="F819" s="2"/>
      <c r="G819" s="2"/>
    </row>
    <row r="820" spans="1:7" x14ac:dyDescent="0.25">
      <c r="A820" s="2"/>
      <c r="B820" s="5"/>
      <c r="C820" s="2"/>
      <c r="D820" s="2"/>
      <c r="E820" s="2"/>
      <c r="F820" s="2"/>
      <c r="G820" s="2"/>
    </row>
    <row r="821" spans="1:7" x14ac:dyDescent="0.25">
      <c r="A821" s="2"/>
      <c r="B821" s="5"/>
      <c r="C821" s="2"/>
      <c r="D821" s="2"/>
      <c r="E821" s="2"/>
      <c r="F821" s="2"/>
      <c r="G821" s="2"/>
    </row>
    <row r="822" spans="1:7" x14ac:dyDescent="0.25">
      <c r="A822" s="2"/>
      <c r="B822" s="5"/>
      <c r="C822" s="2"/>
      <c r="D822" s="2"/>
      <c r="E822" s="2"/>
      <c r="F822" s="2"/>
      <c r="G822" s="2"/>
    </row>
    <row r="823" spans="1:7" x14ac:dyDescent="0.25">
      <c r="A823" s="2"/>
      <c r="B823" s="5"/>
      <c r="C823" s="2"/>
      <c r="D823" s="2"/>
      <c r="E823" s="2"/>
      <c r="F823" s="2"/>
      <c r="G823" s="2"/>
    </row>
    <row r="824" spans="1:7" x14ac:dyDescent="0.25">
      <c r="A824" s="2"/>
      <c r="B824" s="5"/>
      <c r="C824" s="2"/>
      <c r="D824" s="2"/>
      <c r="E824" s="2"/>
      <c r="F824" s="2"/>
      <c r="G824" s="2"/>
    </row>
    <row r="825" spans="1:7" x14ac:dyDescent="0.25">
      <c r="A825" s="2"/>
      <c r="B825" s="5"/>
      <c r="C825" s="2"/>
      <c r="D825" s="2"/>
      <c r="E825" s="2"/>
      <c r="F825" s="2"/>
      <c r="G825" s="2"/>
    </row>
    <row r="826" spans="1:7" x14ac:dyDescent="0.25">
      <c r="A826" s="2"/>
      <c r="B826" s="5"/>
      <c r="C826" s="2"/>
      <c r="D826" s="2"/>
      <c r="E826" s="2"/>
      <c r="F826" s="2"/>
      <c r="G826" s="2"/>
    </row>
    <row r="827" spans="1:7" x14ac:dyDescent="0.25">
      <c r="A827" s="2"/>
      <c r="B827" s="5"/>
      <c r="C827" s="2"/>
      <c r="D827" s="2"/>
      <c r="E827" s="2"/>
      <c r="F827" s="2"/>
      <c r="G827" s="2"/>
    </row>
    <row r="828" spans="1:7" x14ac:dyDescent="0.25">
      <c r="A828" s="2"/>
      <c r="B828" s="5"/>
      <c r="C828" s="2"/>
      <c r="D828" s="2"/>
      <c r="E828" s="2"/>
      <c r="F828" s="2"/>
      <c r="G828" s="2"/>
    </row>
    <row r="829" spans="1:7" x14ac:dyDescent="0.25">
      <c r="A829" s="2"/>
      <c r="B829" s="5"/>
      <c r="C829" s="2"/>
      <c r="D829" s="2"/>
      <c r="E829" s="2"/>
      <c r="F829" s="2"/>
      <c r="G829" s="2"/>
    </row>
    <row r="830" spans="1:7" x14ac:dyDescent="0.25">
      <c r="A830" s="2"/>
      <c r="B830" s="5"/>
      <c r="C830" s="2"/>
      <c r="D830" s="2"/>
      <c r="E830" s="2"/>
      <c r="F830" s="2"/>
      <c r="G830" s="2"/>
    </row>
    <row r="831" spans="1:7" x14ac:dyDescent="0.25">
      <c r="A831" s="2"/>
      <c r="B831" s="5"/>
      <c r="C831" s="2"/>
      <c r="D831" s="2"/>
      <c r="E831" s="2"/>
      <c r="F831" s="2"/>
      <c r="G831" s="2"/>
    </row>
    <row r="832" spans="1:7" x14ac:dyDescent="0.25">
      <c r="A832" s="2"/>
      <c r="B832" s="5"/>
      <c r="C832" s="2"/>
      <c r="D832" s="2"/>
      <c r="E832" s="2"/>
      <c r="F832" s="2"/>
      <c r="G832" s="2"/>
    </row>
    <row r="833" spans="1:7" x14ac:dyDescent="0.25">
      <c r="A833" s="2"/>
      <c r="B833" s="5"/>
      <c r="C833" s="2"/>
      <c r="D833" s="2"/>
      <c r="E833" s="2"/>
      <c r="F833" s="2"/>
      <c r="G833" s="2"/>
    </row>
    <row r="834" spans="1:7" x14ac:dyDescent="0.25">
      <c r="A834" s="2"/>
      <c r="B834" s="5"/>
      <c r="C834" s="2"/>
      <c r="D834" s="2"/>
      <c r="E834" s="2"/>
      <c r="F834" s="2"/>
      <c r="G834" s="2"/>
    </row>
    <row r="835" spans="1:7" x14ac:dyDescent="0.25">
      <c r="A835" s="2"/>
      <c r="B835" s="5"/>
      <c r="C835" s="2"/>
      <c r="D835" s="2"/>
      <c r="E835" s="2"/>
      <c r="F835" s="2"/>
      <c r="G835" s="2"/>
    </row>
    <row r="836" spans="1:7" x14ac:dyDescent="0.25">
      <c r="A836" s="2"/>
      <c r="B836" s="5"/>
      <c r="C836" s="2"/>
      <c r="D836" s="2"/>
      <c r="E836" s="2"/>
      <c r="F836" s="2"/>
      <c r="G836" s="2"/>
    </row>
    <row r="837" spans="1:7" x14ac:dyDescent="0.25">
      <c r="A837" s="2"/>
      <c r="B837" s="5"/>
      <c r="C837" s="2"/>
      <c r="D837" s="2"/>
      <c r="E837" s="2"/>
      <c r="F837" s="2"/>
      <c r="G837" s="2"/>
    </row>
    <row r="838" spans="1:7" x14ac:dyDescent="0.25">
      <c r="A838" s="2"/>
      <c r="B838" s="5"/>
      <c r="C838" s="2"/>
      <c r="D838" s="2"/>
      <c r="E838" s="2"/>
      <c r="F838" s="2"/>
      <c r="G838" s="2"/>
    </row>
    <row r="839" spans="1:7" x14ac:dyDescent="0.25">
      <c r="A839" s="2"/>
      <c r="B839" s="5"/>
      <c r="C839" s="2"/>
      <c r="D839" s="2"/>
      <c r="E839" s="2"/>
      <c r="F839" s="2"/>
      <c r="G839" s="2"/>
    </row>
    <row r="840" spans="1:7" x14ac:dyDescent="0.25">
      <c r="A840" s="2"/>
      <c r="B840" s="5"/>
      <c r="C840" s="2"/>
      <c r="D840" s="2"/>
      <c r="E840" s="2"/>
      <c r="F840" s="2"/>
      <c r="G840" s="2"/>
    </row>
    <row r="841" spans="1:7" x14ac:dyDescent="0.25">
      <c r="A841" s="2"/>
      <c r="B841" s="5"/>
      <c r="C841" s="2"/>
      <c r="D841" s="2"/>
      <c r="E841" s="2"/>
      <c r="F841" s="2"/>
      <c r="G841" s="2"/>
    </row>
    <row r="842" spans="1:7" x14ac:dyDescent="0.25">
      <c r="A842" s="2"/>
      <c r="B842" s="5"/>
      <c r="C842" s="2"/>
      <c r="D842" s="2"/>
      <c r="E842" s="2"/>
      <c r="F842" s="2"/>
      <c r="G842" s="2"/>
    </row>
    <row r="843" spans="1:7" x14ac:dyDescent="0.25">
      <c r="A843" s="2"/>
      <c r="B843" s="5"/>
      <c r="C843" s="2"/>
      <c r="D843" s="2"/>
      <c r="E843" s="2"/>
      <c r="F843" s="2"/>
      <c r="G843" s="2"/>
    </row>
    <row r="844" spans="1:7" x14ac:dyDescent="0.25">
      <c r="A844" s="2"/>
      <c r="B844" s="5"/>
      <c r="C844" s="2"/>
      <c r="D844" s="2"/>
      <c r="E844" s="2"/>
      <c r="F844" s="2"/>
      <c r="G844" s="2"/>
    </row>
    <row r="845" spans="1:7" x14ac:dyDescent="0.25">
      <c r="A845" s="2"/>
      <c r="B845" s="5"/>
      <c r="C845" s="2"/>
      <c r="D845" s="2"/>
      <c r="E845" s="2"/>
      <c r="F845" s="2"/>
      <c r="G845" s="2"/>
    </row>
    <row r="846" spans="1:7" x14ac:dyDescent="0.25">
      <c r="A846" s="2"/>
      <c r="B846" s="5"/>
      <c r="C846" s="2"/>
      <c r="D846" s="2"/>
      <c r="E846" s="2"/>
      <c r="F846" s="2"/>
      <c r="G846" s="2"/>
    </row>
    <row r="847" spans="1:7" x14ac:dyDescent="0.25">
      <c r="A847" s="2"/>
      <c r="B847" s="5"/>
      <c r="C847" s="2"/>
      <c r="D847" s="2"/>
      <c r="E847" s="2"/>
      <c r="F847" s="2"/>
      <c r="G847" s="2"/>
    </row>
    <row r="848" spans="1:7" x14ac:dyDescent="0.25">
      <c r="A848" s="2"/>
      <c r="B848" s="5"/>
      <c r="C848" s="2"/>
      <c r="D848" s="2"/>
      <c r="E848" s="2"/>
      <c r="F848" s="2"/>
      <c r="G848" s="2"/>
    </row>
    <row r="849" spans="1:7" x14ac:dyDescent="0.25">
      <c r="A849" s="2"/>
      <c r="B849" s="5"/>
      <c r="C849" s="2"/>
      <c r="D849" s="2"/>
      <c r="E849" s="2"/>
      <c r="F849" s="2"/>
      <c r="G849" s="2"/>
    </row>
    <row r="850" spans="1:7" x14ac:dyDescent="0.25">
      <c r="A850" s="2"/>
      <c r="B850" s="5"/>
      <c r="C850" s="2"/>
      <c r="D850" s="2"/>
      <c r="E850" s="2"/>
      <c r="F850" s="2"/>
      <c r="G850" s="2"/>
    </row>
    <row r="851" spans="1:7" x14ac:dyDescent="0.25">
      <c r="A851" s="2"/>
      <c r="B851" s="5"/>
      <c r="C851" s="2"/>
      <c r="D851" s="2"/>
      <c r="E851" s="2"/>
      <c r="F851" s="2"/>
      <c r="G851" s="2"/>
    </row>
    <row r="852" spans="1:7" x14ac:dyDescent="0.25">
      <c r="A852" s="2"/>
      <c r="B852" s="5"/>
      <c r="C852" s="2"/>
      <c r="D852" s="2"/>
      <c r="E852" s="2"/>
      <c r="F852" s="2"/>
      <c r="G852" s="2"/>
    </row>
    <row r="853" spans="1:7" x14ac:dyDescent="0.25">
      <c r="A853" s="2"/>
      <c r="B853" s="5"/>
      <c r="C853" s="2"/>
      <c r="D853" s="2"/>
      <c r="E853" s="2"/>
      <c r="F853" s="2"/>
      <c r="G853" s="2"/>
    </row>
    <row r="854" spans="1:7" x14ac:dyDescent="0.25">
      <c r="A854" s="2"/>
      <c r="B854" s="5"/>
      <c r="C854" s="2"/>
      <c r="D854" s="2"/>
      <c r="E854" s="2"/>
      <c r="F854" s="2"/>
      <c r="G854" s="2"/>
    </row>
    <row r="855" spans="1:7" x14ac:dyDescent="0.25">
      <c r="A855" s="2"/>
      <c r="B855" s="5"/>
      <c r="C855" s="2"/>
      <c r="D855" s="2"/>
      <c r="E855" s="2"/>
      <c r="F855" s="2"/>
      <c r="G855" s="2"/>
    </row>
    <row r="856" spans="1:7" x14ac:dyDescent="0.25">
      <c r="A856" s="2"/>
      <c r="B856" s="5"/>
      <c r="C856" s="2"/>
      <c r="D856" s="2"/>
      <c r="E856" s="2"/>
      <c r="F856" s="2"/>
      <c r="G856" s="2"/>
    </row>
    <row r="857" spans="1:7" x14ac:dyDescent="0.25">
      <c r="A857" s="2"/>
      <c r="B857" s="5"/>
      <c r="C857" s="2"/>
      <c r="D857" s="2"/>
      <c r="E857" s="2"/>
      <c r="F857" s="2"/>
      <c r="G857" s="2"/>
    </row>
    <row r="858" spans="1:7" x14ac:dyDescent="0.25">
      <c r="A858" s="2"/>
      <c r="B858" s="5"/>
      <c r="C858" s="2"/>
      <c r="D858" s="2"/>
      <c r="E858" s="2"/>
      <c r="F858" s="2"/>
      <c r="G858" s="2"/>
    </row>
    <row r="859" spans="1:7" x14ac:dyDescent="0.25">
      <c r="A859" s="2"/>
      <c r="B859" s="5"/>
      <c r="C859" s="2"/>
      <c r="D859" s="2"/>
      <c r="E859" s="2"/>
      <c r="F859" s="2"/>
      <c r="G859" s="2"/>
    </row>
    <row r="860" spans="1:7" x14ac:dyDescent="0.25">
      <c r="A860" s="2"/>
      <c r="B860" s="5"/>
      <c r="C860" s="2"/>
      <c r="D860" s="2"/>
      <c r="E860" s="2"/>
      <c r="F860" s="2"/>
      <c r="G860" s="2"/>
    </row>
    <row r="861" spans="1:7" x14ac:dyDescent="0.25">
      <c r="A861" s="2"/>
      <c r="B861" s="5"/>
      <c r="C861" s="2"/>
      <c r="D861" s="2"/>
      <c r="E861" s="2"/>
      <c r="F861" s="2"/>
      <c r="G861" s="2"/>
    </row>
    <row r="862" spans="1:7" x14ac:dyDescent="0.25">
      <c r="A862" s="2"/>
      <c r="B862" s="5"/>
      <c r="C862" s="2"/>
      <c r="D862" s="2"/>
      <c r="E862" s="2"/>
      <c r="F862" s="2"/>
      <c r="G862" s="2"/>
    </row>
    <row r="863" spans="1:7" x14ac:dyDescent="0.25">
      <c r="A863" s="2"/>
      <c r="B863" s="5"/>
      <c r="C863" s="2"/>
      <c r="D863" s="2"/>
      <c r="E863" s="2"/>
      <c r="F863" s="2"/>
      <c r="G863" s="2"/>
    </row>
    <row r="864" spans="1:7" x14ac:dyDescent="0.25">
      <c r="A864" s="2"/>
      <c r="B864" s="5"/>
      <c r="C864" s="2"/>
      <c r="D864" s="2"/>
      <c r="E864" s="2"/>
      <c r="F864" s="2"/>
      <c r="G864" s="2"/>
    </row>
    <row r="865" spans="1:7" x14ac:dyDescent="0.25">
      <c r="A865" s="2"/>
      <c r="B865" s="5"/>
      <c r="C865" s="2"/>
      <c r="D865" s="2"/>
      <c r="E865" s="2"/>
      <c r="F865" s="2"/>
      <c r="G865" s="2"/>
    </row>
    <row r="866" spans="1:7" x14ac:dyDescent="0.25">
      <c r="A866" s="2"/>
      <c r="B866" s="5"/>
      <c r="C866" s="2"/>
      <c r="D866" s="2"/>
      <c r="E866" s="2"/>
      <c r="F866" s="2"/>
      <c r="G866" s="2"/>
    </row>
    <row r="867" spans="1:7" x14ac:dyDescent="0.25">
      <c r="A867" s="2"/>
      <c r="B867" s="5"/>
      <c r="C867" s="2"/>
      <c r="D867" s="2"/>
      <c r="E867" s="2"/>
      <c r="F867" s="2"/>
      <c r="G867" s="2"/>
    </row>
    <row r="868" spans="1:7" x14ac:dyDescent="0.25">
      <c r="A868" s="2"/>
      <c r="B868" s="5"/>
      <c r="C868" s="2"/>
      <c r="D868" s="2"/>
      <c r="E868" s="2"/>
      <c r="F868" s="2"/>
      <c r="G868" s="2"/>
    </row>
    <row r="869" spans="1:7" x14ac:dyDescent="0.25">
      <c r="A869" s="2"/>
      <c r="B869" s="5"/>
      <c r="C869" s="2"/>
      <c r="D869" s="2"/>
      <c r="E869" s="2"/>
      <c r="F869" s="2"/>
      <c r="G869" s="2"/>
    </row>
    <row r="870" spans="1:7" x14ac:dyDescent="0.25">
      <c r="A870" s="2"/>
      <c r="B870" s="5"/>
      <c r="C870" s="2"/>
      <c r="D870" s="2"/>
      <c r="E870" s="2"/>
      <c r="F870" s="2"/>
      <c r="G870" s="2"/>
    </row>
    <row r="871" spans="1:7" x14ac:dyDescent="0.25">
      <c r="A871" s="2"/>
      <c r="B871" s="5"/>
      <c r="C871" s="2"/>
      <c r="D871" s="2"/>
      <c r="E871" s="2"/>
      <c r="F871" s="2"/>
      <c r="G871" s="2"/>
    </row>
    <row r="872" spans="1:7" x14ac:dyDescent="0.25">
      <c r="A872" s="2"/>
      <c r="B872" s="5"/>
      <c r="C872" s="2"/>
      <c r="D872" s="2"/>
      <c r="E872" s="2"/>
      <c r="F872" s="2"/>
      <c r="G872" s="2"/>
    </row>
    <row r="873" spans="1:7" x14ac:dyDescent="0.25">
      <c r="A873" s="2"/>
      <c r="B873" s="5"/>
      <c r="C873" s="2"/>
      <c r="D873" s="2"/>
      <c r="E873" s="2"/>
      <c r="F873" s="2"/>
      <c r="G873" s="2"/>
    </row>
    <row r="874" spans="1:7" x14ac:dyDescent="0.25">
      <c r="A874" s="2"/>
      <c r="B874" s="5"/>
      <c r="C874" s="2"/>
      <c r="D874" s="2"/>
      <c r="E874" s="2"/>
      <c r="F874" s="2"/>
      <c r="G874" s="2"/>
    </row>
    <row r="875" spans="1:7" x14ac:dyDescent="0.25">
      <c r="A875" s="2"/>
      <c r="B875" s="5"/>
      <c r="C875" s="2"/>
      <c r="D875" s="2"/>
      <c r="E875" s="2"/>
      <c r="F875" s="2"/>
      <c r="G875" s="2"/>
    </row>
    <row r="876" spans="1:7" x14ac:dyDescent="0.25">
      <c r="A876" s="2"/>
      <c r="B876" s="5"/>
      <c r="C876" s="2"/>
      <c r="D876" s="2"/>
      <c r="E876" s="2"/>
      <c r="F876" s="2"/>
      <c r="G876" s="2"/>
    </row>
    <row r="877" spans="1:7" x14ac:dyDescent="0.25">
      <c r="A877" s="2"/>
      <c r="B877" s="5"/>
      <c r="C877" s="2"/>
      <c r="D877" s="2"/>
      <c r="E877" s="2"/>
      <c r="F877" s="2"/>
      <c r="G877" s="2"/>
    </row>
    <row r="878" spans="1:7" x14ac:dyDescent="0.25">
      <c r="A878" s="2"/>
      <c r="B878" s="5"/>
      <c r="C878" s="2"/>
      <c r="D878" s="2"/>
      <c r="E878" s="2"/>
      <c r="F878" s="2"/>
      <c r="G878" s="2"/>
    </row>
    <row r="879" spans="1:7" x14ac:dyDescent="0.25">
      <c r="A879" s="2"/>
      <c r="B879" s="5"/>
      <c r="C879" s="2"/>
      <c r="D879" s="2"/>
      <c r="E879" s="2"/>
      <c r="F879" s="2"/>
      <c r="G879" s="2"/>
    </row>
    <row r="880" spans="1:7" x14ac:dyDescent="0.25">
      <c r="A880" s="2"/>
      <c r="B880" s="5"/>
      <c r="C880" s="2"/>
      <c r="D880" s="2"/>
      <c r="E880" s="2"/>
      <c r="F880" s="2"/>
      <c r="G880" s="2"/>
    </row>
    <row r="881" spans="1:7" x14ac:dyDescent="0.25">
      <c r="A881" s="2"/>
      <c r="B881" s="5"/>
      <c r="C881" s="2"/>
      <c r="D881" s="2"/>
      <c r="E881" s="2"/>
      <c r="F881" s="2"/>
      <c r="G881" s="2"/>
    </row>
    <row r="882" spans="1:7" x14ac:dyDescent="0.25">
      <c r="A882" s="2"/>
      <c r="B882" s="5"/>
      <c r="C882" s="2"/>
      <c r="D882" s="2"/>
      <c r="E882" s="2"/>
      <c r="F882" s="2"/>
      <c r="G882" s="2"/>
    </row>
    <row r="883" spans="1:7" x14ac:dyDescent="0.25">
      <c r="A883" s="2"/>
      <c r="B883" s="5"/>
      <c r="C883" s="2"/>
      <c r="D883" s="2"/>
      <c r="E883" s="2"/>
      <c r="F883" s="2"/>
      <c r="G883" s="2"/>
    </row>
    <row r="884" spans="1:7" x14ac:dyDescent="0.25">
      <c r="A884" s="2"/>
      <c r="B884" s="5"/>
      <c r="C884" s="2"/>
      <c r="D884" s="2"/>
      <c r="E884" s="2"/>
      <c r="F884" s="2"/>
      <c r="G884" s="2"/>
    </row>
    <row r="885" spans="1:7" x14ac:dyDescent="0.25">
      <c r="A885" s="2"/>
      <c r="B885" s="5"/>
      <c r="C885" s="2"/>
      <c r="D885" s="2"/>
      <c r="E885" s="2"/>
      <c r="F885" s="2"/>
      <c r="G885" s="2"/>
    </row>
    <row r="886" spans="1:7" x14ac:dyDescent="0.25">
      <c r="A886" s="2"/>
      <c r="B886" s="5"/>
      <c r="C886" s="2"/>
      <c r="D886" s="2"/>
      <c r="E886" s="2"/>
      <c r="F886" s="2"/>
      <c r="G886" s="2"/>
    </row>
    <row r="887" spans="1:7" x14ac:dyDescent="0.25">
      <c r="A887" s="2"/>
      <c r="B887" s="5"/>
      <c r="C887" s="2"/>
      <c r="D887" s="2"/>
      <c r="E887" s="2"/>
      <c r="F887" s="2"/>
      <c r="G887" s="2"/>
    </row>
    <row r="888" spans="1:7" x14ac:dyDescent="0.25">
      <c r="A888" s="2"/>
      <c r="B888" s="5"/>
      <c r="C888" s="2"/>
      <c r="D888" s="2"/>
      <c r="E888" s="2"/>
      <c r="F888" s="2"/>
      <c r="G888" s="2"/>
    </row>
    <row r="889" spans="1:7" x14ac:dyDescent="0.25">
      <c r="A889" s="2"/>
      <c r="B889" s="5"/>
      <c r="C889" s="2"/>
      <c r="D889" s="2"/>
      <c r="E889" s="2"/>
      <c r="F889" s="2"/>
      <c r="G889" s="2"/>
    </row>
    <row r="890" spans="1:7" x14ac:dyDescent="0.25">
      <c r="A890" s="2"/>
      <c r="B890" s="5"/>
      <c r="C890" s="2"/>
      <c r="D890" s="2"/>
      <c r="E890" s="2"/>
      <c r="F890" s="2"/>
      <c r="G890" s="2"/>
    </row>
    <row r="891" spans="1:7" x14ac:dyDescent="0.25">
      <c r="A891" s="2"/>
      <c r="B891" s="5"/>
      <c r="C891" s="2"/>
      <c r="D891" s="2"/>
      <c r="E891" s="2"/>
      <c r="F891" s="2"/>
      <c r="G891" s="2"/>
    </row>
    <row r="892" spans="1:7" x14ac:dyDescent="0.25">
      <c r="A892" s="2"/>
      <c r="B892" s="5"/>
      <c r="C892" s="2"/>
      <c r="D892" s="2"/>
      <c r="E892" s="2"/>
      <c r="F892" s="2"/>
      <c r="G892" s="2"/>
    </row>
    <row r="893" spans="1:7" x14ac:dyDescent="0.25">
      <c r="A893" s="2"/>
      <c r="B893" s="5"/>
      <c r="C893" s="2"/>
      <c r="D893" s="2"/>
      <c r="E893" s="2"/>
      <c r="F893" s="2"/>
      <c r="G893" s="2"/>
    </row>
    <row r="894" spans="1:7" x14ac:dyDescent="0.25">
      <c r="A894" s="2"/>
      <c r="B894" s="5"/>
      <c r="C894" s="2"/>
      <c r="D894" s="2"/>
      <c r="E894" s="2"/>
      <c r="F894" s="2"/>
      <c r="G894" s="2"/>
    </row>
    <row r="895" spans="1:7" x14ac:dyDescent="0.25">
      <c r="A895" s="2"/>
      <c r="B895" s="5"/>
      <c r="C895" s="2"/>
      <c r="D895" s="2"/>
      <c r="E895" s="2"/>
      <c r="F895" s="2"/>
      <c r="G895" s="2"/>
    </row>
    <row r="896" spans="1:7" x14ac:dyDescent="0.25">
      <c r="A896" s="2"/>
      <c r="B896" s="5"/>
      <c r="C896" s="2"/>
      <c r="D896" s="2"/>
      <c r="E896" s="2"/>
      <c r="F896" s="2"/>
      <c r="G896" s="2"/>
    </row>
    <row r="897" spans="1:7" x14ac:dyDescent="0.25">
      <c r="A897" s="2"/>
      <c r="B897" s="5"/>
      <c r="C897" s="2"/>
      <c r="D897" s="2"/>
      <c r="E897" s="2"/>
      <c r="F897" s="2"/>
      <c r="G897" s="2"/>
    </row>
    <row r="898" spans="1:7" x14ac:dyDescent="0.25">
      <c r="A898" s="2"/>
      <c r="B898" s="5"/>
      <c r="C898" s="2"/>
      <c r="D898" s="2"/>
      <c r="E898" s="2"/>
      <c r="F898" s="2"/>
      <c r="G898" s="2"/>
    </row>
    <row r="899" spans="1:7" x14ac:dyDescent="0.25">
      <c r="A899" s="2"/>
      <c r="B899" s="5"/>
      <c r="C899" s="2"/>
      <c r="D899" s="2"/>
      <c r="E899" s="2"/>
      <c r="F899" s="2"/>
      <c r="G899" s="2"/>
    </row>
    <row r="900" spans="1:7" x14ac:dyDescent="0.25">
      <c r="A900" s="2"/>
      <c r="B900" s="5"/>
      <c r="C900" s="2"/>
      <c r="D900" s="2"/>
      <c r="E900" s="2"/>
      <c r="F900" s="2"/>
      <c r="G900" s="2"/>
    </row>
    <row r="901" spans="1:7" x14ac:dyDescent="0.25">
      <c r="A901" s="2"/>
      <c r="B901" s="5"/>
      <c r="C901" s="2"/>
      <c r="D901" s="2"/>
      <c r="E901" s="2"/>
      <c r="F901" s="2"/>
      <c r="G901" s="2"/>
    </row>
    <row r="902" spans="1:7" x14ac:dyDescent="0.25">
      <c r="A902" s="2"/>
      <c r="B902" s="5"/>
      <c r="C902" s="2"/>
      <c r="D902" s="2"/>
      <c r="E902" s="2"/>
      <c r="F902" s="2"/>
      <c r="G902" s="2"/>
    </row>
    <row r="903" spans="1:7" x14ac:dyDescent="0.25">
      <c r="A903" s="2"/>
      <c r="B903" s="5"/>
      <c r="C903" s="2"/>
      <c r="D903" s="2"/>
      <c r="E903" s="2"/>
      <c r="F903" s="2"/>
      <c r="G903" s="2"/>
    </row>
    <row r="904" spans="1:7" x14ac:dyDescent="0.25">
      <c r="A904" s="2"/>
      <c r="B904" s="5"/>
      <c r="C904" s="2"/>
      <c r="D904" s="2"/>
      <c r="E904" s="2"/>
      <c r="F904" s="2"/>
      <c r="G904" s="2"/>
    </row>
    <row r="905" spans="1:7" x14ac:dyDescent="0.25">
      <c r="A905" s="2"/>
      <c r="B905" s="5"/>
      <c r="C905" s="2"/>
      <c r="D905" s="2"/>
      <c r="E905" s="2"/>
      <c r="F905" s="2"/>
      <c r="G905" s="2"/>
    </row>
    <row r="906" spans="1:7" x14ac:dyDescent="0.25">
      <c r="A906" s="2"/>
      <c r="B906" s="5"/>
      <c r="C906" s="2"/>
      <c r="D906" s="2"/>
      <c r="E906" s="2"/>
      <c r="F906" s="2"/>
      <c r="G906" s="2"/>
    </row>
    <row r="907" spans="1:7" x14ac:dyDescent="0.25">
      <c r="A907" s="2"/>
      <c r="B907" s="5"/>
      <c r="C907" s="2"/>
      <c r="D907" s="2"/>
      <c r="E907" s="2"/>
      <c r="F907" s="2"/>
      <c r="G907" s="2"/>
    </row>
    <row r="908" spans="1:7" x14ac:dyDescent="0.25">
      <c r="A908" s="2"/>
      <c r="B908" s="5"/>
      <c r="C908" s="2"/>
      <c r="D908" s="2"/>
      <c r="E908" s="2"/>
      <c r="F908" s="2"/>
      <c r="G908" s="2"/>
    </row>
    <row r="909" spans="1:7" x14ac:dyDescent="0.25">
      <c r="A909" s="2"/>
      <c r="B909" s="5"/>
      <c r="C909" s="2"/>
      <c r="D909" s="2"/>
      <c r="E909" s="2"/>
      <c r="F909" s="2"/>
      <c r="G909" s="2"/>
    </row>
    <row r="910" spans="1:7" x14ac:dyDescent="0.25">
      <c r="A910" s="2"/>
      <c r="B910" s="5"/>
      <c r="C910" s="2"/>
      <c r="D910" s="2"/>
      <c r="E910" s="2"/>
      <c r="F910" s="2"/>
      <c r="G910" s="2"/>
    </row>
    <row r="911" spans="1:7" x14ac:dyDescent="0.25">
      <c r="A911" s="2"/>
      <c r="B911" s="5"/>
      <c r="C911" s="2"/>
      <c r="D911" s="2"/>
      <c r="E911" s="2"/>
      <c r="F911" s="2"/>
      <c r="G911" s="2"/>
    </row>
    <row r="912" spans="1:7" x14ac:dyDescent="0.25">
      <c r="A912" s="2"/>
      <c r="B912" s="5"/>
      <c r="C912" s="2"/>
      <c r="D912" s="2"/>
      <c r="E912" s="2"/>
      <c r="F912" s="2"/>
      <c r="G912" s="2"/>
    </row>
    <row r="913" spans="1:7" x14ac:dyDescent="0.25">
      <c r="A913" s="2"/>
      <c r="B913" s="5"/>
      <c r="C913" s="2"/>
      <c r="D913" s="2"/>
      <c r="E913" s="2"/>
      <c r="F913" s="2"/>
      <c r="G913" s="2"/>
    </row>
    <row r="914" spans="1:7" x14ac:dyDescent="0.25">
      <c r="A914" s="2"/>
      <c r="B914" s="5"/>
      <c r="C914" s="2"/>
      <c r="D914" s="2"/>
      <c r="E914" s="2"/>
      <c r="F914" s="2"/>
      <c r="G914" s="2"/>
    </row>
    <row r="915" spans="1:7" x14ac:dyDescent="0.25">
      <c r="A915" s="2"/>
      <c r="B915" s="5"/>
      <c r="C915" s="2"/>
      <c r="D915" s="2"/>
      <c r="E915" s="2"/>
      <c r="F915" s="2"/>
      <c r="G915" s="2"/>
    </row>
    <row r="916" spans="1:7" x14ac:dyDescent="0.25">
      <c r="A916" s="2"/>
      <c r="B916" s="5"/>
      <c r="C916" s="2"/>
      <c r="D916" s="2"/>
      <c r="E916" s="2"/>
      <c r="F916" s="2"/>
      <c r="G916" s="2"/>
    </row>
    <row r="917" spans="1:7" x14ac:dyDescent="0.25">
      <c r="A917" s="2"/>
      <c r="B917" s="5"/>
      <c r="C917" s="2"/>
      <c r="D917" s="2"/>
      <c r="E917" s="2"/>
      <c r="F917" s="2"/>
      <c r="G917" s="2"/>
    </row>
    <row r="918" spans="1:7" x14ac:dyDescent="0.25">
      <c r="A918" s="2"/>
      <c r="B918" s="5"/>
      <c r="C918" s="2"/>
      <c r="D918" s="2"/>
      <c r="E918" s="2"/>
      <c r="F918" s="2"/>
      <c r="G918" s="2"/>
    </row>
    <row r="919" spans="1:7" x14ac:dyDescent="0.25">
      <c r="A919" s="2"/>
      <c r="B919" s="5"/>
      <c r="C919" s="2"/>
      <c r="D919" s="2"/>
      <c r="E919" s="2"/>
      <c r="F919" s="2"/>
      <c r="G919" s="2"/>
    </row>
    <row r="920" spans="1:7" x14ac:dyDescent="0.25">
      <c r="A920" s="2"/>
      <c r="B920" s="5"/>
      <c r="C920" s="2"/>
      <c r="D920" s="2"/>
      <c r="E920" s="2"/>
      <c r="F920" s="2"/>
      <c r="G920" s="2"/>
    </row>
    <row r="921" spans="1:7" x14ac:dyDescent="0.25">
      <c r="A921" s="2"/>
      <c r="B921" s="5"/>
      <c r="C921" s="2"/>
      <c r="D921" s="2"/>
      <c r="E921" s="2"/>
      <c r="F921" s="2"/>
      <c r="G921" s="2"/>
    </row>
    <row r="922" spans="1:7" x14ac:dyDescent="0.25">
      <c r="A922" s="2"/>
      <c r="B922" s="5"/>
      <c r="C922" s="2"/>
      <c r="D922" s="2"/>
      <c r="E922" s="2"/>
      <c r="F922" s="2"/>
      <c r="G922" s="2"/>
    </row>
    <row r="923" spans="1:7" x14ac:dyDescent="0.25">
      <c r="A923" s="2"/>
      <c r="B923" s="5"/>
      <c r="C923" s="2"/>
      <c r="D923" s="2"/>
      <c r="E923" s="2"/>
      <c r="F923" s="2"/>
      <c r="G923" s="2"/>
    </row>
    <row r="924" spans="1:7" x14ac:dyDescent="0.25">
      <c r="A924" s="2"/>
      <c r="B924" s="5"/>
      <c r="C924" s="2"/>
      <c r="D924" s="2"/>
      <c r="E924" s="2"/>
      <c r="F924" s="2"/>
      <c r="G924" s="2"/>
    </row>
    <row r="925" spans="1:7" x14ac:dyDescent="0.25">
      <c r="A925" s="2"/>
      <c r="B925" s="5"/>
      <c r="C925" s="2"/>
      <c r="D925" s="2"/>
      <c r="E925" s="2"/>
      <c r="F925" s="2"/>
      <c r="G925" s="2"/>
    </row>
    <row r="926" spans="1:7" x14ac:dyDescent="0.25">
      <c r="A926" s="2"/>
      <c r="B926" s="5"/>
      <c r="C926" s="2"/>
      <c r="D926" s="2"/>
      <c r="E926" s="2"/>
      <c r="F926" s="2"/>
      <c r="G926" s="2"/>
    </row>
    <row r="927" spans="1:7" x14ac:dyDescent="0.25">
      <c r="A927" s="2"/>
      <c r="B927" s="5"/>
      <c r="C927" s="2"/>
      <c r="D927" s="2"/>
      <c r="E927" s="2"/>
      <c r="F927" s="2"/>
      <c r="G927" s="2"/>
    </row>
    <row r="928" spans="1:7" x14ac:dyDescent="0.25">
      <c r="A928" s="2"/>
      <c r="B928" s="5"/>
      <c r="C928" s="2"/>
      <c r="D928" s="2"/>
      <c r="E928" s="2"/>
      <c r="F928" s="2"/>
      <c r="G928" s="2"/>
    </row>
    <row r="929" spans="1:7" x14ac:dyDescent="0.25">
      <c r="A929" s="2"/>
      <c r="B929" s="5"/>
      <c r="C929" s="2"/>
      <c r="D929" s="2"/>
      <c r="E929" s="2"/>
      <c r="F929" s="2"/>
      <c r="G929" s="2"/>
    </row>
    <row r="930" spans="1:7" x14ac:dyDescent="0.25">
      <c r="A930" s="2"/>
      <c r="B930" s="5"/>
      <c r="C930" s="2"/>
      <c r="D930" s="2"/>
      <c r="E930" s="2"/>
      <c r="F930" s="2"/>
      <c r="G930" s="2"/>
    </row>
    <row r="931" spans="1:7" x14ac:dyDescent="0.25">
      <c r="A931" s="2"/>
      <c r="B931" s="5"/>
      <c r="C931" s="2"/>
      <c r="D931" s="2"/>
      <c r="E931" s="2"/>
      <c r="F931" s="2"/>
      <c r="G931" s="2"/>
    </row>
    <row r="932" spans="1:7" x14ac:dyDescent="0.25">
      <c r="A932" s="2"/>
      <c r="B932" s="5"/>
      <c r="C932" s="2"/>
      <c r="D932" s="2"/>
      <c r="E932" s="2"/>
      <c r="F932" s="2"/>
      <c r="G932" s="2"/>
    </row>
    <row r="933" spans="1:7" x14ac:dyDescent="0.25">
      <c r="A933" s="2"/>
      <c r="B933" s="5"/>
      <c r="C933" s="2"/>
      <c r="D933" s="2"/>
      <c r="E933" s="2"/>
      <c r="F933" s="2"/>
      <c r="G933" s="2"/>
    </row>
    <row r="934" spans="1:7" x14ac:dyDescent="0.25">
      <c r="A934" s="2"/>
      <c r="B934" s="5"/>
      <c r="C934" s="2"/>
      <c r="D934" s="2"/>
      <c r="E934" s="2"/>
      <c r="F934" s="2"/>
      <c r="G934" s="2"/>
    </row>
    <row r="935" spans="1:7" x14ac:dyDescent="0.25">
      <c r="A935" s="2"/>
      <c r="B935" s="5"/>
      <c r="C935" s="2"/>
      <c r="D935" s="2"/>
      <c r="E935" s="2"/>
      <c r="F935" s="2"/>
      <c r="G935" s="2"/>
    </row>
    <row r="936" spans="1:7" x14ac:dyDescent="0.25">
      <c r="A936" s="2"/>
      <c r="B936" s="5"/>
      <c r="C936" s="2"/>
      <c r="D936" s="2"/>
      <c r="E936" s="2"/>
      <c r="F936" s="2"/>
      <c r="G936" s="2"/>
    </row>
    <row r="937" spans="1:7" x14ac:dyDescent="0.25">
      <c r="A937" s="2"/>
      <c r="B937" s="5"/>
      <c r="C937" s="2"/>
      <c r="D937" s="2"/>
      <c r="E937" s="2"/>
      <c r="F937" s="2"/>
      <c r="G937" s="2"/>
    </row>
    <row r="938" spans="1:7" x14ac:dyDescent="0.25">
      <c r="A938" s="2"/>
      <c r="B938" s="5"/>
      <c r="C938" s="2"/>
      <c r="D938" s="2"/>
      <c r="E938" s="2"/>
      <c r="F938" s="2"/>
      <c r="G938" s="2"/>
    </row>
    <row r="939" spans="1:7" x14ac:dyDescent="0.25">
      <c r="A939" s="2"/>
      <c r="B939" s="5"/>
      <c r="C939" s="2"/>
      <c r="D939" s="2"/>
      <c r="E939" s="2"/>
      <c r="F939" s="2"/>
      <c r="G939" s="2"/>
    </row>
    <row r="940" spans="1:7" x14ac:dyDescent="0.25">
      <c r="A940" s="2"/>
      <c r="B940" s="5"/>
      <c r="C940" s="2"/>
      <c r="D940" s="2"/>
      <c r="E940" s="2"/>
      <c r="F940" s="2"/>
      <c r="G940" s="2"/>
    </row>
    <row r="941" spans="1:7" x14ac:dyDescent="0.25">
      <c r="A941" s="2"/>
      <c r="B941" s="5"/>
      <c r="C941" s="2"/>
      <c r="D941" s="2"/>
      <c r="E941" s="2"/>
      <c r="F941" s="2"/>
      <c r="G941" s="2"/>
    </row>
    <row r="942" spans="1:7" x14ac:dyDescent="0.25">
      <c r="A942" s="2"/>
      <c r="B942" s="5"/>
      <c r="C942" s="2"/>
      <c r="D942" s="2"/>
      <c r="E942" s="2"/>
      <c r="F942" s="2"/>
      <c r="G942" s="2"/>
    </row>
    <row r="943" spans="1:7" x14ac:dyDescent="0.25">
      <c r="A943" s="2"/>
      <c r="B943" s="5"/>
      <c r="C943" s="2"/>
      <c r="D943" s="2"/>
      <c r="E943" s="2"/>
      <c r="F943" s="2"/>
      <c r="G943" s="2"/>
    </row>
    <row r="944" spans="1:7" x14ac:dyDescent="0.25">
      <c r="A944" s="2"/>
      <c r="B944" s="5"/>
      <c r="C944" s="2"/>
      <c r="D944" s="2"/>
      <c r="E944" s="2"/>
      <c r="F944" s="2"/>
      <c r="G944" s="2"/>
    </row>
    <row r="945" spans="1:7" x14ac:dyDescent="0.25">
      <c r="A945" s="2"/>
      <c r="B945" s="5"/>
      <c r="C945" s="2"/>
      <c r="D945" s="2"/>
      <c r="E945" s="2"/>
      <c r="F945" s="2"/>
      <c r="G945" s="2"/>
    </row>
    <row r="946" spans="1:7" x14ac:dyDescent="0.25">
      <c r="A946" s="2"/>
      <c r="B946" s="5"/>
      <c r="C946" s="2"/>
      <c r="D946" s="2"/>
      <c r="E946" s="2"/>
      <c r="F946" s="2"/>
      <c r="G946" s="2"/>
    </row>
    <row r="947" spans="1:7" x14ac:dyDescent="0.25">
      <c r="A947" s="2"/>
      <c r="B947" s="5"/>
      <c r="C947" s="2"/>
      <c r="D947" s="2"/>
      <c r="E947" s="2"/>
      <c r="F947" s="2"/>
      <c r="G947" s="2"/>
    </row>
    <row r="948" spans="1:7" x14ac:dyDescent="0.25">
      <c r="A948" s="2"/>
      <c r="B948" s="5"/>
      <c r="C948" s="2"/>
      <c r="D948" s="2"/>
      <c r="E948" s="2"/>
      <c r="F948" s="2"/>
      <c r="G948" s="2"/>
    </row>
    <row r="949" spans="1:7" x14ac:dyDescent="0.25">
      <c r="A949" s="2"/>
      <c r="B949" s="5"/>
      <c r="C949" s="2"/>
      <c r="D949" s="2"/>
      <c r="E949" s="2"/>
      <c r="F949" s="2"/>
      <c r="G949" s="2"/>
    </row>
    <row r="950" spans="1:7" x14ac:dyDescent="0.25">
      <c r="A950" s="2"/>
      <c r="B950" s="5"/>
      <c r="C950" s="2"/>
      <c r="D950" s="2"/>
      <c r="E950" s="2"/>
      <c r="F950" s="2"/>
      <c r="G950" s="2"/>
    </row>
    <row r="951" spans="1:7" x14ac:dyDescent="0.25">
      <c r="A951" s="2"/>
      <c r="B951" s="5"/>
      <c r="C951" s="2"/>
      <c r="D951" s="2"/>
      <c r="E951" s="2"/>
      <c r="F951" s="2"/>
      <c r="G951" s="2"/>
    </row>
    <row r="952" spans="1:7" x14ac:dyDescent="0.25">
      <c r="A952" s="2"/>
      <c r="B952" s="5"/>
      <c r="C952" s="2"/>
      <c r="D952" s="2"/>
      <c r="E952" s="2"/>
      <c r="F952" s="2"/>
      <c r="G952" s="2"/>
    </row>
    <row r="953" spans="1:7" x14ac:dyDescent="0.25">
      <c r="A953" s="2"/>
      <c r="B953" s="5"/>
      <c r="C953" s="2"/>
      <c r="D953" s="2"/>
      <c r="E953" s="2"/>
      <c r="F953" s="2"/>
      <c r="G953" s="2"/>
    </row>
    <row r="954" spans="1:7" x14ac:dyDescent="0.25">
      <c r="A954" s="2"/>
      <c r="B954" s="5"/>
      <c r="C954" s="2"/>
      <c r="D954" s="2"/>
      <c r="E954" s="2"/>
      <c r="F954" s="2"/>
      <c r="G954" s="2"/>
    </row>
    <row r="955" spans="1:7" x14ac:dyDescent="0.25">
      <c r="A955" s="2"/>
      <c r="B955" s="5"/>
      <c r="C955" s="2"/>
      <c r="D955" s="2"/>
      <c r="E955" s="2"/>
      <c r="F955" s="2"/>
      <c r="G955" s="2"/>
    </row>
    <row r="956" spans="1:7" x14ac:dyDescent="0.25">
      <c r="A956" s="2"/>
      <c r="B956" s="5"/>
      <c r="C956" s="2"/>
      <c r="D956" s="2"/>
      <c r="E956" s="2"/>
      <c r="F956" s="2"/>
      <c r="G956" s="2"/>
    </row>
    <row r="957" spans="1:7" x14ac:dyDescent="0.25">
      <c r="A957" s="2"/>
      <c r="B957" s="5"/>
      <c r="C957" s="2"/>
      <c r="D957" s="2"/>
      <c r="E957" s="2"/>
      <c r="F957" s="2"/>
      <c r="G957" s="2"/>
    </row>
    <row r="958" spans="1:7" x14ac:dyDescent="0.25">
      <c r="A958" s="2"/>
      <c r="B958" s="5"/>
      <c r="C958" s="2"/>
      <c r="D958" s="2"/>
      <c r="E958" s="2"/>
      <c r="F958" s="2"/>
      <c r="G958" s="2"/>
    </row>
    <row r="959" spans="1:7" x14ac:dyDescent="0.25">
      <c r="A959" s="2"/>
      <c r="B959" s="5"/>
      <c r="C959" s="2"/>
      <c r="D959" s="2"/>
      <c r="E959" s="2"/>
      <c r="F959" s="2"/>
      <c r="G959" s="2"/>
    </row>
    <row r="960" spans="1:7" x14ac:dyDescent="0.25">
      <c r="A960" s="2"/>
      <c r="B960" s="5"/>
      <c r="C960" s="2"/>
      <c r="D960" s="2"/>
      <c r="E960" s="2"/>
      <c r="F960" s="2"/>
      <c r="G960" s="2"/>
    </row>
    <row r="961" spans="1:7" x14ac:dyDescent="0.25">
      <c r="A961" s="2"/>
      <c r="B961" s="5"/>
      <c r="C961" s="2"/>
      <c r="D961" s="2"/>
      <c r="E961" s="2"/>
      <c r="F961" s="2"/>
      <c r="G961" s="2"/>
    </row>
    <row r="962" spans="1:7" x14ac:dyDescent="0.25">
      <c r="A962" s="2"/>
      <c r="B962" s="5"/>
      <c r="C962" s="2"/>
      <c r="D962" s="2"/>
      <c r="E962" s="2"/>
      <c r="F962" s="2"/>
      <c r="G962" s="2"/>
    </row>
    <row r="963" spans="1:7" x14ac:dyDescent="0.25">
      <c r="A963" s="2"/>
      <c r="B963" s="5"/>
      <c r="C963" s="2"/>
      <c r="D963" s="2"/>
      <c r="E963" s="2"/>
      <c r="F963" s="2"/>
      <c r="G963" s="2"/>
    </row>
    <row r="964" spans="1:7" x14ac:dyDescent="0.25">
      <c r="A964" s="2"/>
      <c r="B964" s="5"/>
      <c r="C964" s="2"/>
      <c r="D964" s="2"/>
      <c r="E964" s="2"/>
      <c r="F964" s="2"/>
      <c r="G964" s="2"/>
    </row>
    <row r="965" spans="1:7" x14ac:dyDescent="0.25">
      <c r="A965" s="2"/>
      <c r="B965" s="5"/>
      <c r="C965" s="2"/>
      <c r="D965" s="2"/>
      <c r="E965" s="2"/>
      <c r="F965" s="2"/>
      <c r="G965" s="2"/>
    </row>
    <row r="966" spans="1:7" x14ac:dyDescent="0.25">
      <c r="A966" s="2"/>
      <c r="B966" s="5"/>
      <c r="C966" s="2"/>
      <c r="D966" s="2"/>
      <c r="E966" s="2"/>
      <c r="F966" s="2"/>
      <c r="G966" s="2"/>
    </row>
    <row r="967" spans="1:7" x14ac:dyDescent="0.25">
      <c r="A967" s="2"/>
      <c r="B967" s="5"/>
      <c r="C967" s="2"/>
      <c r="D967" s="2"/>
      <c r="E967" s="2"/>
      <c r="F967" s="2"/>
      <c r="G967" s="2"/>
    </row>
    <row r="968" spans="1:7" x14ac:dyDescent="0.25">
      <c r="A968" s="2"/>
      <c r="B968" s="5"/>
      <c r="C968" s="2"/>
      <c r="D968" s="2"/>
      <c r="E968" s="2"/>
      <c r="F968" s="2"/>
      <c r="G968" s="2"/>
    </row>
    <row r="969" spans="1:7" x14ac:dyDescent="0.25">
      <c r="A969" s="2"/>
      <c r="B969" s="5"/>
      <c r="C969" s="2"/>
      <c r="D969" s="2"/>
      <c r="E969" s="2"/>
      <c r="F969" s="2"/>
      <c r="G969" s="2"/>
    </row>
    <row r="970" spans="1:7" x14ac:dyDescent="0.25">
      <c r="A970" s="2"/>
      <c r="B970" s="5"/>
      <c r="C970" s="2"/>
      <c r="D970" s="2"/>
      <c r="E970" s="2"/>
      <c r="F970" s="2"/>
      <c r="G970" s="2"/>
    </row>
    <row r="971" spans="1:7" x14ac:dyDescent="0.25">
      <c r="A971" s="2"/>
      <c r="B971" s="5"/>
      <c r="C971" s="2"/>
      <c r="D971" s="2"/>
      <c r="E971" s="2"/>
      <c r="F971" s="2"/>
      <c r="G971" s="2"/>
    </row>
    <row r="972" spans="1:7" x14ac:dyDescent="0.25">
      <c r="A972" s="2"/>
      <c r="B972" s="5"/>
      <c r="C972" s="2"/>
      <c r="D972" s="2"/>
      <c r="E972" s="2"/>
      <c r="F972" s="2"/>
      <c r="G972" s="2"/>
    </row>
    <row r="973" spans="1:7" x14ac:dyDescent="0.25">
      <c r="A973" s="2"/>
      <c r="B973" s="5"/>
      <c r="C973" s="2"/>
      <c r="D973" s="2"/>
      <c r="E973" s="2"/>
      <c r="F973" s="2"/>
      <c r="G973" s="2"/>
    </row>
    <row r="974" spans="1:7" x14ac:dyDescent="0.25">
      <c r="A974" s="2"/>
      <c r="B974" s="5"/>
      <c r="C974" s="2"/>
      <c r="D974" s="2"/>
      <c r="E974" s="2"/>
      <c r="F974" s="2"/>
      <c r="G974" s="2"/>
    </row>
    <row r="975" spans="1:7" x14ac:dyDescent="0.25">
      <c r="A975" s="2"/>
      <c r="B975" s="5"/>
      <c r="C975" s="2"/>
      <c r="D975" s="2"/>
      <c r="E975" s="2"/>
      <c r="F975" s="2"/>
      <c r="G975" s="2"/>
    </row>
    <row r="976" spans="1:7" x14ac:dyDescent="0.25">
      <c r="A976" s="2"/>
      <c r="B976" s="5"/>
      <c r="C976" s="2"/>
      <c r="D976" s="2"/>
      <c r="E976" s="2"/>
      <c r="F976" s="2"/>
      <c r="G976" s="2"/>
    </row>
    <row r="977" spans="1:7" x14ac:dyDescent="0.25">
      <c r="A977" s="2"/>
      <c r="B977" s="5"/>
      <c r="C977" s="2"/>
      <c r="D977" s="2"/>
      <c r="E977" s="2"/>
      <c r="F977" s="2"/>
      <c r="G977" s="2"/>
    </row>
    <row r="978" spans="1:7" x14ac:dyDescent="0.25">
      <c r="A978" s="2"/>
      <c r="B978" s="5"/>
      <c r="C978" s="2"/>
      <c r="D978" s="2"/>
      <c r="E978" s="2"/>
      <c r="F978" s="2"/>
      <c r="G978" s="2"/>
    </row>
    <row r="979" spans="1:7" x14ac:dyDescent="0.25">
      <c r="A979" s="2"/>
      <c r="B979" s="5"/>
      <c r="C979" s="2"/>
      <c r="D979" s="2"/>
      <c r="E979" s="2"/>
      <c r="F979" s="2"/>
      <c r="G979" s="2"/>
    </row>
    <row r="980" spans="1:7" x14ac:dyDescent="0.25">
      <c r="A980" s="2"/>
      <c r="B980" s="5"/>
      <c r="C980" s="2"/>
      <c r="D980" s="2"/>
      <c r="E980" s="2"/>
      <c r="F980" s="2"/>
      <c r="G980" s="2"/>
    </row>
    <row r="981" spans="1:7" x14ac:dyDescent="0.25">
      <c r="A981" s="2"/>
      <c r="B981" s="5"/>
      <c r="C981" s="2"/>
      <c r="D981" s="2"/>
      <c r="E981" s="2"/>
      <c r="F981" s="2"/>
      <c r="G981" s="2"/>
    </row>
    <row r="982" spans="1:7" x14ac:dyDescent="0.25">
      <c r="A982" s="2"/>
      <c r="B982" s="5"/>
      <c r="C982" s="2"/>
      <c r="D982" s="2"/>
      <c r="E982" s="2"/>
      <c r="F982" s="2"/>
      <c r="G982" s="2"/>
    </row>
    <row r="983" spans="1:7" x14ac:dyDescent="0.25">
      <c r="A983" s="2"/>
      <c r="B983" s="5"/>
      <c r="C983" s="2"/>
      <c r="D983" s="2"/>
      <c r="E983" s="2"/>
      <c r="F983" s="2"/>
      <c r="G983" s="2"/>
    </row>
    <row r="984" spans="1:7" x14ac:dyDescent="0.25">
      <c r="A984" s="2"/>
      <c r="B984" s="5"/>
      <c r="C984" s="2"/>
      <c r="D984" s="2"/>
      <c r="E984" s="2"/>
      <c r="F984" s="2"/>
      <c r="G984" s="2"/>
    </row>
    <row r="985" spans="1:7" x14ac:dyDescent="0.25">
      <c r="A985" s="2"/>
      <c r="B985" s="5"/>
      <c r="C985" s="2"/>
      <c r="D985" s="2"/>
      <c r="E985" s="2"/>
      <c r="F985" s="2"/>
      <c r="G985" s="2"/>
    </row>
    <row r="986" spans="1:7" x14ac:dyDescent="0.25">
      <c r="A986" s="2"/>
      <c r="B986" s="5"/>
      <c r="C986" s="2"/>
      <c r="D986" s="2"/>
      <c r="E986" s="2"/>
      <c r="F986" s="2"/>
      <c r="G986" s="2"/>
    </row>
    <row r="987" spans="1:7" x14ac:dyDescent="0.25">
      <c r="A987" s="2"/>
      <c r="B987" s="5"/>
      <c r="C987" s="2"/>
      <c r="D987" s="2"/>
      <c r="E987" s="2"/>
      <c r="F987" s="2"/>
      <c r="G987" s="2"/>
    </row>
    <row r="988" spans="1:7" x14ac:dyDescent="0.25">
      <c r="A988" s="2"/>
      <c r="B988" s="5"/>
      <c r="C988" s="2"/>
      <c r="D988" s="2"/>
      <c r="E988" s="2"/>
      <c r="F988" s="2"/>
      <c r="G988" s="2"/>
    </row>
    <row r="989" spans="1:7" x14ac:dyDescent="0.25">
      <c r="A989" s="2"/>
      <c r="B989" s="5"/>
      <c r="C989" s="2"/>
      <c r="D989" s="2"/>
      <c r="E989" s="2"/>
      <c r="F989" s="2"/>
      <c r="G989" s="2"/>
    </row>
    <row r="990" spans="1:7" x14ac:dyDescent="0.25">
      <c r="A990" s="2"/>
      <c r="B990" s="5"/>
      <c r="C990" s="2"/>
      <c r="D990" s="2"/>
      <c r="E990" s="2"/>
      <c r="F990" s="2"/>
      <c r="G990" s="2"/>
    </row>
    <row r="991" spans="1:7" x14ac:dyDescent="0.25">
      <c r="A991" s="2"/>
      <c r="B991" s="5"/>
      <c r="C991" s="2"/>
      <c r="D991" s="2"/>
      <c r="E991" s="2"/>
      <c r="F991" s="2"/>
      <c r="G991" s="2"/>
    </row>
    <row r="992" spans="1:7" x14ac:dyDescent="0.25">
      <c r="A992" s="2"/>
      <c r="B992" s="5"/>
      <c r="C992" s="2"/>
      <c r="D992" s="2"/>
      <c r="E992" s="2"/>
      <c r="F992" s="2"/>
      <c r="G992" s="2"/>
    </row>
    <row r="993" spans="1:7" x14ac:dyDescent="0.25">
      <c r="A993" s="2"/>
      <c r="B993" s="5"/>
      <c r="C993" s="2"/>
      <c r="D993" s="2"/>
      <c r="E993" s="2"/>
      <c r="F993" s="2"/>
      <c r="G993" s="2"/>
    </row>
    <row r="994" spans="1:7" x14ac:dyDescent="0.25">
      <c r="A994" s="2"/>
      <c r="B994" s="5"/>
      <c r="C994" s="2"/>
      <c r="D994" s="2"/>
      <c r="E994" s="2"/>
      <c r="F994" s="2"/>
      <c r="G994" s="2"/>
    </row>
    <row r="995" spans="1:7" x14ac:dyDescent="0.25">
      <c r="A995" s="2"/>
      <c r="B995" s="5"/>
      <c r="C995" s="2"/>
      <c r="D995" s="2"/>
      <c r="E995" s="2"/>
      <c r="F995" s="2"/>
      <c r="G995" s="2"/>
    </row>
    <row r="996" spans="1:7" x14ac:dyDescent="0.25">
      <c r="A996" s="2"/>
      <c r="B996" s="5"/>
      <c r="C996" s="2"/>
      <c r="D996" s="2"/>
      <c r="E996" s="2"/>
      <c r="F996" s="2"/>
      <c r="G996" s="2"/>
    </row>
    <row r="997" spans="1:7" x14ac:dyDescent="0.25">
      <c r="A997" s="2"/>
      <c r="B997" s="5"/>
      <c r="C997" s="2"/>
      <c r="D997" s="2"/>
      <c r="E997" s="2"/>
      <c r="F997" s="2"/>
      <c r="G997" s="2"/>
    </row>
    <row r="998" spans="1:7" x14ac:dyDescent="0.25">
      <c r="A998" s="2"/>
      <c r="B998" s="5"/>
      <c r="C998" s="2"/>
      <c r="D998" s="2"/>
      <c r="E998" s="2"/>
      <c r="F998" s="2"/>
      <c r="G998" s="2"/>
    </row>
    <row r="999" spans="1:7" x14ac:dyDescent="0.25">
      <c r="A999" s="2"/>
      <c r="B999" s="5"/>
      <c r="C999" s="2"/>
      <c r="D999" s="2"/>
      <c r="E999" s="2"/>
      <c r="F999" s="2"/>
      <c r="G999" s="2"/>
    </row>
    <row r="1000" spans="1:7" x14ac:dyDescent="0.25">
      <c r="A1000" s="2"/>
      <c r="B1000" s="5"/>
      <c r="C1000" s="2"/>
      <c r="D1000" s="2"/>
      <c r="E1000" s="2"/>
      <c r="F1000" s="2"/>
      <c r="G1000" s="2"/>
    </row>
    <row r="1001" spans="1:7" x14ac:dyDescent="0.25">
      <c r="A1001" s="2"/>
      <c r="B1001" s="5"/>
      <c r="C1001" s="2"/>
      <c r="D1001" s="2"/>
      <c r="E1001" s="2"/>
      <c r="F1001" s="2"/>
      <c r="G1001" s="2"/>
    </row>
    <row r="1002" spans="1:7" x14ac:dyDescent="0.25">
      <c r="A1002" s="2"/>
      <c r="B1002" s="5"/>
      <c r="C1002" s="2"/>
      <c r="D1002" s="2"/>
      <c r="E1002" s="2"/>
      <c r="F1002" s="2"/>
      <c r="G1002" s="2"/>
    </row>
    <row r="1003" spans="1:7" x14ac:dyDescent="0.25">
      <c r="A1003" s="2"/>
      <c r="B1003" s="5"/>
      <c r="C1003" s="2"/>
      <c r="D1003" s="2"/>
      <c r="E1003" s="2"/>
      <c r="F1003" s="2"/>
      <c r="G1003" s="2"/>
    </row>
    <row r="1004" spans="1:7" x14ac:dyDescent="0.25">
      <c r="A1004" s="2"/>
      <c r="B1004" s="5"/>
      <c r="C1004" s="2"/>
      <c r="D1004" s="2"/>
      <c r="E1004" s="2"/>
      <c r="F1004" s="2"/>
      <c r="G1004" s="2"/>
    </row>
    <row r="1005" spans="1:7" x14ac:dyDescent="0.25">
      <c r="A1005" s="2"/>
      <c r="B1005" s="5"/>
      <c r="C1005" s="2"/>
      <c r="D1005" s="2"/>
      <c r="E1005" s="2"/>
      <c r="F1005" s="2"/>
      <c r="G1005" s="2"/>
    </row>
    <row r="1006" spans="1:7" x14ac:dyDescent="0.25">
      <c r="A1006" s="2"/>
      <c r="B1006" s="5"/>
      <c r="C1006" s="2"/>
      <c r="D1006" s="2"/>
      <c r="E1006" s="2"/>
      <c r="F1006" s="2"/>
      <c r="G1006" s="2"/>
    </row>
    <row r="1007" spans="1:7" x14ac:dyDescent="0.25">
      <c r="A1007" s="2"/>
      <c r="B1007" s="5"/>
      <c r="C1007" s="2"/>
      <c r="D1007" s="2"/>
      <c r="E1007" s="2"/>
      <c r="F1007" s="2"/>
      <c r="G1007" s="2"/>
    </row>
    <row r="1008" spans="1:7" x14ac:dyDescent="0.25">
      <c r="A1008" s="2"/>
      <c r="B1008" s="5"/>
      <c r="C1008" s="2"/>
      <c r="D1008" s="2"/>
      <c r="E1008" s="2"/>
      <c r="F1008" s="2"/>
      <c r="G1008" s="2"/>
    </row>
    <row r="1009" spans="1:7" x14ac:dyDescent="0.25">
      <c r="A1009" s="2"/>
      <c r="B1009" s="5"/>
      <c r="C1009" s="2"/>
      <c r="D1009" s="2"/>
      <c r="E1009" s="2"/>
      <c r="F1009" s="2"/>
      <c r="G1009" s="2"/>
    </row>
    <row r="1010" spans="1:7" x14ac:dyDescent="0.25">
      <c r="A1010" s="2"/>
      <c r="B1010" s="5"/>
      <c r="C1010" s="2"/>
      <c r="D1010" s="2"/>
      <c r="E1010" s="2"/>
      <c r="F1010" s="2"/>
      <c r="G1010" s="2"/>
    </row>
    <row r="1011" spans="1:7" x14ac:dyDescent="0.25">
      <c r="A1011" s="2"/>
      <c r="B1011" s="5"/>
      <c r="C1011" s="2"/>
      <c r="D1011" s="2"/>
      <c r="E1011" s="2"/>
      <c r="F1011" s="2"/>
      <c r="G1011" s="2"/>
    </row>
    <row r="1012" spans="1:7" x14ac:dyDescent="0.25">
      <c r="A1012" s="2"/>
      <c r="B1012" s="5"/>
      <c r="C1012" s="2"/>
      <c r="D1012" s="2"/>
      <c r="E1012" s="2"/>
      <c r="F1012" s="2"/>
      <c r="G1012" s="2"/>
    </row>
    <row r="1013" spans="1:7" x14ac:dyDescent="0.25">
      <c r="A1013" s="2"/>
      <c r="B1013" s="5"/>
      <c r="C1013" s="2"/>
      <c r="D1013" s="2"/>
      <c r="E1013" s="2"/>
      <c r="F1013" s="2"/>
      <c r="G1013" s="2"/>
    </row>
    <row r="1014" spans="1:7" x14ac:dyDescent="0.25">
      <c r="A1014" s="2"/>
      <c r="B1014" s="5"/>
      <c r="C1014" s="2"/>
      <c r="D1014" s="2"/>
      <c r="E1014" s="2"/>
      <c r="F1014" s="2"/>
      <c r="G1014" s="2"/>
    </row>
    <row r="1015" spans="1:7" x14ac:dyDescent="0.25">
      <c r="A1015" s="2"/>
      <c r="B1015" s="5"/>
      <c r="C1015" s="2"/>
      <c r="D1015" s="2"/>
      <c r="E1015" s="2"/>
      <c r="F1015" s="2"/>
      <c r="G1015" s="2"/>
    </row>
    <row r="1016" spans="1:7" x14ac:dyDescent="0.25">
      <c r="A1016" s="2"/>
      <c r="B1016" s="5"/>
      <c r="C1016" s="2"/>
      <c r="D1016" s="2"/>
      <c r="E1016" s="2"/>
      <c r="F1016" s="2"/>
      <c r="G1016" s="2"/>
    </row>
    <row r="1017" spans="1:7" x14ac:dyDescent="0.25">
      <c r="A1017" s="2"/>
      <c r="B1017" s="5"/>
      <c r="C1017" s="2"/>
      <c r="D1017" s="2"/>
      <c r="E1017" s="2"/>
      <c r="F1017" s="2"/>
      <c r="G1017" s="2"/>
    </row>
    <row r="1018" spans="1:7" x14ac:dyDescent="0.25">
      <c r="A1018" s="2"/>
      <c r="B1018" s="5"/>
      <c r="C1018" s="2"/>
      <c r="D1018" s="2"/>
      <c r="E1018" s="2"/>
      <c r="F1018" s="2"/>
      <c r="G1018" s="2"/>
    </row>
    <row r="1019" spans="1:7" x14ac:dyDescent="0.25">
      <c r="A1019" s="2"/>
      <c r="B1019" s="5"/>
      <c r="C1019" s="2"/>
      <c r="D1019" s="2"/>
      <c r="E1019" s="2"/>
      <c r="F1019" s="2"/>
      <c r="G1019" s="2"/>
    </row>
    <row r="1020" spans="1:7" x14ac:dyDescent="0.25">
      <c r="A1020" s="2"/>
      <c r="B1020" s="5"/>
      <c r="C1020" s="2"/>
      <c r="D1020" s="2"/>
      <c r="E1020" s="2"/>
      <c r="F1020" s="2"/>
      <c r="G1020" s="2"/>
    </row>
    <row r="1021" spans="1:7" x14ac:dyDescent="0.25">
      <c r="A1021" s="2"/>
      <c r="B1021" s="5"/>
      <c r="C1021" s="2"/>
      <c r="D1021" s="2"/>
      <c r="E1021" s="2"/>
      <c r="F1021" s="2"/>
      <c r="G1021" s="2"/>
    </row>
    <row r="1022" spans="1:7" x14ac:dyDescent="0.25">
      <c r="A1022" s="2"/>
      <c r="B1022" s="5"/>
      <c r="C1022" s="2"/>
      <c r="D1022" s="2"/>
      <c r="E1022" s="2"/>
      <c r="F1022" s="2"/>
      <c r="G1022" s="2"/>
    </row>
    <row r="1023" spans="1:7" x14ac:dyDescent="0.25">
      <c r="A1023" s="2"/>
      <c r="B1023" s="5"/>
      <c r="C1023" s="2"/>
      <c r="D1023" s="2"/>
      <c r="E1023" s="2"/>
      <c r="F1023" s="2"/>
      <c r="G1023" s="2"/>
    </row>
    <row r="1024" spans="1:7" x14ac:dyDescent="0.25">
      <c r="A1024" s="2"/>
      <c r="B1024" s="5"/>
      <c r="C1024" s="2"/>
      <c r="D1024" s="2"/>
      <c r="E1024" s="2"/>
      <c r="F1024" s="2"/>
      <c r="G1024" s="2"/>
    </row>
    <row r="1025" spans="1:7" x14ac:dyDescent="0.25">
      <c r="A1025" s="2"/>
      <c r="B1025" s="5"/>
      <c r="C1025" s="2"/>
      <c r="D1025" s="2"/>
      <c r="E1025" s="2"/>
      <c r="F1025" s="2"/>
      <c r="G1025" s="2"/>
    </row>
    <row r="1026" spans="1:7" x14ac:dyDescent="0.25">
      <c r="A1026" s="2"/>
      <c r="B1026" s="5"/>
      <c r="C1026" s="2"/>
      <c r="D1026" s="2"/>
      <c r="E1026" s="2"/>
      <c r="F1026" s="2"/>
      <c r="G1026" s="2"/>
    </row>
    <row r="1027" spans="1:7" x14ac:dyDescent="0.25">
      <c r="A1027" s="2"/>
      <c r="B1027" s="5"/>
      <c r="C1027" s="2"/>
      <c r="D1027" s="2"/>
      <c r="E1027" s="2"/>
      <c r="F1027" s="2"/>
      <c r="G1027" s="2"/>
    </row>
    <row r="1028" spans="1:7" x14ac:dyDescent="0.25">
      <c r="A1028" s="2"/>
      <c r="B1028" s="5"/>
      <c r="C1028" s="2"/>
      <c r="D1028" s="2"/>
      <c r="E1028" s="2"/>
      <c r="F1028" s="2"/>
      <c r="G1028" s="2"/>
    </row>
    <row r="1029" spans="1:7" x14ac:dyDescent="0.25">
      <c r="A1029" s="2"/>
      <c r="B1029" s="5"/>
      <c r="C1029" s="2"/>
      <c r="D1029" s="2"/>
      <c r="E1029" s="2"/>
      <c r="F1029" s="2"/>
      <c r="G1029" s="2"/>
    </row>
    <row r="1030" spans="1:7" x14ac:dyDescent="0.25">
      <c r="A1030" s="2"/>
      <c r="B1030" s="5"/>
      <c r="C1030" s="2"/>
      <c r="D1030" s="2"/>
      <c r="E1030" s="2"/>
      <c r="F1030" s="2"/>
      <c r="G1030" s="2"/>
    </row>
    <row r="1031" spans="1:7" x14ac:dyDescent="0.25">
      <c r="A1031" s="2"/>
      <c r="B1031" s="5"/>
      <c r="C1031" s="2"/>
      <c r="D1031" s="2"/>
      <c r="E1031" s="2"/>
      <c r="F1031" s="2"/>
      <c r="G1031" s="2"/>
    </row>
    <row r="1032" spans="1:7" x14ac:dyDescent="0.25">
      <c r="A1032" s="2"/>
      <c r="B1032" s="5"/>
      <c r="C1032" s="2"/>
      <c r="D1032" s="2"/>
      <c r="E1032" s="2"/>
      <c r="F1032" s="2"/>
      <c r="G1032" s="2"/>
    </row>
    <row r="1033" spans="1:7" x14ac:dyDescent="0.25">
      <c r="A1033" s="2"/>
      <c r="B1033" s="5"/>
      <c r="C1033" s="2"/>
      <c r="D1033" s="2"/>
      <c r="E1033" s="2"/>
      <c r="F1033" s="2"/>
      <c r="G1033" s="2"/>
    </row>
    <row r="1034" spans="1:7" x14ac:dyDescent="0.25">
      <c r="A1034" s="2"/>
      <c r="B1034" s="5"/>
      <c r="C1034" s="2"/>
      <c r="D1034" s="2"/>
      <c r="E1034" s="2"/>
      <c r="F1034" s="2"/>
      <c r="G1034" s="2"/>
    </row>
    <row r="1035" spans="1:7" x14ac:dyDescent="0.25">
      <c r="A1035" s="2"/>
      <c r="B1035" s="5"/>
      <c r="C1035" s="2"/>
      <c r="D1035" s="2"/>
      <c r="E1035" s="2"/>
      <c r="F1035" s="2"/>
      <c r="G1035" s="2"/>
    </row>
    <row r="1036" spans="1:7" x14ac:dyDescent="0.25">
      <c r="A1036" s="2"/>
      <c r="B1036" s="5"/>
      <c r="C1036" s="2"/>
      <c r="D1036" s="2"/>
      <c r="E1036" s="2"/>
      <c r="F1036" s="2"/>
      <c r="G1036" s="2"/>
    </row>
    <row r="1037" spans="1:7" x14ac:dyDescent="0.25">
      <c r="A1037" s="2"/>
      <c r="B1037" s="5"/>
      <c r="C1037" s="2"/>
      <c r="D1037" s="2"/>
      <c r="E1037" s="2"/>
      <c r="F1037" s="2"/>
      <c r="G1037" s="2"/>
    </row>
    <row r="1038" spans="1:7" x14ac:dyDescent="0.25">
      <c r="A1038" s="2"/>
      <c r="B1038" s="5"/>
      <c r="C1038" s="2"/>
      <c r="D1038" s="2"/>
      <c r="E1038" s="2"/>
      <c r="F1038" s="2"/>
      <c r="G1038" s="2"/>
    </row>
    <row r="1039" spans="1:7" x14ac:dyDescent="0.25">
      <c r="A1039" s="2"/>
      <c r="B1039" s="5"/>
      <c r="C1039" s="2"/>
      <c r="D1039" s="2"/>
      <c r="E1039" s="2"/>
      <c r="F1039" s="2"/>
      <c r="G1039" s="2"/>
    </row>
    <row r="1040" spans="1:7" x14ac:dyDescent="0.25">
      <c r="A1040" s="2"/>
      <c r="B1040" s="5"/>
      <c r="C1040" s="2"/>
      <c r="D1040" s="2"/>
      <c r="E1040" s="2"/>
      <c r="F1040" s="2"/>
      <c r="G1040" s="2"/>
    </row>
    <row r="1041" spans="1:7" x14ac:dyDescent="0.25">
      <c r="A1041" s="2"/>
      <c r="B1041" s="5"/>
      <c r="C1041" s="2"/>
      <c r="D1041" s="2"/>
      <c r="E1041" s="2"/>
      <c r="F1041" s="2"/>
      <c r="G1041" s="2"/>
    </row>
    <row r="1042" spans="1:7" x14ac:dyDescent="0.25">
      <c r="A1042" s="2"/>
      <c r="B1042" s="5"/>
      <c r="C1042" s="2"/>
      <c r="D1042" s="2"/>
      <c r="E1042" s="2"/>
      <c r="F1042" s="2"/>
      <c r="G1042" s="2"/>
    </row>
    <row r="1043" spans="1:7" x14ac:dyDescent="0.25">
      <c r="A1043" s="2"/>
      <c r="B1043" s="5"/>
      <c r="C1043" s="2"/>
      <c r="D1043" s="2"/>
      <c r="E1043" s="2"/>
      <c r="F1043" s="2"/>
      <c r="G1043" s="2"/>
    </row>
    <row r="1044" spans="1:7" x14ac:dyDescent="0.25">
      <c r="A1044" s="2"/>
      <c r="B1044" s="5"/>
      <c r="C1044" s="2"/>
      <c r="D1044" s="2"/>
      <c r="E1044" s="2"/>
      <c r="F1044" s="2"/>
      <c r="G1044" s="2"/>
    </row>
    <row r="1045" spans="1:7" x14ac:dyDescent="0.25">
      <c r="A1045" s="2"/>
      <c r="B1045" s="5"/>
      <c r="C1045" s="2"/>
      <c r="D1045" s="2"/>
      <c r="E1045" s="2"/>
      <c r="F1045" s="2"/>
      <c r="G1045" s="2"/>
    </row>
    <row r="1046" spans="1:7" x14ac:dyDescent="0.25">
      <c r="A1046" s="2"/>
      <c r="B1046" s="5"/>
      <c r="C1046" s="2"/>
      <c r="D1046" s="2"/>
      <c r="E1046" s="2"/>
      <c r="F1046" s="2"/>
      <c r="G1046" s="2"/>
    </row>
    <row r="1047" spans="1:7" x14ac:dyDescent="0.25">
      <c r="A1047" s="2"/>
      <c r="B1047" s="5"/>
      <c r="C1047" s="2"/>
      <c r="D1047" s="2"/>
      <c r="E1047" s="2"/>
      <c r="F1047" s="2"/>
      <c r="G1047" s="2"/>
    </row>
    <row r="1048" spans="1:7" x14ac:dyDescent="0.25">
      <c r="A1048" s="2"/>
      <c r="B1048" s="5"/>
      <c r="C1048" s="2"/>
      <c r="D1048" s="2"/>
      <c r="E1048" s="2"/>
      <c r="F1048" s="2"/>
      <c r="G1048" s="2"/>
    </row>
    <row r="1049" spans="1:7" x14ac:dyDescent="0.25">
      <c r="A1049" s="2"/>
      <c r="B1049" s="5"/>
      <c r="C1049" s="2"/>
      <c r="D1049" s="2"/>
      <c r="E1049" s="2"/>
      <c r="F1049" s="2"/>
      <c r="G1049" s="2"/>
    </row>
    <row r="1050" spans="1:7" x14ac:dyDescent="0.25">
      <c r="A1050" s="2"/>
      <c r="B1050" s="5"/>
      <c r="C1050" s="2"/>
      <c r="D1050" s="2"/>
      <c r="E1050" s="2"/>
      <c r="F1050" s="2"/>
      <c r="G1050" s="2"/>
    </row>
    <row r="1051" spans="1:7" x14ac:dyDescent="0.25">
      <c r="A1051" s="2"/>
      <c r="B1051" s="5"/>
      <c r="C1051" s="2"/>
      <c r="D1051" s="2"/>
      <c r="E1051" s="2"/>
      <c r="F1051" s="2"/>
      <c r="G1051" s="2"/>
    </row>
    <row r="1052" spans="1:7" x14ac:dyDescent="0.25">
      <c r="A1052" s="2"/>
      <c r="B1052" s="5"/>
      <c r="C1052" s="2"/>
      <c r="D1052" s="2"/>
      <c r="E1052" s="2"/>
      <c r="F1052" s="2"/>
      <c r="G1052" s="2"/>
    </row>
    <row r="1053" spans="1:7" x14ac:dyDescent="0.25">
      <c r="A1053" s="2"/>
      <c r="B1053" s="5"/>
      <c r="C1053" s="2"/>
      <c r="D1053" s="2"/>
      <c r="E1053" s="2"/>
      <c r="F1053" s="2"/>
      <c r="G1053" s="2"/>
    </row>
    <row r="1054" spans="1:7" x14ac:dyDescent="0.25">
      <c r="A1054" s="2"/>
      <c r="B1054" s="5"/>
      <c r="C1054" s="2"/>
      <c r="D1054" s="2"/>
      <c r="E1054" s="2"/>
      <c r="F1054" s="2"/>
      <c r="G1054" s="2"/>
    </row>
    <row r="1055" spans="1:7" x14ac:dyDescent="0.25">
      <c r="A1055" s="2"/>
      <c r="B1055" s="5"/>
      <c r="C1055" s="2"/>
      <c r="D1055" s="2"/>
      <c r="E1055" s="2"/>
      <c r="F1055" s="2"/>
      <c r="G1055" s="2"/>
    </row>
    <row r="1056" spans="1:7" x14ac:dyDescent="0.25">
      <c r="A1056" s="2"/>
      <c r="B1056" s="5"/>
      <c r="C1056" s="2"/>
      <c r="D1056" s="2"/>
      <c r="E1056" s="2"/>
      <c r="F1056" s="2"/>
      <c r="G1056" s="2"/>
    </row>
    <row r="1057" spans="1:7" x14ac:dyDescent="0.25">
      <c r="A1057" s="2"/>
      <c r="B1057" s="5"/>
      <c r="C1057" s="2"/>
      <c r="D1057" s="2"/>
      <c r="E1057" s="2"/>
      <c r="F1057" s="2"/>
      <c r="G1057" s="2"/>
    </row>
    <row r="1058" spans="1:7" x14ac:dyDescent="0.25">
      <c r="A1058" s="2"/>
      <c r="B1058" s="5"/>
      <c r="C1058" s="2"/>
      <c r="D1058" s="2"/>
      <c r="E1058" s="2"/>
      <c r="F1058" s="2"/>
      <c r="G1058" s="2"/>
    </row>
    <row r="1059" spans="1:7" x14ac:dyDescent="0.25">
      <c r="A1059" s="2"/>
      <c r="B1059" s="5"/>
      <c r="C1059" s="2"/>
      <c r="D1059" s="2"/>
      <c r="E1059" s="2"/>
      <c r="F1059" s="2"/>
      <c r="G1059" s="2"/>
    </row>
    <row r="1060" spans="1:7" x14ac:dyDescent="0.25">
      <c r="A1060" s="2"/>
      <c r="B1060" s="5"/>
      <c r="C1060" s="2"/>
      <c r="D1060" s="2"/>
      <c r="E1060" s="2"/>
      <c r="F1060" s="2"/>
      <c r="G1060" s="2"/>
    </row>
    <row r="1061" spans="1:7" x14ac:dyDescent="0.25">
      <c r="A1061" s="2"/>
      <c r="B1061" s="5"/>
      <c r="C1061" s="2"/>
      <c r="D1061" s="2"/>
      <c r="E1061" s="2"/>
      <c r="F1061" s="2"/>
      <c r="G1061" s="2"/>
    </row>
    <row r="1062" spans="1:7" x14ac:dyDescent="0.25">
      <c r="A1062" s="2"/>
      <c r="B1062" s="5"/>
      <c r="C1062" s="2"/>
      <c r="D1062" s="2"/>
      <c r="E1062" s="2"/>
      <c r="F1062" s="2"/>
      <c r="G1062" s="2"/>
    </row>
    <row r="1063" spans="1:7" x14ac:dyDescent="0.25">
      <c r="A1063" s="2"/>
      <c r="B1063" s="5"/>
      <c r="C1063" s="2"/>
      <c r="D1063" s="2"/>
      <c r="E1063" s="2"/>
      <c r="F1063" s="2"/>
      <c r="G1063" s="2"/>
    </row>
    <row r="1064" spans="1:7" x14ac:dyDescent="0.25">
      <c r="A1064" s="2"/>
      <c r="B1064" s="5"/>
      <c r="C1064" s="2"/>
      <c r="D1064" s="2"/>
      <c r="E1064" s="2"/>
      <c r="F1064" s="2"/>
      <c r="G1064" s="2"/>
    </row>
    <row r="1065" spans="1:7" x14ac:dyDescent="0.25">
      <c r="A1065" s="2"/>
      <c r="B1065" s="5"/>
      <c r="C1065" s="2"/>
      <c r="D1065" s="2"/>
      <c r="E1065" s="2"/>
      <c r="F1065" s="2"/>
      <c r="G1065" s="2"/>
    </row>
    <row r="1066" spans="1:7" x14ac:dyDescent="0.25">
      <c r="A1066" s="2"/>
      <c r="B1066" s="5"/>
      <c r="C1066" s="2"/>
      <c r="D1066" s="2"/>
      <c r="E1066" s="2"/>
      <c r="F1066" s="2"/>
      <c r="G1066" s="2"/>
    </row>
    <row r="1067" spans="1:7" x14ac:dyDescent="0.25">
      <c r="A1067" s="2"/>
      <c r="B1067" s="5"/>
      <c r="C1067" s="2"/>
      <c r="D1067" s="2"/>
      <c r="E1067" s="2"/>
      <c r="F1067" s="2"/>
      <c r="G1067" s="2"/>
    </row>
    <row r="1068" spans="1:7" x14ac:dyDescent="0.25">
      <c r="A1068" s="2"/>
      <c r="B1068" s="5"/>
      <c r="C1068" s="2"/>
      <c r="D1068" s="2"/>
      <c r="E1068" s="2"/>
      <c r="F1068" s="2"/>
      <c r="G1068" s="2"/>
    </row>
    <row r="1069" spans="1:7" x14ac:dyDescent="0.25">
      <c r="A1069" s="2"/>
      <c r="B1069" s="5"/>
      <c r="C1069" s="2"/>
      <c r="D1069" s="2"/>
      <c r="E1069" s="2"/>
      <c r="F1069" s="2"/>
      <c r="G1069" s="2"/>
    </row>
    <row r="1070" spans="1:7" x14ac:dyDescent="0.25">
      <c r="A1070" s="2"/>
      <c r="B1070" s="5"/>
      <c r="C1070" s="2"/>
      <c r="D1070" s="2"/>
      <c r="E1070" s="2"/>
      <c r="F1070" s="2"/>
      <c r="G1070" s="2"/>
    </row>
    <row r="1071" spans="1:7" x14ac:dyDescent="0.25">
      <c r="A1071" s="2"/>
      <c r="B1071" s="5"/>
      <c r="C1071" s="2"/>
      <c r="D1071" s="2"/>
      <c r="E1071" s="2"/>
      <c r="F1071" s="2"/>
      <c r="G1071" s="2"/>
    </row>
    <row r="1072" spans="1:7" x14ac:dyDescent="0.25">
      <c r="A1072" s="2"/>
      <c r="B1072" s="5"/>
      <c r="C1072" s="2"/>
      <c r="D1072" s="2"/>
      <c r="E1072" s="2"/>
      <c r="F1072" s="2"/>
      <c r="G1072" s="2"/>
    </row>
    <row r="1073" spans="1:7" x14ac:dyDescent="0.25">
      <c r="A1073" s="2"/>
      <c r="B1073" s="5"/>
      <c r="C1073" s="2"/>
      <c r="D1073" s="2"/>
      <c r="E1073" s="2"/>
      <c r="F1073" s="2"/>
      <c r="G1073" s="2"/>
    </row>
    <row r="1074" spans="1:7" x14ac:dyDescent="0.25">
      <c r="A1074" s="2"/>
      <c r="B1074" s="5"/>
      <c r="C1074" s="2"/>
      <c r="D1074" s="2"/>
      <c r="E1074" s="2"/>
      <c r="F1074" s="2"/>
      <c r="G1074" s="2"/>
    </row>
    <row r="1075" spans="1:7" x14ac:dyDescent="0.25">
      <c r="A1075" s="2"/>
      <c r="B1075" s="5"/>
      <c r="C1075" s="2"/>
      <c r="D1075" s="2"/>
      <c r="E1075" s="2"/>
      <c r="F1075" s="2"/>
      <c r="G1075" s="2"/>
    </row>
    <row r="1076" spans="1:7" x14ac:dyDescent="0.25">
      <c r="A1076" s="2"/>
      <c r="B1076" s="5"/>
      <c r="C1076" s="2"/>
      <c r="D1076" s="2"/>
      <c r="E1076" s="2"/>
      <c r="F1076" s="2"/>
      <c r="G1076" s="2"/>
    </row>
    <row r="1077" spans="1:7" x14ac:dyDescent="0.25">
      <c r="A1077" s="2"/>
      <c r="B1077" s="5"/>
      <c r="C1077" s="2"/>
      <c r="D1077" s="2"/>
      <c r="E1077" s="2"/>
      <c r="F1077" s="2"/>
      <c r="G1077" s="2"/>
    </row>
    <row r="1078" spans="1:7" x14ac:dyDescent="0.25">
      <c r="A1078" s="2"/>
      <c r="B1078" s="5"/>
      <c r="C1078" s="2"/>
      <c r="D1078" s="2"/>
      <c r="E1078" s="2"/>
      <c r="F1078" s="2"/>
      <c r="G1078" s="2"/>
    </row>
    <row r="1079" spans="1:7" x14ac:dyDescent="0.25">
      <c r="A1079" s="2"/>
      <c r="B1079" s="5"/>
      <c r="C1079" s="2"/>
      <c r="D1079" s="2"/>
      <c r="E1079" s="2"/>
      <c r="F1079" s="2"/>
      <c r="G1079" s="2"/>
    </row>
    <row r="1080" spans="1:7" x14ac:dyDescent="0.25">
      <c r="A1080" s="2"/>
      <c r="B1080" s="5"/>
      <c r="C1080" s="2"/>
      <c r="D1080" s="2"/>
      <c r="E1080" s="2"/>
      <c r="F1080" s="2"/>
      <c r="G1080" s="2"/>
    </row>
    <row r="1081" spans="1:7" x14ac:dyDescent="0.25">
      <c r="A1081" s="2"/>
      <c r="B1081" s="5"/>
      <c r="C1081" s="2"/>
      <c r="D1081" s="2"/>
      <c r="E1081" s="2"/>
      <c r="F1081" s="2"/>
      <c r="G1081" s="2"/>
    </row>
    <row r="1082" spans="1:7" x14ac:dyDescent="0.25">
      <c r="A1082" s="2"/>
      <c r="B1082" s="5"/>
      <c r="C1082" s="2"/>
      <c r="D1082" s="2"/>
      <c r="E1082" s="2"/>
      <c r="F1082" s="2"/>
      <c r="G1082" s="2"/>
    </row>
    <row r="1083" spans="1:7" x14ac:dyDescent="0.25">
      <c r="A1083" s="2"/>
      <c r="B1083" s="5"/>
      <c r="C1083" s="2"/>
      <c r="D1083" s="2"/>
      <c r="E1083" s="2"/>
      <c r="F1083" s="2"/>
      <c r="G1083" s="2"/>
    </row>
    <row r="1084" spans="1:7" x14ac:dyDescent="0.25">
      <c r="A1084" s="2"/>
      <c r="B1084" s="5"/>
      <c r="C1084" s="2"/>
      <c r="D1084" s="2"/>
      <c r="E1084" s="2"/>
      <c r="F1084" s="2"/>
      <c r="G1084" s="2"/>
    </row>
    <row r="1085" spans="1:7" x14ac:dyDescent="0.25">
      <c r="A1085" s="2"/>
      <c r="B1085" s="5"/>
      <c r="C1085" s="2"/>
      <c r="D1085" s="2"/>
      <c r="E1085" s="2"/>
      <c r="F1085" s="2"/>
      <c r="G1085" s="2"/>
    </row>
    <row r="1086" spans="1:7" x14ac:dyDescent="0.25">
      <c r="A1086" s="2"/>
      <c r="B1086" s="5"/>
      <c r="C1086" s="2"/>
      <c r="D1086" s="2"/>
      <c r="E1086" s="2"/>
      <c r="F1086" s="2"/>
      <c r="G1086" s="2"/>
    </row>
    <row r="1087" spans="1:7" x14ac:dyDescent="0.25">
      <c r="A1087" s="2"/>
      <c r="B1087" s="5"/>
      <c r="C1087" s="2"/>
      <c r="D1087" s="2"/>
      <c r="E1087" s="2"/>
      <c r="F1087" s="2"/>
      <c r="G1087" s="2"/>
    </row>
    <row r="1088" spans="1:7" x14ac:dyDescent="0.25">
      <c r="A1088" s="2"/>
      <c r="B1088" s="5"/>
      <c r="C1088" s="2"/>
      <c r="D1088" s="2"/>
      <c r="E1088" s="2"/>
      <c r="F1088" s="2"/>
      <c r="G1088" s="2"/>
    </row>
  </sheetData>
  <mergeCells count="1">
    <mergeCell ref="C2:G2"/>
  </mergeCells>
  <printOptions horizontalCentered="1"/>
  <pageMargins left="0.25" right="0.25" top="1.5" bottom="0.5" header="0.3" footer="0.3"/>
  <pageSetup scale="57" fitToHeight="0" orientation="landscape" r:id="rId1"/>
  <headerFooter>
    <oddHeader>&amp;C&amp;"-,Bold"&amp;14City of Tampa
Budget Office
Police Department
Rate History</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34</vt:i4>
      </vt:variant>
    </vt:vector>
  </HeadingPairs>
  <TitlesOfParts>
    <vt:vector size="82" baseType="lpstr">
      <vt:lpstr>City Attorney &amp; HR</vt:lpstr>
      <vt:lpstr>City Clerk</vt:lpstr>
      <vt:lpstr>Parks and Rec.</vt:lpstr>
      <vt:lpstr>Fire</vt:lpstr>
      <vt:lpstr>Fire-old</vt:lpstr>
      <vt:lpstr>Neighborhood Empowerment</vt:lpstr>
      <vt:lpstr>CSD</vt:lpstr>
      <vt:lpstr>Planning and Development</vt:lpstr>
      <vt:lpstr>Police</vt:lpstr>
      <vt:lpstr>Revenue &amp; Finance</vt:lpstr>
      <vt:lpstr>Local Option Fuel Tax (6-cent)</vt:lpstr>
      <vt:lpstr>Ninth Cent Fuel</vt:lpstr>
      <vt:lpstr>Property Taxes</vt:lpstr>
      <vt:lpstr>Electric Franchise</vt:lpstr>
      <vt:lpstr>Community Investment Tax</vt:lpstr>
      <vt:lpstr>Local Business Tax</vt:lpstr>
      <vt:lpstr>State Revenue Sharing</vt:lpstr>
      <vt:lpstr>Half-Cent Sales Tax</vt:lpstr>
      <vt:lpstr>Fines &amp; Civil Penalties</vt:lpstr>
      <vt:lpstr>Utilities Services Taxes</vt:lpstr>
      <vt:lpstr>Electric Utility Taxes</vt:lpstr>
      <vt:lpstr>Water Utility Taxes</vt:lpstr>
      <vt:lpstr>Communications Service Tax</vt:lpstr>
      <vt:lpstr>PILOT-PILOF</vt:lpstr>
      <vt:lpstr>Departmental Rates</vt:lpstr>
      <vt:lpstr>Fire Medicaid</vt:lpstr>
      <vt:lpstr>CSD New Constructions</vt:lpstr>
      <vt:lpstr>Tampa Convention Center</vt:lpstr>
      <vt:lpstr>Mobility Fees</vt:lpstr>
      <vt:lpstr>Transportation Charges</vt:lpstr>
      <vt:lpstr>Stormwater Assessments</vt:lpstr>
      <vt:lpstr>Parking Rates</vt:lpstr>
      <vt:lpstr>Water Rates</vt:lpstr>
      <vt:lpstr>Future Water Rates-Don't Print</vt:lpstr>
      <vt:lpstr>Water Developer</vt:lpstr>
      <vt:lpstr>Wastewater Collection</vt:lpstr>
      <vt:lpstr>Wastewater Developer</vt:lpstr>
      <vt:lpstr>Future Wastewater-Don't Print</vt:lpstr>
      <vt:lpstr>Old - Wastewater Capacity Fees</vt:lpstr>
      <vt:lpstr>Water-Wastewater Capacity Fees</vt:lpstr>
      <vt:lpstr>Solid Waste - Old</vt:lpstr>
      <vt:lpstr>Solid Waste - Old FY24</vt:lpstr>
      <vt:lpstr>Golf Course</vt:lpstr>
      <vt:lpstr>Solid Waste</vt:lpstr>
      <vt:lpstr>Special Service Districts</vt:lpstr>
      <vt:lpstr>Risk - Insurance</vt:lpstr>
      <vt:lpstr>Public Art</vt:lpstr>
      <vt:lpstr>Appendix</vt:lpstr>
      <vt:lpstr>'CSD New Constructions'!Print_Area</vt:lpstr>
      <vt:lpstr>'Departmental Rates'!Print_Area</vt:lpstr>
      <vt:lpstr>'Fire-old'!Print_Area</vt:lpstr>
      <vt:lpstr>'Future Wastewater-Don''t Print'!Print_Area</vt:lpstr>
      <vt:lpstr>'Mobility Fees'!Print_Area</vt:lpstr>
      <vt:lpstr>'Neighborhood Empowerment'!Print_Area</vt:lpstr>
      <vt:lpstr>'Old - Wastewater Capacity Fees'!Print_Area</vt:lpstr>
      <vt:lpstr>'Parking Rates'!Print_Area</vt:lpstr>
      <vt:lpstr>'Parks and Rec.'!Print_Area</vt:lpstr>
      <vt:lpstr>'Planning and Development'!Print_Area</vt:lpstr>
      <vt:lpstr>Police!Print_Area</vt:lpstr>
      <vt:lpstr>'Solid Waste'!Print_Area</vt:lpstr>
      <vt:lpstr>'Tampa Convention Center'!Print_Area</vt:lpstr>
      <vt:lpstr>'Wastewater Collection'!Print_Area</vt:lpstr>
      <vt:lpstr>'Water Developer'!Print_Area</vt:lpstr>
      <vt:lpstr>'Water Rates'!Print_Area</vt:lpstr>
      <vt:lpstr>'Water-Wastewater Capacity Fees'!Print_Area</vt:lpstr>
      <vt:lpstr>Appendix!Print_Titles</vt:lpstr>
      <vt:lpstr>'City Clerk'!Print_Titles</vt:lpstr>
      <vt:lpstr>CSD!Print_Titles</vt:lpstr>
      <vt:lpstr>'CSD New Constructions'!Print_Titles</vt:lpstr>
      <vt:lpstr>'Departmental Rates'!Print_Titles</vt:lpstr>
      <vt:lpstr>Fire!Print_Titles</vt:lpstr>
      <vt:lpstr>'Mobility Fees'!Print_Titles</vt:lpstr>
      <vt:lpstr>'Neighborhood Empowerment'!Print_Titles</vt:lpstr>
      <vt:lpstr>'Parking Rates'!Print_Titles</vt:lpstr>
      <vt:lpstr>'Parks and Rec.'!Print_Titles</vt:lpstr>
      <vt:lpstr>'Planning and Development'!Print_Titles</vt:lpstr>
      <vt:lpstr>Police!Print_Titles</vt:lpstr>
      <vt:lpstr>'Risk - Insurance'!Print_Titles</vt:lpstr>
      <vt:lpstr>'Solid Waste'!Print_Titles</vt:lpstr>
      <vt:lpstr>'Solid Waste - Old'!Print_Titles</vt:lpstr>
      <vt:lpstr>'Wastewater Developer'!Print_Titles</vt:lpstr>
      <vt:lpstr>'Water Developer'!Print_Titles</vt:lpstr>
    </vt:vector>
  </TitlesOfParts>
  <Company>City of Tampa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Trinyce Smith</dc:creator>
  <cp:lastModifiedBy>Carleigh Blesing</cp:lastModifiedBy>
  <cp:lastPrinted>2025-12-08T16:19:34Z</cp:lastPrinted>
  <dcterms:created xsi:type="dcterms:W3CDTF">2016-09-13T18:27:23Z</dcterms:created>
  <dcterms:modified xsi:type="dcterms:W3CDTF">2026-03-11T20:54:59Z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